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updateLinks="always" codeName="EstaPastaDeTrabalho"/>
  <mc:AlternateContent xmlns:mc="http://schemas.openxmlformats.org/markup-compatibility/2006">
    <mc:Choice Requires="x15">
      <x15ac:absPath xmlns:x15ac="http://schemas.microsoft.com/office/spreadsheetml/2010/11/ac" url="P:\trilhaauditoria\URI - Elaboração\Base de Informações\Séries Históricas\"/>
    </mc:Choice>
  </mc:AlternateContent>
  <xr:revisionPtr revIDLastSave="0" documentId="13_ncr:1_{ECB537F4-A6A3-4183-8DC6-48A5E43BC137}" xr6:coauthVersionLast="47" xr6:coauthVersionMax="47" xr10:uidLastSave="{00000000-0000-0000-0000-000000000000}"/>
  <bookViews>
    <workbookView xWindow="-120" yWindow="-120" windowWidth="29040" windowHeight="15720" tabRatio="868" firstSheet="2" activeTab="2" xr2:uid="{5C6C7375-2267-4513-B1F3-8372141C3C05}"/>
  </bookViews>
  <sheets>
    <sheet name="Opções" sheetId="418" state="veryHidden" r:id="rId1"/>
    <sheet name="Painel_Processados_SH" sheetId="464" state="hidden" r:id="rId2"/>
    <sheet name="Index" sheetId="267" r:id="rId3"/>
    <sheet name="Assets - Accounting" sheetId="432" r:id="rId4"/>
    <sheet name="Liability - Accounting" sheetId="433" r:id="rId5"/>
    <sheet name="Statement Income" sheetId="392" r:id="rId6"/>
    <sheet name="St Including Reallocations" sheetId="393" r:id="rId7"/>
    <sheet name="St Inc Realloc 4720" sheetId="461" r:id="rId8"/>
    <sheet name="St Realloc One-Off Items" sheetId="424" r:id="rId9"/>
    <sheet name="NII" sheetId="426" r:id="rId10"/>
    <sheet name="Financial Margin Clients Mkt" sheetId="463" r:id="rId11"/>
    <sheet name="Breakdown NII" sheetId="427" r:id="rId12"/>
    <sheet name="Managerial Margin" sheetId="428" r:id="rId13"/>
    <sheet name="Net Interest Rate" sheetId="429" r:id="rId14"/>
    <sheet name="Funding" sheetId="414" r:id="rId15"/>
    <sheet name="Funding - Sources and Uses" sheetId="425" r:id="rId16"/>
    <sheet name="Funding Investments" sheetId="391" r:id="rId17"/>
    <sheet name="Analysis Liquidity" sheetId="436" r:id="rId18"/>
    <sheet name="Tax Credit" sheetId="386" r:id="rId19"/>
    <sheet name="PPOP" sheetId="462" r:id="rId20"/>
    <sheet name="Securities Income" sheetId="394" r:id="rId21"/>
    <sheet name="Fee Income" sheetId="396" r:id="rId22"/>
    <sheet name="Personnel Expenses" sheetId="397" r:id="rId23"/>
    <sheet name="Other Administrative Expenses" sheetId="398" r:id="rId24"/>
    <sheet name="Goodwill on Equity" sheetId="430" r:id="rId25"/>
    <sheet name="Intangible Assets" sheetId="431" r:id="rId26"/>
    <sheet name="DTL" sheetId="439" r:id="rId27"/>
    <sheet name="Loan Portfolio" sheetId="366" r:id="rId28"/>
    <sheet name="Individuals Loan" sheetId="367" r:id="rId29"/>
    <sheet name="Companies Loan" sheetId="368" r:id="rId30"/>
    <sheet name="Agribusiness Loan" sheetId="370" r:id="rId31"/>
    <sheet name="Agro-Purpose" sheetId="452" r:id="rId32"/>
    <sheet name="Agro-Item" sheetId="453" r:id="rId33"/>
    <sheet name="Agro-Size" sheetId="454" r:id="rId34"/>
    <sheet name="Agro-Customer View" sheetId="455" r:id="rId35"/>
    <sheet name="Agro-Funding" sheetId="456" r:id="rId36"/>
    <sheet name="Agro-Equalization" sheetId="457" r:id="rId37"/>
    <sheet name="Agro-Eq. Resources" sheetId="458" r:id="rId38"/>
    <sheet name="Agro-NPL" sheetId="459" r:id="rId39"/>
    <sheet name="Concentration Portfolio" sheetId="416" r:id="rId40"/>
    <sheet name="Macro-sector" sheetId="372" r:id="rId41"/>
    <sheet name="Loan Portfolio RL" sheetId="373" r:id="rId42"/>
    <sheet name="Loan Portf by RL - Individuals" sheetId="374" r:id="rId43"/>
    <sheet name="Loan Portfolio RL - Companies" sheetId="375" r:id="rId44"/>
    <sheet name="Loan Portf RL - Agrib Indiv" sheetId="376" r:id="rId45"/>
    <sheet name="Loan Portf RL - Agrib Comp" sheetId="377" r:id="rId46"/>
    <sheet name="Loan Portf RL - Abroad" sheetId="378" r:id="rId47"/>
    <sheet name="ACC ACE" sheetId="451" r:id="rId48"/>
    <sheet name="Breakdown Allowance" sheetId="379" r:id="rId49"/>
    <sheet name="Chg Allow - Individuals" sheetId="380" r:id="rId50"/>
    <sheet name="Chg Allow - Companies" sheetId="381" r:id="rId51"/>
    <sheet name="Chg Allow - Agrib Individ" sheetId="382" r:id="rId52"/>
    <sheet name="Chg Allow - Agrib Comp" sheetId="383" r:id="rId53"/>
    <sheet name="Provision Expenses" sheetId="384" r:id="rId54"/>
    <sheet name="Delinquency Ratios" sheetId="385" r:id="rId55"/>
    <sheet name="BB Quots" sheetId="423" r:id="rId56"/>
    <sheet name="Shareholding Breakdown" sheetId="402" r:id="rId57"/>
    <sheet name="Dividends &amp; IOE" sheetId="403" r:id="rId58"/>
    <sheet name="Capital Market" sheetId="406" r:id="rId59"/>
    <sheet name="IF &amp; MP" sheetId="401" r:id="rId60"/>
    <sheet name="Cards" sheetId="400" r:id="rId61"/>
    <sheet name="Market Share" sheetId="438" r:id="rId62"/>
    <sheet name="Compuls Reserves" sheetId="411" r:id="rId63"/>
    <sheet name="BIS III" sheetId="415" r:id="rId64"/>
    <sheet name="LR" sheetId="399" r:id="rId65"/>
    <sheet name="Structural Data" sheetId="409" r:id="rId66"/>
    <sheet name="Productivity Ratios" sheetId="405" r:id="rId67"/>
    <sheet name="Coverage Ratios" sheetId="407" r:id="rId68"/>
    <sheet name="Indicadores Econômicos" sheetId="440" state="hidden" r:id="rId69"/>
    <sheet name="Index Share - Brazil" sheetId="441" r:id="rId70"/>
    <sheet name="Part. Índice - International" sheetId="442" state="hidden" r:id="rId71"/>
    <sheet name="Ratings" sheetId="410" r:id="rId72"/>
    <sheet name="Banco Patagonia" sheetId="445" r:id="rId73"/>
    <sheet name="Effects on Shareholders Equity" sheetId="446" r:id="rId74"/>
    <sheet name="BB Consolidated" sheetId="435" r:id="rId75"/>
    <sheet name="IR" sheetId="420" r:id="rId76"/>
  </sheets>
  <externalReferences>
    <externalReference r:id="rId77"/>
    <externalReference r:id="rId78"/>
    <externalReference r:id="rId79"/>
  </externalReferences>
  <definedNames>
    <definedName name="_xlnm._FilterDatabase" localSheetId="2" hidden="1">Index!$B$7:$B$33</definedName>
    <definedName name="_xlnm._FilterDatabase" localSheetId="1" hidden="1">Painel_Processados_SH!$A$4:$H$71</definedName>
  </definedNames>
  <calcPr calcId="191029" iterateCount="5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442" l="1"/>
  <c r="D1" i="442"/>
  <c r="C2" i="442"/>
  <c r="C6" i="442" s="1"/>
  <c r="B4" i="442"/>
  <c r="B8" i="442"/>
  <c r="B9" i="442"/>
  <c r="D1" i="440"/>
  <c r="E1" i="440" s="1"/>
  <c r="F1" i="440" s="1"/>
  <c r="G1" i="440" s="1"/>
  <c r="H1" i="440" s="1"/>
  <c r="I1" i="440" s="1"/>
  <c r="J1" i="440" s="1"/>
  <c r="K1" i="440"/>
  <c r="L1" i="440" s="1"/>
  <c r="D2" i="440"/>
  <c r="B4" i="440"/>
  <c r="C6" i="440"/>
  <c r="C38" i="440" s="1"/>
  <c r="B8" i="440"/>
  <c r="B9" i="440"/>
  <c r="B10" i="440"/>
  <c r="B11" i="440"/>
  <c r="B12" i="440"/>
  <c r="B13" i="440"/>
  <c r="B14" i="440"/>
  <c r="B15" i="440"/>
  <c r="B16" i="440"/>
  <c r="B17" i="440"/>
  <c r="B18" i="440"/>
  <c r="B19" i="440"/>
  <c r="B20" i="440"/>
  <c r="B21" i="440"/>
  <c r="K21" i="440"/>
  <c r="B22" i="440"/>
  <c r="B23" i="440"/>
  <c r="B24" i="440"/>
  <c r="B25" i="440"/>
  <c r="B26" i="440"/>
  <c r="B27" i="440"/>
  <c r="B28" i="440"/>
  <c r="B29" i="440"/>
  <c r="B30" i="440"/>
  <c r="B31" i="440"/>
  <c r="B32" i="440"/>
  <c r="B33" i="440"/>
  <c r="B34" i="440"/>
  <c r="B35" i="440"/>
  <c r="B36" i="440"/>
  <c r="B37" i="440"/>
  <c r="B38" i="440"/>
  <c r="B39" i="440"/>
  <c r="B40" i="440"/>
  <c r="B41" i="440"/>
  <c r="B42" i="440"/>
  <c r="B43" i="440"/>
  <c r="B44" i="440"/>
  <c r="B45" i="440"/>
  <c r="B46" i="440"/>
  <c r="B47" i="440"/>
  <c r="B48" i="440"/>
  <c r="B49" i="440"/>
  <c r="B50" i="440"/>
  <c r="B51" i="440"/>
  <c r="B52" i="440"/>
  <c r="B53" i="440"/>
  <c r="B54" i="440"/>
  <c r="B56" i="440"/>
  <c r="A45" i="464"/>
  <c r="A46" i="464"/>
  <c r="A47" i="464"/>
  <c r="A48" i="464"/>
  <c r="A49" i="464"/>
  <c r="A50" i="464"/>
  <c r="A51" i="464"/>
  <c r="A52" i="464"/>
  <c r="A53" i="464"/>
  <c r="A54" i="464"/>
  <c r="A55" i="464"/>
  <c r="A56" i="464"/>
  <c r="A57" i="464"/>
  <c r="A58" i="464"/>
  <c r="A59" i="464"/>
  <c r="A60" i="464"/>
  <c r="A61" i="464"/>
  <c r="A62" i="464"/>
  <c r="A63" i="464"/>
  <c r="A64" i="464"/>
  <c r="A65" i="464"/>
  <c r="A66" i="464"/>
  <c r="A67" i="464"/>
  <c r="A68" i="464"/>
  <c r="A69" i="464"/>
  <c r="A70" i="464"/>
  <c r="A71" i="464"/>
  <c r="C36" i="440"/>
  <c r="C35" i="440"/>
  <c r="E1" i="442"/>
  <c r="E9" i="442"/>
  <c r="C29" i="440"/>
  <c r="C33" i="440"/>
  <c r="C11" i="440"/>
  <c r="C31" i="440"/>
  <c r="C52" i="440"/>
  <c r="C39" i="440"/>
  <c r="C25" i="440"/>
  <c r="C44" i="440"/>
  <c r="C54" i="440"/>
  <c r="C22" i="440"/>
  <c r="C45" i="440"/>
  <c r="C18" i="440"/>
  <c r="C40" i="440"/>
  <c r="C48" i="440"/>
  <c r="C34" i="440"/>
  <c r="C43" i="440"/>
  <c r="C10" i="440"/>
  <c r="C49" i="440"/>
  <c r="D6" i="440"/>
  <c r="D39" i="440" s="1"/>
  <c r="D17" i="440"/>
  <c r="E2" i="440"/>
  <c r="A2" i="442"/>
  <c r="A2" i="440"/>
  <c r="D34" i="440"/>
  <c r="D11" i="440"/>
  <c r="D14" i="440"/>
  <c r="D48" i="440"/>
  <c r="D51" i="440"/>
  <c r="D35" i="440"/>
  <c r="D16" i="440"/>
  <c r="D36" i="440"/>
  <c r="D54" i="440"/>
  <c r="D12" i="440"/>
  <c r="D33" i="440"/>
  <c r="D47" i="440"/>
  <c r="D44" i="440"/>
  <c r="D38" i="440"/>
  <c r="D30" i="440"/>
  <c r="D23" i="440"/>
  <c r="D42" i="440"/>
  <c r="D15" i="440"/>
  <c r="D21" i="440"/>
  <c r="D10" i="440"/>
  <c r="E6" i="440"/>
  <c r="E28" i="440" s="1"/>
  <c r="F2" i="440"/>
  <c r="G2" i="440" s="1"/>
  <c r="H2" i="440" s="1"/>
  <c r="I2" i="440" s="1"/>
  <c r="J2" i="440" s="1"/>
  <c r="E51" i="440"/>
  <c r="E41" i="440"/>
  <c r="E42" i="440"/>
  <c r="B6" i="442"/>
  <c r="B6" i="440"/>
  <c r="F6" i="440"/>
  <c r="E12" i="440"/>
  <c r="E39" i="440"/>
  <c r="E11" i="440"/>
  <c r="F1" i="442"/>
  <c r="F9" i="442"/>
  <c r="E2" i="442"/>
  <c r="E6" i="442"/>
  <c r="F33" i="440"/>
  <c r="F10" i="440"/>
  <c r="F32" i="440"/>
  <c r="F49" i="440"/>
  <c r="F18" i="440"/>
  <c r="F21" i="440"/>
  <c r="F24" i="440"/>
  <c r="H6" i="440"/>
  <c r="H48" i="440" s="1"/>
  <c r="G6" i="440"/>
  <c r="G24" i="440"/>
  <c r="G16" i="440"/>
  <c r="H15" i="440"/>
  <c r="H22" i="440"/>
  <c r="F2" i="442"/>
  <c r="F6" i="442" s="1"/>
  <c r="G1" i="442"/>
  <c r="E47" i="440"/>
  <c r="E19" i="440"/>
  <c r="E34" i="440"/>
  <c r="E48" i="440"/>
  <c r="E23" i="440"/>
  <c r="E29" i="440"/>
  <c r="E45" i="440"/>
  <c r="E33" i="440"/>
  <c r="E10" i="440"/>
  <c r="E38" i="440"/>
  <c r="E13" i="440"/>
  <c r="E9" i="440"/>
  <c r="E43" i="440"/>
  <c r="E36" i="440"/>
  <c r="E37" i="440"/>
  <c r="E16" i="440"/>
  <c r="E30" i="440"/>
  <c r="E32" i="440"/>
  <c r="E18" i="440"/>
  <c r="E24" i="440"/>
  <c r="E25" i="440"/>
  <c r="E35" i="440"/>
  <c r="E44" i="440"/>
  <c r="E15" i="440"/>
  <c r="G2" i="442"/>
  <c r="G6" i="442" s="1"/>
  <c r="D41" i="440"/>
  <c r="D24" i="440"/>
  <c r="D25" i="440"/>
  <c r="D37" i="440"/>
  <c r="D31" i="440"/>
  <c r="D9" i="440"/>
  <c r="G21" i="440"/>
  <c r="G23" i="440"/>
  <c r="G32" i="440"/>
  <c r="G48" i="440"/>
  <c r="G30" i="440"/>
  <c r="G13" i="440"/>
  <c r="G25" i="440"/>
  <c r="G52" i="440"/>
  <c r="G51" i="440"/>
  <c r="G14" i="440"/>
  <c r="G11" i="440"/>
  <c r="G19" i="440"/>
  <c r="G47" i="440"/>
  <c r="G22" i="440"/>
  <c r="G12" i="440"/>
  <c r="G37" i="440"/>
  <c r="I6" i="440"/>
  <c r="I22" i="440" s="1"/>
  <c r="H31" i="440"/>
  <c r="H19" i="440"/>
  <c r="H49" i="440"/>
  <c r="H21" i="440"/>
  <c r="F28" i="440"/>
  <c r="F31" i="440"/>
  <c r="F51" i="440"/>
  <c r="F41" i="440"/>
  <c r="F44" i="440"/>
  <c r="F14" i="440"/>
  <c r="F47" i="440"/>
  <c r="D9" i="442"/>
  <c r="D2" i="442"/>
  <c r="D6" i="442" s="1"/>
  <c r="B303" i="440"/>
  <c r="B303" i="442"/>
  <c r="K2" i="440"/>
  <c r="J6" i="440"/>
  <c r="J45" i="440" s="1"/>
  <c r="I11" i="440"/>
  <c r="I15" i="440"/>
  <c r="I31" i="440"/>
  <c r="I43" i="440"/>
  <c r="J29" i="440"/>
  <c r="J48" i="440"/>
  <c r="J10" i="440"/>
  <c r="J32" i="440"/>
  <c r="J33" i="440"/>
  <c r="J19" i="440"/>
  <c r="J51" i="440"/>
  <c r="J40" i="440"/>
  <c r="J38" i="440"/>
  <c r="J54" i="440"/>
  <c r="J34" i="440"/>
  <c r="J39" i="440"/>
  <c r="L2" i="440"/>
  <c r="L6" i="440" s="1"/>
  <c r="L39" i="440" s="1"/>
  <c r="K6" i="440"/>
  <c r="K24" i="440" s="1"/>
  <c r="K23" i="440"/>
  <c r="K31" i="440"/>
  <c r="K28" i="440"/>
  <c r="K10" i="440"/>
  <c r="K13" i="440"/>
  <c r="K14" i="440"/>
  <c r="K16" i="440"/>
  <c r="K30" i="440"/>
  <c r="K40" i="440"/>
  <c r="K11" i="440"/>
  <c r="K15" i="440"/>
  <c r="K35" i="440"/>
  <c r="K47" i="440"/>
  <c r="K45" i="440"/>
  <c r="K17" i="440"/>
  <c r="K44" i="440"/>
  <c r="K18" i="440"/>
  <c r="K37" i="440"/>
  <c r="K33" i="440"/>
  <c r="K52" i="440"/>
  <c r="K38" i="440"/>
  <c r="L40" i="440"/>
  <c r="L42" i="440"/>
  <c r="L41" i="440"/>
  <c r="L9" i="440"/>
  <c r="L11" i="440"/>
  <c r="L12" i="440"/>
  <c r="L45" i="440"/>
  <c r="L21" i="440"/>
  <c r="L35" i="440"/>
  <c r="L28" i="440"/>
  <c r="L48" i="440"/>
  <c r="L18" i="440"/>
  <c r="L36" i="440"/>
  <c r="L33" i="440"/>
  <c r="L32" i="440"/>
  <c r="L24" i="440"/>
  <c r="L19" i="440"/>
  <c r="L29" i="440"/>
  <c r="L13" i="440"/>
  <c r="L23" i="440"/>
  <c r="L10" i="440"/>
  <c r="L44" i="440"/>
  <c r="L54" i="440"/>
  <c r="L37" i="440"/>
  <c r="L43" i="440"/>
  <c r="L49" i="440"/>
  <c r="J22" i="440" l="1"/>
  <c r="J15" i="440"/>
  <c r="J30" i="440"/>
  <c r="J21" i="440"/>
  <c r="I9" i="440"/>
  <c r="I48" i="440"/>
  <c r="I36" i="440"/>
  <c r="H29" i="440"/>
  <c r="H10" i="440"/>
  <c r="G31" i="440"/>
  <c r="G54" i="440"/>
  <c r="G18" i="440"/>
  <c r="G40" i="440"/>
  <c r="G15" i="440"/>
  <c r="G34" i="440"/>
  <c r="G42" i="440"/>
  <c r="G44" i="440"/>
  <c r="G28" i="440"/>
  <c r="G38" i="440"/>
  <c r="G9" i="440"/>
  <c r="G43" i="440"/>
  <c r="G39" i="440"/>
  <c r="G17" i="440"/>
  <c r="G45" i="440"/>
  <c r="G36" i="440"/>
  <c r="F30" i="440"/>
  <c r="F11" i="440"/>
  <c r="F43" i="440"/>
  <c r="F40" i="440"/>
  <c r="F23" i="440"/>
  <c r="F9" i="440"/>
  <c r="F29" i="440"/>
  <c r="F16" i="440"/>
  <c r="F52" i="440"/>
  <c r="F54" i="440"/>
  <c r="F38" i="440"/>
  <c r="F12" i="440"/>
  <c r="F13" i="440"/>
  <c r="F45" i="440"/>
  <c r="F48" i="440"/>
  <c r="F36" i="440"/>
  <c r="F35" i="440"/>
  <c r="F15" i="440"/>
  <c r="I49" i="440"/>
  <c r="I52" i="440"/>
  <c r="I28" i="440"/>
  <c r="I51" i="440"/>
  <c r="I44" i="440"/>
  <c r="I21" i="440"/>
  <c r="I33" i="440"/>
  <c r="I42" i="440"/>
  <c r="I17" i="440"/>
  <c r="I10" i="440"/>
  <c r="H39" i="440"/>
  <c r="H25" i="440"/>
  <c r="H11" i="440"/>
  <c r="H24" i="440"/>
  <c r="H54" i="440"/>
  <c r="H41" i="440"/>
  <c r="H28" i="440"/>
  <c r="H52" i="440"/>
  <c r="H18" i="440"/>
  <c r="H36" i="440"/>
  <c r="H13" i="440"/>
  <c r="H37" i="440"/>
  <c r="H34" i="440"/>
  <c r="H30" i="440"/>
  <c r="J18" i="440"/>
  <c r="J49" i="440"/>
  <c r="J44" i="440"/>
  <c r="I45" i="440"/>
  <c r="I54" i="440"/>
  <c r="I47" i="440"/>
  <c r="I41" i="440"/>
  <c r="H45" i="440"/>
  <c r="H14" i="440"/>
  <c r="H1" i="442"/>
  <c r="G9" i="442"/>
  <c r="H12" i="440"/>
  <c r="F17" i="440"/>
  <c r="F22" i="440"/>
  <c r="I32" i="440"/>
  <c r="I14" i="440"/>
  <c r="I24" i="440"/>
  <c r="J42" i="440"/>
  <c r="J36" i="440"/>
  <c r="J16" i="440"/>
  <c r="J17" i="440"/>
  <c r="J31" i="440"/>
  <c r="J9" i="440"/>
  <c r="J35" i="440"/>
  <c r="J28" i="440"/>
  <c r="J25" i="440"/>
  <c r="J14" i="440"/>
  <c r="H16" i="440"/>
  <c r="H38" i="440"/>
  <c r="L16" i="440"/>
  <c r="L51" i="440"/>
  <c r="L17" i="440"/>
  <c r="K32" i="440"/>
  <c r="K41" i="440"/>
  <c r="K51" i="440"/>
  <c r="J43" i="440"/>
  <c r="J11" i="440"/>
  <c r="J47" i="440"/>
  <c r="J52" i="440"/>
  <c r="I18" i="440"/>
  <c r="I29" i="440"/>
  <c r="I12" i="440"/>
  <c r="H32" i="440"/>
  <c r="H33" i="440"/>
  <c r="H51" i="440"/>
  <c r="G49" i="440"/>
  <c r="G33" i="440"/>
  <c r="H42" i="440"/>
  <c r="G10" i="440"/>
  <c r="F37" i="440"/>
  <c r="F25" i="440"/>
  <c r="K39" i="440"/>
  <c r="K34" i="440"/>
  <c r="K49" i="440"/>
  <c r="K48" i="440"/>
  <c r="K43" i="440"/>
  <c r="K29" i="440"/>
  <c r="K22" i="440"/>
  <c r="K12" i="440"/>
  <c r="K36" i="440"/>
  <c r="K19" i="440"/>
  <c r="J41" i="440"/>
  <c r="J23" i="440"/>
  <c r="J12" i="440"/>
  <c r="I13" i="440"/>
  <c r="I25" i="440"/>
  <c r="I35" i="440"/>
  <c r="I40" i="440"/>
  <c r="H40" i="440"/>
  <c r="H47" i="440"/>
  <c r="H43" i="440"/>
  <c r="H44" i="440"/>
  <c r="G35" i="440"/>
  <c r="F34" i="440"/>
  <c r="F42" i="440"/>
  <c r="I16" i="440"/>
  <c r="I39" i="440"/>
  <c r="I19" i="440"/>
  <c r="I34" i="440"/>
  <c r="K9" i="440"/>
  <c r="K54" i="440"/>
  <c r="K25" i="440"/>
  <c r="K42" i="440"/>
  <c r="L47" i="440"/>
  <c r="L34" i="440"/>
  <c r="L31" i="440"/>
  <c r="L38" i="440"/>
  <c r="L25" i="440"/>
  <c r="L15" i="440"/>
  <c r="L30" i="440"/>
  <c r="L22" i="440"/>
  <c r="L52" i="440"/>
  <c r="L14" i="440"/>
  <c r="J13" i="440"/>
  <c r="J24" i="440"/>
  <c r="J37" i="440"/>
  <c r="I37" i="440"/>
  <c r="I38" i="440"/>
  <c r="I23" i="440"/>
  <c r="I30" i="440"/>
  <c r="H35" i="440"/>
  <c r="H9" i="440"/>
  <c r="H23" i="440"/>
  <c r="G29" i="440"/>
  <c r="H17" i="440"/>
  <c r="G41" i="440"/>
  <c r="F19" i="440"/>
  <c r="F39" i="440"/>
  <c r="D45" i="440"/>
  <c r="D52" i="440"/>
  <c r="D49" i="440"/>
  <c r="C14" i="440"/>
  <c r="C24" i="440"/>
  <c r="C9" i="440"/>
  <c r="C42" i="440"/>
  <c r="C23" i="440"/>
  <c r="D19" i="440"/>
  <c r="E21" i="440"/>
  <c r="E22" i="440"/>
  <c r="E52" i="440"/>
  <c r="E49" i="440"/>
  <c r="D18" i="440"/>
  <c r="D13" i="440"/>
  <c r="D22" i="440"/>
  <c r="D43" i="440"/>
  <c r="C16" i="440"/>
  <c r="C51" i="440"/>
  <c r="C32" i="440"/>
  <c r="C15" i="440"/>
  <c r="C21" i="440"/>
  <c r="C37" i="440"/>
  <c r="C12" i="440"/>
  <c r="C19" i="440"/>
  <c r="C13" i="440"/>
  <c r="D40" i="440"/>
  <c r="E40" i="440"/>
  <c r="E17" i="440"/>
  <c r="E31" i="440"/>
  <c r="E54" i="440"/>
  <c r="E14" i="440"/>
  <c r="D29" i="440"/>
  <c r="D28" i="440"/>
  <c r="D32" i="440"/>
  <c r="C28" i="440"/>
  <c r="C17" i="440"/>
  <c r="C30" i="440"/>
  <c r="C41" i="440"/>
  <c r="C47" i="440"/>
  <c r="H9" i="442" l="1"/>
  <c r="H2" i="442"/>
  <c r="H6" i="442" s="1"/>
  <c r="I1" i="442"/>
  <c r="J1" i="442" l="1"/>
  <c r="I9" i="442"/>
  <c r="I2" i="442"/>
  <c r="I6" i="442" s="1"/>
  <c r="J2" i="442" l="1"/>
  <c r="J6" i="442" s="1"/>
  <c r="J9" i="442"/>
  <c r="K1" i="442"/>
  <c r="K9" i="442" l="1"/>
  <c r="L1" i="442"/>
  <c r="K2" i="442"/>
  <c r="K6" i="442" s="1"/>
  <c r="M1" i="442" l="1"/>
  <c r="L9" i="442"/>
  <c r="L2" i="442"/>
  <c r="L6" i="442" s="1"/>
  <c r="N1" i="442" l="1"/>
  <c r="M2" i="442"/>
  <c r="M6" i="442" s="1"/>
  <c r="M9" i="442"/>
  <c r="O1" i="442" l="1"/>
  <c r="N9" i="442"/>
  <c r="N2" i="442"/>
  <c r="N6" i="442" s="1"/>
  <c r="P1" i="442" l="1"/>
  <c r="O9" i="442"/>
  <c r="O2" i="442"/>
  <c r="O6" i="442" s="1"/>
  <c r="P2" i="442" l="1"/>
  <c r="P6" i="442" s="1"/>
  <c r="Q1" i="442"/>
  <c r="P9" i="442"/>
  <c r="R1" i="442" l="1"/>
  <c r="Q2" i="442"/>
  <c r="Q6" i="442" s="1"/>
  <c r="Q9" i="442"/>
  <c r="R2" i="442" l="1"/>
  <c r="R6" i="442" s="1"/>
  <c r="S1" i="442"/>
  <c r="R9" i="442"/>
  <c r="T1" i="442" l="1"/>
  <c r="S9" i="442"/>
  <c r="S2" i="442"/>
  <c r="S6" i="442" s="1"/>
  <c r="T9" i="442" l="1"/>
  <c r="U1" i="442"/>
  <c r="T2" i="442"/>
  <c r="T6" i="442" s="1"/>
  <c r="U2" i="442" l="1"/>
  <c r="U6" i="442" s="1"/>
  <c r="V1" i="442"/>
  <c r="U9" i="442"/>
  <c r="W1" i="442" l="1"/>
  <c r="V2" i="442"/>
  <c r="V6" i="442" s="1"/>
  <c r="V9" i="442"/>
  <c r="W9" i="442" l="1"/>
  <c r="W2" i="442"/>
  <c r="W6" i="442" s="1"/>
  <c r="X1" i="442"/>
  <c r="X9" i="442" l="1"/>
  <c r="Y1" i="442"/>
  <c r="X2" i="442"/>
  <c r="X6" i="442" s="1"/>
  <c r="Y2" i="442" l="1"/>
  <c r="Y6" i="442" s="1"/>
  <c r="Z1" i="442"/>
  <c r="Y9" i="442"/>
  <c r="Z2" i="442" l="1"/>
  <c r="Z6" i="442" s="1"/>
  <c r="Z9" i="442"/>
  <c r="AA1" i="442"/>
  <c r="AA2" i="442" l="1"/>
  <c r="AA6" i="442" s="1"/>
  <c r="AA9" i="442"/>
  <c r="AB1" i="442"/>
  <c r="AC1" i="442" l="1"/>
  <c r="AB9" i="442"/>
  <c r="AB2" i="442"/>
  <c r="AB6" i="442" s="1"/>
  <c r="AC2" i="442" l="1"/>
  <c r="AC6" i="442" s="1"/>
  <c r="AD1" i="442"/>
  <c r="AC9" i="442"/>
  <c r="AE1" i="442" l="1"/>
  <c r="AD2" i="442"/>
  <c r="AD6" i="442" s="1"/>
  <c r="AD9" i="442"/>
  <c r="AE9" i="442" l="1"/>
  <c r="AE2" i="442"/>
  <c r="AE6" i="442" s="1"/>
  <c r="AF1" i="442"/>
  <c r="AF9" i="442" l="1"/>
  <c r="AG1" i="442"/>
  <c r="AF2" i="442"/>
  <c r="AF6" i="442" s="1"/>
  <c r="AG2" i="442" l="1"/>
  <c r="AG6" i="442" s="1"/>
  <c r="AH1" i="442"/>
  <c r="AG9" i="442"/>
  <c r="AI1" i="442" l="1"/>
  <c r="AH9" i="442"/>
  <c r="AH2" i="442"/>
  <c r="AH6" i="442" s="1"/>
  <c r="AI2" i="442" l="1"/>
  <c r="AI6" i="442" s="1"/>
  <c r="AI9" i="442"/>
  <c r="AJ1" i="442"/>
  <c r="AK1" i="442" l="1"/>
  <c r="AJ2" i="442"/>
  <c r="AJ6" i="442" s="1"/>
  <c r="AK2" i="442" l="1"/>
  <c r="AK6" i="442" s="1"/>
  <c r="AL1" i="442"/>
  <c r="AL2" i="442" l="1"/>
  <c r="AL6" i="442" s="1"/>
  <c r="AM1" i="442"/>
  <c r="AN1" i="442" l="1"/>
  <c r="AM2" i="442"/>
  <c r="AM6" i="442" s="1"/>
  <c r="AO1" i="442" l="1"/>
  <c r="AN2" i="442"/>
  <c r="AN6" i="442" s="1"/>
  <c r="AO2" i="442" l="1"/>
  <c r="AO6" i="442" s="1"/>
  <c r="AP1" i="442"/>
  <c r="AP2" i="442" l="1"/>
  <c r="AP6" i="442" s="1"/>
  <c r="AQ1" i="442"/>
  <c r="AQ2" i="442" l="1"/>
  <c r="AQ6" i="442" s="1"/>
  <c r="AR1" i="442"/>
  <c r="AS1" i="442" l="1"/>
  <c r="AR2" i="442"/>
  <c r="AR6" i="442" s="1"/>
  <c r="AT1" i="442" l="1"/>
  <c r="AS2" i="442"/>
  <c r="AS6" i="442" s="1"/>
  <c r="AU1" i="442" l="1"/>
  <c r="AT2" i="442"/>
  <c r="AT6" i="442" s="1"/>
  <c r="AV1" i="442" l="1"/>
  <c r="AU2" i="442"/>
  <c r="AU6" i="442" s="1"/>
  <c r="AW1" i="442" l="1"/>
  <c r="AV2" i="442"/>
  <c r="AV6" i="442" s="1"/>
  <c r="AX1" i="442" l="1"/>
  <c r="AW2" i="442"/>
  <c r="AW6" i="442" s="1"/>
  <c r="AX2" i="442" l="1"/>
  <c r="AX6" i="442" s="1"/>
  <c r="AY1" i="442"/>
  <c r="AY2" i="442" l="1"/>
  <c r="AY6" i="442" s="1"/>
  <c r="AZ1" i="442"/>
  <c r="AZ2" i="442" l="1"/>
  <c r="AZ6" i="442" s="1"/>
  <c r="BA1" i="442"/>
  <c r="BA2" i="442" s="1"/>
  <c r="BA6" i="442" s="1"/>
</calcChain>
</file>

<file path=xl/sharedStrings.xml><?xml version="1.0" encoding="utf-8"?>
<sst xmlns="http://schemas.openxmlformats.org/spreadsheetml/2006/main" count="15176" uniqueCount="1702">
  <si>
    <t>Português</t>
  </si>
  <si>
    <t>Inglês</t>
  </si>
  <si>
    <t>Total</t>
  </si>
  <si>
    <t>Mar/13</t>
  </si>
  <si>
    <t>Fundo de Utilização</t>
  </si>
  <si>
    <t>Dados Estruturais</t>
  </si>
  <si>
    <t>Participação de Mercado</t>
  </si>
  <si>
    <t>Composição Acionária</t>
  </si>
  <si>
    <t>Ratings</t>
  </si>
  <si>
    <t>Risco Legal</t>
  </si>
  <si>
    <t>Mar/06</t>
  </si>
  <si>
    <t>Mar/07</t>
  </si>
  <si>
    <t>Mar/09</t>
  </si>
  <si>
    <t>Mar/10</t>
  </si>
  <si>
    <t>-</t>
  </si>
  <si>
    <t>Crédito Tributário</t>
  </si>
  <si>
    <t>Demais</t>
  </si>
  <si>
    <t>ACC/ACE</t>
  </si>
  <si>
    <t>BNDES Exim</t>
  </si>
  <si>
    <t>AA</t>
  </si>
  <si>
    <t>A</t>
  </si>
  <si>
    <t>B</t>
  </si>
  <si>
    <t>C</t>
  </si>
  <si>
    <t>D</t>
  </si>
  <si>
    <t>E</t>
  </si>
  <si>
    <t>F</t>
  </si>
  <si>
    <t>G</t>
  </si>
  <si>
    <t>H</t>
  </si>
  <si>
    <t>TOTAL</t>
  </si>
  <si>
    <t>BNDES</t>
  </si>
  <si>
    <t>Ratings Globais</t>
  </si>
  <si>
    <t>D/E</t>
  </si>
  <si>
    <t>C/D</t>
  </si>
  <si>
    <t xml:space="preserve"> C/D </t>
  </si>
  <si>
    <t>C / D</t>
  </si>
  <si>
    <t xml:space="preserve"> B </t>
  </si>
  <si>
    <t>F3</t>
  </si>
  <si>
    <t>B+</t>
  </si>
  <si>
    <t>BB-</t>
  </si>
  <si>
    <t>BB</t>
  </si>
  <si>
    <t>BB+</t>
  </si>
  <si>
    <t>BBB-</t>
  </si>
  <si>
    <t>E+</t>
  </si>
  <si>
    <t xml:space="preserve"> E+ </t>
  </si>
  <si>
    <t>C+</t>
  </si>
  <si>
    <t>P-2</t>
  </si>
  <si>
    <t xml:space="preserve"> P-2 </t>
  </si>
  <si>
    <t>P-1</t>
  </si>
  <si>
    <t>P-3</t>
  </si>
  <si>
    <t>Ba2</t>
  </si>
  <si>
    <t>Ba3</t>
  </si>
  <si>
    <t xml:space="preserve"> Ba2 </t>
  </si>
  <si>
    <t xml:space="preserve"> Ba1</t>
  </si>
  <si>
    <t>Baa3</t>
  </si>
  <si>
    <t>Baa2</t>
  </si>
  <si>
    <t>A2</t>
  </si>
  <si>
    <t>A3</t>
  </si>
  <si>
    <t xml:space="preserve"> A3 </t>
  </si>
  <si>
    <t>A1</t>
  </si>
  <si>
    <t>B2</t>
  </si>
  <si>
    <t>B3</t>
  </si>
  <si>
    <t xml:space="preserve"> B2 </t>
  </si>
  <si>
    <t>B1</t>
  </si>
  <si>
    <t xml:space="preserve"> BB </t>
  </si>
  <si>
    <t>Ratings Nacionais</t>
  </si>
  <si>
    <t>F1+(bra)</t>
  </si>
  <si>
    <t xml:space="preserve"> F1+(bra) </t>
  </si>
  <si>
    <t>AA(bra)</t>
  </si>
  <si>
    <t xml:space="preserve"> AA(bra) </t>
  </si>
  <si>
    <t>AA+(bra)</t>
  </si>
  <si>
    <t>BR-1</t>
  </si>
  <si>
    <t xml:space="preserve"> BR-1 </t>
  </si>
  <si>
    <t>Aaa.Br</t>
  </si>
  <si>
    <t xml:space="preserve"> Aaa.Br </t>
  </si>
  <si>
    <t>Aaa.br</t>
  </si>
  <si>
    <t>Fee Income</t>
  </si>
  <si>
    <t>Individuals Loan Portfolio</t>
  </si>
  <si>
    <t>Analysis of Liquidity</t>
  </si>
  <si>
    <t>Legal Risk</t>
  </si>
  <si>
    <t>Loan Portfolio</t>
  </si>
  <si>
    <t>Loan Portfolio by Risk Level</t>
  </si>
  <si>
    <t>Market Share</t>
  </si>
  <si>
    <t>Companies Loan Portfolio</t>
  </si>
  <si>
    <t>Other Administrative Expenses</t>
  </si>
  <si>
    <t>Personnel Expenses</t>
  </si>
  <si>
    <t>Capital Market</t>
  </si>
  <si>
    <t>Productivity Ratios</t>
  </si>
  <si>
    <t>Provision Expenses - Loan Portfolio</t>
  </si>
  <si>
    <t>Securities Income</t>
  </si>
  <si>
    <t>Changes Allowance - Companies</t>
  </si>
  <si>
    <t>Changes Allowance - Individuals</t>
  </si>
  <si>
    <t>Concentration of the Portfolio</t>
  </si>
  <si>
    <t>Statement of Income Including Reallocations</t>
  </si>
  <si>
    <t>Delinquency Ratios</t>
  </si>
  <si>
    <t>Structural Data</t>
  </si>
  <si>
    <t>Tax Credit</t>
  </si>
  <si>
    <t>t2</t>
  </si>
  <si>
    <t>t3</t>
  </si>
  <si>
    <t>t4</t>
  </si>
  <si>
    <t>t5</t>
  </si>
  <si>
    <t>t6</t>
  </si>
  <si>
    <t>t7</t>
  </si>
  <si>
    <t>t8</t>
  </si>
  <si>
    <t>t9</t>
  </si>
  <si>
    <t>t10</t>
  </si>
  <si>
    <t>t11</t>
  </si>
  <si>
    <t>t12</t>
  </si>
  <si>
    <t>t14</t>
  </si>
  <si>
    <t>t15</t>
  </si>
  <si>
    <t>t17</t>
  </si>
  <si>
    <t>t18</t>
  </si>
  <si>
    <t>t19</t>
  </si>
  <si>
    <t>t20</t>
  </si>
  <si>
    <t>t22</t>
  </si>
  <si>
    <t>t23</t>
  </si>
  <si>
    <t>t24</t>
  </si>
  <si>
    <t>t25</t>
  </si>
  <si>
    <t>t26</t>
  </si>
  <si>
    <t>t27</t>
  </si>
  <si>
    <t>t28</t>
  </si>
  <si>
    <t>t29</t>
  </si>
  <si>
    <t>t30</t>
  </si>
  <si>
    <t>t31</t>
  </si>
  <si>
    <t>t32</t>
  </si>
  <si>
    <t>t33</t>
  </si>
  <si>
    <t>t34</t>
  </si>
  <si>
    <t>t35</t>
  </si>
  <si>
    <t>t36</t>
  </si>
  <si>
    <t>t37</t>
  </si>
  <si>
    <t>t38</t>
  </si>
  <si>
    <t>t39</t>
  </si>
  <si>
    <t>t41</t>
  </si>
  <si>
    <t>t42</t>
  </si>
  <si>
    <t>t43</t>
  </si>
  <si>
    <t>t45</t>
  </si>
  <si>
    <t>t46</t>
  </si>
  <si>
    <t>t49</t>
  </si>
  <si>
    <t>PORTUGUÊS</t>
  </si>
  <si>
    <t>INGLÊS</t>
  </si>
  <si>
    <t>ASSETS</t>
  </si>
  <si>
    <t>Current and Long-term Assets</t>
  </si>
  <si>
    <t>Available Funds</t>
  </si>
  <si>
    <t>Short-Term Interbank Investments</t>
  </si>
  <si>
    <t>Interbank Accounts</t>
  </si>
  <si>
    <t>Interdepartamental Accounts</t>
  </si>
  <si>
    <t>Loans</t>
  </si>
  <si>
    <t>Leasing</t>
  </si>
  <si>
    <t>Other Receivables</t>
  </si>
  <si>
    <t>Other Assets</t>
  </si>
  <si>
    <t>Direct Consumer Credit (CDC)</t>
  </si>
  <si>
    <t>Mortgage</t>
  </si>
  <si>
    <t>Vehicles Loan</t>
  </si>
  <si>
    <t>Credit Card</t>
  </si>
  <si>
    <t>Overdraft Accounts</t>
  </si>
  <si>
    <t>Microcredits</t>
  </si>
  <si>
    <t>Others</t>
  </si>
  <si>
    <t>Working Capital</t>
  </si>
  <si>
    <t>Investiments</t>
  </si>
  <si>
    <t>Receivables</t>
  </si>
  <si>
    <t>Secured Account</t>
  </si>
  <si>
    <t>Investment</t>
  </si>
  <si>
    <t>Loans to Companies</t>
  </si>
  <si>
    <t>Oil</t>
  </si>
  <si>
    <t>Metalworking and Steel</t>
  </si>
  <si>
    <t>Services</t>
  </si>
  <si>
    <t>Automotive</t>
  </si>
  <si>
    <t>Building</t>
  </si>
  <si>
    <t>Electricity</t>
  </si>
  <si>
    <t>Transport</t>
  </si>
  <si>
    <t>Telecommunications</t>
  </si>
  <si>
    <t>Retail Trade</t>
  </si>
  <si>
    <t>Textiles and Garments</t>
  </si>
  <si>
    <t>Pulp and Paper</t>
  </si>
  <si>
    <t>Electrical and Electronic Goods</t>
  </si>
  <si>
    <t>Other Activities</t>
  </si>
  <si>
    <t>Public Sector</t>
  </si>
  <si>
    <t>Agricultural Consumables</t>
  </si>
  <si>
    <t>Chemicals</t>
  </si>
  <si>
    <t>Timber and Furniture</t>
  </si>
  <si>
    <t>Wholesale Trade and Sundry Industries</t>
  </si>
  <si>
    <t>Beverages</t>
  </si>
  <si>
    <t>Leather and Shoes</t>
  </si>
  <si>
    <t>Write-off</t>
  </si>
  <si>
    <t>Net Loss</t>
  </si>
  <si>
    <t>Temporary Differences</t>
  </si>
  <si>
    <t>Recoverable Social Contirbution Carried at 18% (MP 2.158/2001)</t>
  </si>
  <si>
    <t>Fiscal Losses /  Negative Bases</t>
  </si>
  <si>
    <t>Depreciation Excess</t>
  </si>
  <si>
    <t>LIABILITIES</t>
  </si>
  <si>
    <t>Current and Long-Term Liabilities</t>
  </si>
  <si>
    <t>Deposits</t>
  </si>
  <si>
    <t>Money Market Borrowing</t>
  </si>
  <si>
    <t>Commercial Papers</t>
  </si>
  <si>
    <t>Foreign Securities</t>
  </si>
  <si>
    <t>Interdepartmental Accounts</t>
  </si>
  <si>
    <t>Borrowing</t>
  </si>
  <si>
    <t>Domestic Borrowing</t>
  </si>
  <si>
    <t>Foreign Borrowing</t>
  </si>
  <si>
    <t>Foreign Onlending</t>
  </si>
  <si>
    <t>Financial Derivatives</t>
  </si>
  <si>
    <t>Demand Deposits</t>
  </si>
  <si>
    <t>Savings Deposits</t>
  </si>
  <si>
    <t>Interbank Deposits</t>
  </si>
  <si>
    <t>Time Deposits</t>
  </si>
  <si>
    <t>Domestic Onlending</t>
  </si>
  <si>
    <t>Other Liabilities</t>
  </si>
  <si>
    <t>Earning Assets</t>
  </si>
  <si>
    <t>Interest Bearing Liabilities</t>
  </si>
  <si>
    <t>Financial Intermediation Income</t>
  </si>
  <si>
    <t>Financial Intermediation Expenses</t>
  </si>
  <si>
    <t>Gross Income from Financial Intermediation</t>
  </si>
  <si>
    <t>Other Operating Income (Expenses)</t>
  </si>
  <si>
    <t>Operating Income</t>
  </si>
  <si>
    <t>Non-operating Income</t>
  </si>
  <si>
    <t>Income Before Taxes</t>
  </si>
  <si>
    <t>Net Income</t>
  </si>
  <si>
    <t>Net Interest Income</t>
  </si>
  <si>
    <t>Net Financial Margin</t>
  </si>
  <si>
    <t>Taxes on Revenues</t>
  </si>
  <si>
    <t>Contribution Margin</t>
  </si>
  <si>
    <t>Administrative Expenses</t>
  </si>
  <si>
    <t>Other Tax Expenses</t>
  </si>
  <si>
    <t>Commercial Income</t>
  </si>
  <si>
    <t>Adjusted Net Income</t>
  </si>
  <si>
    <t>One-Off Items</t>
  </si>
  <si>
    <t>Equalization Revenues</t>
  </si>
  <si>
    <t>Managed Portfolios</t>
  </si>
  <si>
    <t>Previ</t>
  </si>
  <si>
    <t>Individuals</t>
  </si>
  <si>
    <t>Companies</t>
  </si>
  <si>
    <t>Foreign Capital</t>
  </si>
  <si>
    <t>BNC Aquisition</t>
  </si>
  <si>
    <t>Treasury Shares</t>
  </si>
  <si>
    <t>BNC Acquisition</t>
  </si>
  <si>
    <t>Profitability</t>
  </si>
  <si>
    <t>Workforce / (Branches + PAA + PAB)</t>
  </si>
  <si>
    <t>Loan Portfolio per / Points of Service</t>
  </si>
  <si>
    <t>Price / Earings 12 months</t>
  </si>
  <si>
    <t>Price / Book Value</t>
  </si>
  <si>
    <t>Leverage (x)</t>
  </si>
  <si>
    <t>Distribution Network</t>
  </si>
  <si>
    <t>Workforce</t>
  </si>
  <si>
    <t>National Ratings</t>
  </si>
  <si>
    <t xml:space="preserve">Compulsory and Reserves Requirements </t>
  </si>
  <si>
    <t xml:space="preserve">Coverage Ratios </t>
  </si>
  <si>
    <t xml:space="preserve">Dividends and Interest on Own Equity    </t>
  </si>
  <si>
    <t xml:space="preserve">Shareholding Breakdown      </t>
  </si>
  <si>
    <t>Breakdown of Allowance</t>
  </si>
  <si>
    <t>Concentration of the Loan Portfolio by Macro-sector</t>
  </si>
  <si>
    <t>100 Largest Borrowers</t>
  </si>
  <si>
    <t>Loan Portfolio - Broad Concept View</t>
  </si>
  <si>
    <t>100 Largest Borrowers in Relation to RE</t>
  </si>
  <si>
    <t>Classified Individuals Loan Portfolio</t>
  </si>
  <si>
    <t>Initial Allowance</t>
  </si>
  <si>
    <t>1- Risk Migration</t>
  </si>
  <si>
    <t>2 - New Transactions</t>
  </si>
  <si>
    <t>3 - Write-offs</t>
  </si>
  <si>
    <t>Total (1+2+3)</t>
  </si>
  <si>
    <t>Final Allowance</t>
  </si>
  <si>
    <t>Provision Flow - R$ Million</t>
  </si>
  <si>
    <t>Classified Loan Portfolio to Companies</t>
  </si>
  <si>
    <t>Classified Agrib. Loan Portfolio - Individuals</t>
  </si>
  <si>
    <t>Classified Agrib. Loan Portf. - Companies</t>
  </si>
  <si>
    <t>Mortgage Bonds</t>
  </si>
  <si>
    <t>Exchange</t>
  </si>
  <si>
    <t>Brazil</t>
  </si>
  <si>
    <t>Foreign</t>
  </si>
  <si>
    <t>Captações</t>
  </si>
  <si>
    <t>Funding</t>
  </si>
  <si>
    <t>Commercial Funding</t>
  </si>
  <si>
    <t>Executive Board and Board of Dir.</t>
  </si>
  <si>
    <t>Reference Equity (RE)</t>
  </si>
  <si>
    <t>Tier I</t>
  </si>
  <si>
    <t>Tier II</t>
  </si>
  <si>
    <t>Deduction from the RE</t>
  </si>
  <si>
    <t>Risk-Weighted Assets (RWA)</t>
  </si>
  <si>
    <t>Minimum Required Referential Equity (MRRE)</t>
  </si>
  <si>
    <t>MRRE Margin (RE-MRRE)</t>
  </si>
  <si>
    <t>Rural Loans</t>
  </si>
  <si>
    <t>Real Estate</t>
  </si>
  <si>
    <t>Heavy Construction Builder</t>
  </si>
  <si>
    <t>PARÂMETROS</t>
  </si>
  <si>
    <t>Judicial Deposits</t>
  </si>
  <si>
    <t>Idioma</t>
  </si>
  <si>
    <t>RÓTULOS</t>
  </si>
  <si>
    <t>Outros Rótulos</t>
  </si>
  <si>
    <t>Mar</t>
  </si>
  <si>
    <t>Jun</t>
  </si>
  <si>
    <t>Trimestre</t>
  </si>
  <si>
    <t>Funding and Investments Analysis</t>
  </si>
  <si>
    <t>Vice Presidency of Financial Management and Investor Relations</t>
  </si>
  <si>
    <t>Analysts</t>
  </si>
  <si>
    <t>Adriano Gonçalves de Souza</t>
  </si>
  <si>
    <t>Bruno Santos Garcia</t>
  </si>
  <si>
    <t>Daniela Priscila da Silva</t>
  </si>
  <si>
    <t>Diogo Simas Machado</t>
  </si>
  <si>
    <t>Fabíola Lopes Ribeiro</t>
  </si>
  <si>
    <t>Felipe de Mello Pimentel</t>
  </si>
  <si>
    <t>Gustavo Correia de Brito</t>
  </si>
  <si>
    <t>Regina Knysak</t>
  </si>
  <si>
    <t>IR Team</t>
  </si>
  <si>
    <t>guia</t>
  </si>
  <si>
    <t>Aplicações e Captações</t>
  </si>
  <si>
    <t>IR contact</t>
  </si>
  <si>
    <t>Agribusiness Loan Portfolio</t>
  </si>
  <si>
    <t>http://www.bb.com.br/portalbb/jsp/popup/faleComRiEng.jsp</t>
  </si>
  <si>
    <t>Click here</t>
  </si>
  <si>
    <t>(%)</t>
  </si>
  <si>
    <t>Accounts (thousand)</t>
  </si>
  <si>
    <t>Market Capitalization (R$ million)</t>
  </si>
  <si>
    <t>Book Value per Share (R$)</t>
  </si>
  <si>
    <t>Price of ON shares (R$)</t>
  </si>
  <si>
    <t>Net Income per Share (R$)</t>
  </si>
  <si>
    <t>ROE – Annualized (%)</t>
  </si>
  <si>
    <t>Recurring ROE – Annualized (%)</t>
  </si>
  <si>
    <t>ROA – Annualized (%)</t>
  </si>
  <si>
    <t>Personnel Expenses / Workforce (R$)</t>
  </si>
  <si>
    <t>Assets / Workforce (R$ thousand)</t>
  </si>
  <si>
    <t>Portfolio Net of Allowance / Loan Portfolio (%)</t>
  </si>
  <si>
    <t>Account / Workforce (thousand)</t>
  </si>
  <si>
    <t>Cards Quantity (million)</t>
  </si>
  <si>
    <t>Securities Available for Trading</t>
  </si>
  <si>
    <t>Securities Available for Sale</t>
  </si>
  <si>
    <t>Securities Held to Maturity</t>
  </si>
  <si>
    <t>Other</t>
  </si>
  <si>
    <t>(Allowances for Loan Losses)</t>
  </si>
  <si>
    <t>(Allowances for Leasing Losses)</t>
  </si>
  <si>
    <t>Receivable on Guarantees Honored</t>
  </si>
  <si>
    <t>Foreign Exchange Portfolio</t>
  </si>
  <si>
    <t>Specific Credits</t>
  </si>
  <si>
    <t>Operações Especiais</t>
  </si>
  <si>
    <t>Special Operations</t>
  </si>
  <si>
    <t>Tax Credits</t>
  </si>
  <si>
    <t>Fundo Paridade</t>
  </si>
  <si>
    <t>(With Loan Characteristics)</t>
  </si>
  <si>
    <t>(Without Loan Characteristics)</t>
  </si>
  <si>
    <t>Statutory Profit Sharing</t>
  </si>
  <si>
    <t>Prepaid Expenses</t>
  </si>
  <si>
    <t>Intangibles</t>
  </si>
  <si>
    <t>Ativos Intangíveis</t>
  </si>
  <si>
    <t>Intangible Assets</t>
  </si>
  <si>
    <t>Securities</t>
  </si>
  <si>
    <t>Businesses</t>
  </si>
  <si>
    <t>SME</t>
  </si>
  <si>
    <t>Government Loans</t>
  </si>
  <si>
    <t>Middle and Large</t>
  </si>
  <si>
    <t>Agribusiness</t>
  </si>
  <si>
    <t>Payroll Loan</t>
  </si>
  <si>
    <t>Consumer Finance</t>
  </si>
  <si>
    <t>Salary Loans</t>
  </si>
  <si>
    <t>Pronaf</t>
  </si>
  <si>
    <t>Pronamp</t>
  </si>
  <si>
    <t>Agricultural Costs</t>
  </si>
  <si>
    <t>BNDES/Finame Rural</t>
  </si>
  <si>
    <t>FCO Rural</t>
  </si>
  <si>
    <t>Agricultural Investiment</t>
  </si>
  <si>
    <t>Low Carbon Agr. Program</t>
  </si>
  <si>
    <t>Agricultural Selling</t>
  </si>
  <si>
    <t>1st Customer (%)</t>
  </si>
  <si>
    <t>Balance (R$ million)</t>
  </si>
  <si>
    <t>2nd to 20th (%)</t>
  </si>
  <si>
    <t>21th to 100th (%)</t>
  </si>
  <si>
    <t>Top 100 Largest (%)</t>
  </si>
  <si>
    <t>a) Risk Deterioration</t>
  </si>
  <si>
    <t>b) Risk Improvement</t>
  </si>
  <si>
    <t>Saving Deposits</t>
  </si>
  <si>
    <t>Agrobusiness Letters of Credit</t>
  </si>
  <si>
    <t>Repurchase Agreement with Private Securities</t>
  </si>
  <si>
    <t>Repo</t>
  </si>
  <si>
    <t>Allowance for Loan Losses</t>
  </si>
  <si>
    <t>Passive Reserves</t>
  </si>
  <si>
    <t>Loan Operations – Law No 9.430/96</t>
  </si>
  <si>
    <t>Equity Negative Adjustments from Benefit Plans</t>
  </si>
  <si>
    <t>Mark to Market</t>
  </si>
  <si>
    <t>Other Provisions</t>
  </si>
  <si>
    <t>Own Portfolio</t>
  </si>
  <si>
    <t>National Development Bank (BNDES)</t>
  </si>
  <si>
    <t>Caixa Econômica Federal (CEF)</t>
  </si>
  <si>
    <t>Other Institutions</t>
  </si>
  <si>
    <t>Stockholders and Statutory Distributions</t>
  </si>
  <si>
    <t>Taxes and Social Security</t>
  </si>
  <si>
    <t>Financial and Development Funds</t>
  </si>
  <si>
    <t>FCO (Subordinated Debt)</t>
  </si>
  <si>
    <t>Actuarial Liabilities</t>
  </si>
  <si>
    <t>Capital</t>
  </si>
  <si>
    <t>Capital Reserves</t>
  </si>
  <si>
    <t>Revaluation Reserves</t>
  </si>
  <si>
    <t>Other Comprehensive Income</t>
  </si>
  <si>
    <t>Benefit Plans</t>
  </si>
  <si>
    <t>Retained Earnings (Accumulated Losses)</t>
  </si>
  <si>
    <t>Interbank Investments</t>
  </si>
  <si>
    <t>Securities (except those linked to Bacen)</t>
  </si>
  <si>
    <t>Core Capital</t>
  </si>
  <si>
    <t>Shareholders Equity</t>
  </si>
  <si>
    <t>Prudential Adjustments</t>
  </si>
  <si>
    <t>Goodwill paid on acquisition of investment on the basis of expected future profitability</t>
  </si>
  <si>
    <t>Intangible assets consist from 10/01/2013</t>
  </si>
  <si>
    <t>Actuarial assets relating to Pension Funds Defined Benefit net of deferred tax liabilities associated with them</t>
  </si>
  <si>
    <t>Noncontrolling</t>
  </si>
  <si>
    <t>Higher investments (excess of 10%)</t>
  </si>
  <si>
    <t>Tax credits arising from temporary differences of dependent generation of profits (over 10%)</t>
  </si>
  <si>
    <t>Higher investment and Temporary Tax créddito dependent generation of income (over 15%)</t>
  </si>
  <si>
    <t>Tax credits arising from tax loss of excess depreciation</t>
  </si>
  <si>
    <t>Deferred Assets</t>
  </si>
  <si>
    <t>Capture instruments issued by financial institutions</t>
  </si>
  <si>
    <t>Revaluation reserves</t>
  </si>
  <si>
    <t>Permanent Deferred Assets</t>
  </si>
  <si>
    <t>Market Value Adjustments</t>
  </si>
  <si>
    <t>Additional Capital</t>
  </si>
  <si>
    <t>HCDI authorized by CMN n.º 4,192/2013 resolution</t>
  </si>
  <si>
    <t>Eligible to Capital Subordinated Debts</t>
  </si>
  <si>
    <t>Subordinated Debts authorized by CMN n.º 4,192/2013 resolution</t>
  </si>
  <si>
    <t>FCO</t>
  </si>
  <si>
    <t>Foreign Funding</t>
  </si>
  <si>
    <t>Funding from Certificates of Deposits</t>
  </si>
  <si>
    <t>Financial Letters</t>
  </si>
  <si>
    <t>Excess Subordinated Debt Instruments</t>
  </si>
  <si>
    <t>Tier II deductions</t>
  </si>
  <si>
    <t>Funding instruments issued by a financial institution</t>
  </si>
  <si>
    <t>Adjustments to market value</t>
  </si>
  <si>
    <t>Hybrid Capital and Debt Instruments</t>
  </si>
  <si>
    <t>Financial Instruments Excluded from RE</t>
  </si>
  <si>
    <t>Credit Risk (RWACPAD)</t>
  </si>
  <si>
    <t>Market Risk (RWAMPAD)</t>
  </si>
  <si>
    <t>Operational Risk (RWAOPAD)</t>
  </si>
  <si>
    <t>Tier I Capital Ratio (Tier I/RWA)(%)</t>
  </si>
  <si>
    <t>Core Capital Ratio (CC/RWA)(%)</t>
  </si>
  <si>
    <t>BIS Ratio (RE/RWA)(%)</t>
  </si>
  <si>
    <t>Securities + Interbank Investments on Hedge</t>
  </si>
  <si>
    <t>Loans + Leasing</t>
  </si>
  <si>
    <t>Remunerated Compulsory Deposits</t>
  </si>
  <si>
    <t>Other Earning Assets</t>
  </si>
  <si>
    <t>Permanent Assets</t>
  </si>
  <si>
    <t>Domestic Borrowing and Onlending</t>
  </si>
  <si>
    <t xml:space="preserve">Financial and Development Funds </t>
  </si>
  <si>
    <t>Subordinated Debt</t>
  </si>
  <si>
    <t>Foreign Securities Borrowing</t>
  </si>
  <si>
    <t>Agribusiness Letters of Credit</t>
  </si>
  <si>
    <t>Compulsory Investments</t>
  </si>
  <si>
    <t>Money Market Funds</t>
  </si>
  <si>
    <t>Borrowing, Assignments and Onlending</t>
  </si>
  <si>
    <t>Banking Fees Income</t>
  </si>
  <si>
    <t>Other Operating Expenses</t>
  </si>
  <si>
    <t>Income and Social Contribution Taxes</t>
  </si>
  <si>
    <t>Banking Fee Income</t>
  </si>
  <si>
    <t>Legal Claims</t>
  </si>
  <si>
    <t>Labor Lawsuits</t>
  </si>
  <si>
    <t>Economic Plans</t>
  </si>
  <si>
    <t>Tax Efficiency</t>
  </si>
  <si>
    <t>Fixed Income Securities</t>
  </si>
  <si>
    <t>Revaluation – Curve</t>
  </si>
  <si>
    <t>Income/Loss from Negotiation</t>
  </si>
  <si>
    <t>Foreign Income</t>
  </si>
  <si>
    <t>Loan Fees</t>
  </si>
  <si>
    <t>Billings</t>
  </si>
  <si>
    <t>Insurance, Pension and Capitalization</t>
  </si>
  <si>
    <t>Salaries</t>
  </si>
  <si>
    <t>Benefits</t>
  </si>
  <si>
    <t>Social Charges</t>
  </si>
  <si>
    <t xml:space="preserve">Training </t>
  </si>
  <si>
    <t>Pension Fund</t>
  </si>
  <si>
    <t>Administrative Personnel Provisions</t>
  </si>
  <si>
    <t>Telecom. and Data Processing</t>
  </si>
  <si>
    <t>Amortization and Depreciation</t>
  </si>
  <si>
    <t>Expenses with Premises and Equipment</t>
  </si>
  <si>
    <t>Expenses with Outsourced Services</t>
  </si>
  <si>
    <t>Labor Lawsuts</t>
  </si>
  <si>
    <t>Fixed</t>
  </si>
  <si>
    <t>Curto Prazo</t>
  </si>
  <si>
    <t>Short Term</t>
  </si>
  <si>
    <t>DI</t>
  </si>
  <si>
    <t>Variable</t>
  </si>
  <si>
    <t>Multimarket</t>
  </si>
  <si>
    <t>Othres</t>
  </si>
  <si>
    <t>BESC Aquisition</t>
  </si>
  <si>
    <t>Export Exchange</t>
  </si>
  <si>
    <t>Import Exchange</t>
  </si>
  <si>
    <t>Individual (thousand)</t>
  </si>
  <si>
    <t>Business (thousand)</t>
  </si>
  <si>
    <t>Employees</t>
  </si>
  <si>
    <t>Interns</t>
  </si>
  <si>
    <t>Fitch Ratings</t>
  </si>
  <si>
    <t>Individual</t>
  </si>
  <si>
    <t>Viabilidade</t>
  </si>
  <si>
    <t>Availability</t>
  </si>
  <si>
    <t>Curto Prazo em Moeda Local</t>
  </si>
  <si>
    <t>Short-Term - Local Currency</t>
  </si>
  <si>
    <t>Longo Prazo em Moeda Local</t>
  </si>
  <si>
    <t>Long-Term - Local Currency</t>
  </si>
  <si>
    <t>Perspectiva Moeda Local</t>
  </si>
  <si>
    <t>Outlook - Local Currency</t>
  </si>
  <si>
    <t>Curto Prazo em Moeda Estrangeira</t>
  </si>
  <si>
    <t>Short-Term - Foreign Currency</t>
  </si>
  <si>
    <t>Longo Prazo em Moeda Estrangeira</t>
  </si>
  <si>
    <t>Long-Term - Foreing Currency</t>
  </si>
  <si>
    <t>Perspectiva Moeda Estrangeira</t>
  </si>
  <si>
    <t>Outlook - Foreign Currency</t>
  </si>
  <si>
    <t>Moody's</t>
  </si>
  <si>
    <t>Fortaleza Financeira</t>
  </si>
  <si>
    <t>Financial Strength</t>
  </si>
  <si>
    <t>Dívida de Longo Prazo em Moeda Estrangeira</t>
  </si>
  <si>
    <t>Long-Term Debt - Foreign Currency</t>
  </si>
  <si>
    <t>Depósitos de Longo Prazo em Moeda Local</t>
  </si>
  <si>
    <t>Long-Term Deposits - Local Currency</t>
  </si>
  <si>
    <t>Depósitos de Longo Prazo em Moeda Estrangeira</t>
  </si>
  <si>
    <t>Long-Term Deposits - Foreign Currency</t>
  </si>
  <si>
    <t>Perspectiva</t>
  </si>
  <si>
    <t>Outlook</t>
  </si>
  <si>
    <t>Standard &amp; Poor's</t>
  </si>
  <si>
    <t>Short-Term - Foreing Currency</t>
  </si>
  <si>
    <t>Long-Term - Foreign Currency</t>
  </si>
  <si>
    <t>Fitch Atlantic Ratings</t>
  </si>
  <si>
    <t>Short-Term</t>
  </si>
  <si>
    <t>Longo Prazo</t>
  </si>
  <si>
    <t>Long-Term</t>
  </si>
  <si>
    <t>Additional</t>
  </si>
  <si>
    <t>Reserve Requirements (rural loan)</t>
  </si>
  <si>
    <t>Direct Lending (micro finance)</t>
  </si>
  <si>
    <t>Unmarked</t>
  </si>
  <si>
    <t>Rural</t>
  </si>
  <si>
    <t>Chief Financial Officer</t>
  </si>
  <si>
    <t>Minimum</t>
  </si>
  <si>
    <t>Maximum</t>
  </si>
  <si>
    <t>Open</t>
  </si>
  <si>
    <t>Close</t>
  </si>
  <si>
    <t>Traded Securities</t>
  </si>
  <si>
    <t>Trades</t>
  </si>
  <si>
    <t>Compulsory Dep. on Demand Dep. and Float</t>
  </si>
  <si>
    <t>Compulsory Dep. on Savings Deposits</t>
  </si>
  <si>
    <t>Auto Loans</t>
  </si>
  <si>
    <t>Overdraft Account</t>
  </si>
  <si>
    <t>Classified Loan Portfolio</t>
  </si>
  <si>
    <t>Loan Portfolio - Broad Definition</t>
  </si>
  <si>
    <t xml:space="preserve">Classified Loan Portfolio </t>
  </si>
  <si>
    <t>Rural Product Bills and Guarantees</t>
  </si>
  <si>
    <t>Domestic Loan Portfolio</t>
  </si>
  <si>
    <t>Abroad Loan Portfolio</t>
  </si>
  <si>
    <t>Required Provision</t>
  </si>
  <si>
    <t>Additional Provision</t>
  </si>
  <si>
    <t>Allowance Required by CMN Res. 2682</t>
  </si>
  <si>
    <t xml:space="preserve">   a) Additional Provision</t>
  </si>
  <si>
    <t xml:space="preserve">   b) Provision Expenses</t>
  </si>
  <si>
    <t>Other Impacts *</t>
  </si>
  <si>
    <t>Allowance Required by CMN Res. 2,682</t>
  </si>
  <si>
    <t>Provision Flow - R$ million</t>
  </si>
  <si>
    <t xml:space="preserve">ALLL Expenses - Quarterly </t>
  </si>
  <si>
    <t>NPL + 90 days</t>
  </si>
  <si>
    <t xml:space="preserve">Recovery of Write-off </t>
  </si>
  <si>
    <t>Provision (Required + Additional)</t>
  </si>
  <si>
    <t>NPL + 15 days</t>
  </si>
  <si>
    <t>NPL + 60 days</t>
  </si>
  <si>
    <t>* Includes amounts from Allowance for Loan Losses and Loan Operations – Law No 9.430/96.</t>
  </si>
  <si>
    <t>Allowance for Loan Losses *</t>
  </si>
  <si>
    <t>Instruments Eligible to Capital</t>
  </si>
  <si>
    <t>Tax credits arising from tax losses and negative basis of Social Contribution</t>
  </si>
  <si>
    <t>Advertising and Public Affairs</t>
  </si>
  <si>
    <t>Credit Cards</t>
  </si>
  <si>
    <t xml:space="preserve">Debit Cards/Prepaid </t>
  </si>
  <si>
    <t>Federal Government</t>
  </si>
  <si>
    <t>Other Productivity Ratios</t>
  </si>
  <si>
    <t>Own Service Network</t>
  </si>
  <si>
    <t>North</t>
  </si>
  <si>
    <t>Northeast</t>
  </si>
  <si>
    <t>Middle West</t>
  </si>
  <si>
    <t>Southeast</t>
  </si>
  <si>
    <t>South</t>
  </si>
  <si>
    <t>Customers *</t>
  </si>
  <si>
    <t>Customers (thousand)</t>
  </si>
  <si>
    <t>Total Savings Accounts - (thousand)</t>
  </si>
  <si>
    <t>BB Share Quots</t>
  </si>
  <si>
    <t>Cotações BB</t>
  </si>
  <si>
    <t>Cartões</t>
  </si>
  <si>
    <t>Private</t>
  </si>
  <si>
    <t>Corporate</t>
  </si>
  <si>
    <t>Middle Market</t>
  </si>
  <si>
    <t>RPPS</t>
  </si>
  <si>
    <t>Institutional Investors</t>
  </si>
  <si>
    <t>Government</t>
  </si>
  <si>
    <t>High income</t>
  </si>
  <si>
    <t xml:space="preserve">Foreign Investors </t>
  </si>
  <si>
    <t>Investment Funds and Managed by Type</t>
  </si>
  <si>
    <t>Investment Funds ans Managed Portfolios</t>
  </si>
  <si>
    <t>Investment Funds and Managed Portfolios by Customer</t>
  </si>
  <si>
    <t>Investment Funds and Managed Portfolios</t>
  </si>
  <si>
    <t>* Adjusted for dividends, including dividends.</t>
  </si>
  <si>
    <t>* Adjusted for dividends, except dividends.</t>
  </si>
  <si>
    <t>Statement of Income Including Realloc. One-Off Items</t>
  </si>
  <si>
    <t>Cateno - Gestão de Contas de Pagamentos S.A</t>
  </si>
  <si>
    <t>HCDI authorized by Previous rules to the CMN n.º 4,192/2013 resolution</t>
  </si>
  <si>
    <t>Subordinated Debts authorized by Previous rules to the CMN n.º 4,192/2013 resolution</t>
  </si>
  <si>
    <t>Sale or Transference of Financial Assets</t>
  </si>
  <si>
    <t>Previ - Plano de Benefícios 1</t>
  </si>
  <si>
    <t>Tax Effect and Stat. Profit Sharing over One-Off Items</t>
  </si>
  <si>
    <t>Financial Institutions</t>
  </si>
  <si>
    <t>Índice</t>
  </si>
  <si>
    <t>Provision / Loan Portfolio - (%)</t>
  </si>
  <si>
    <t>Provision Flow / Loan Portfolio - (%)</t>
  </si>
  <si>
    <t>ALLL Index (A/B) - (%)</t>
  </si>
  <si>
    <t xml:space="preserve">Recovery of Write-off/Write-off - (%) </t>
  </si>
  <si>
    <t xml:space="preserve">Net Loss/Loan Portfolio - (%) annualized </t>
  </si>
  <si>
    <t>Allowance for loan losses/Loan Portfolio - (%)</t>
  </si>
  <si>
    <t>NPL +15 days / Loan Portfolio - (%)</t>
  </si>
  <si>
    <t>NPL +90 days / Loan Portfolio - (%)</t>
  </si>
  <si>
    <t>NPL +60 days / Loan Portfolio - (%)</t>
  </si>
  <si>
    <t>NPL +15 -59 days / Loan Portfolio - (%)</t>
  </si>
  <si>
    <t>NPL +15 -89 days / Loan Portfolio - (%)</t>
  </si>
  <si>
    <t>NPL +90 days / Loan Portfolio - BI - (%)</t>
  </si>
  <si>
    <t>Allowance for loan losses / NPL +15 days %</t>
  </si>
  <si>
    <t>Allowance for loan losses / NPL +60 days %</t>
  </si>
  <si>
    <t>Allowance for loan losses / NPL +90 days %</t>
  </si>
  <si>
    <t>BDORY (NYSE) - (R$)</t>
  </si>
  <si>
    <t>BDORY (NYSE) - (US$)</t>
  </si>
  <si>
    <t>(Quantities - thousand)</t>
  </si>
  <si>
    <t>Over</t>
  </si>
  <si>
    <t>Call Account</t>
  </si>
  <si>
    <t>Pledge</t>
  </si>
  <si>
    <t>Special Account</t>
  </si>
  <si>
    <t>Issues and Certificates of Deposit</t>
  </si>
  <si>
    <t>Saving  Deposits</t>
  </si>
  <si>
    <t>Institutional Funding</t>
  </si>
  <si>
    <t>Securities Issued Abroad</t>
  </si>
  <si>
    <t>Subordinated Debt Overseas</t>
  </si>
  <si>
    <t>Hybrid Capital Instuments</t>
  </si>
  <si>
    <t>Subordinated CDB</t>
  </si>
  <si>
    <t>Compulsory Deposits</t>
  </si>
  <si>
    <t>Uses</t>
  </si>
  <si>
    <t>Indicators - %</t>
  </si>
  <si>
    <t>MFB</t>
  </si>
  <si>
    <t>Loan Operations</t>
  </si>
  <si>
    <t>Funding Expenses</t>
  </si>
  <si>
    <t>Financial Expense for Institutional Funding¹</t>
  </si>
  <si>
    <t>Treasury²</t>
  </si>
  <si>
    <t>2 - Includes interest income, profitable compulsory deposits income, tax hedges, derivatives and other financial instruments that offset the exchange rate variation in the result.</t>
  </si>
  <si>
    <t>Revenue from Loans</t>
  </si>
  <si>
    <t>Equalization</t>
  </si>
  <si>
    <t>Abroad</t>
  </si>
  <si>
    <t>Bonds</t>
  </si>
  <si>
    <t>FGC</t>
  </si>
  <si>
    <t>Subordinated Debt Abroad</t>
  </si>
  <si>
    <t>Hybrid Capital Instruments</t>
  </si>
  <si>
    <t>Credit Recovery</t>
  </si>
  <si>
    <t>Treasury</t>
  </si>
  <si>
    <t>Open Market</t>
  </si>
  <si>
    <t>Financ. Inc. Insur., Pension &amp; S.Bonds Op.</t>
  </si>
  <si>
    <t>Gain (Loss) over Equity Abroad</t>
  </si>
  <si>
    <t>Tax Hedge</t>
  </si>
  <si>
    <t>Other Op. Inc. of Fin. Nature</t>
  </si>
  <si>
    <t>Other Treasury Components*</t>
  </si>
  <si>
    <t>Net Interest Income - Breakdown</t>
  </si>
  <si>
    <t>Third Party Portfolio</t>
  </si>
  <si>
    <t>Free Movement Portfolio</t>
  </si>
  <si>
    <t>Other Open Market Op.</t>
  </si>
  <si>
    <t>Other Deposits</t>
  </si>
  <si>
    <t>Managerial Margin</t>
  </si>
  <si>
    <t>Managerial Margin by Portfolio</t>
  </si>
  <si>
    <t>Spread by Portfolio (%)</t>
  </si>
  <si>
    <t>NII / (Earning Assets) - Annualized ¹</t>
  </si>
  <si>
    <t>NFM / (Earning Assets) - Annualized ²</t>
  </si>
  <si>
    <t>1 - NII/Earning Assets average, annualized.</t>
  </si>
  <si>
    <t>2 - Risk adjusted Net Interest Margin (NII less Provision for Loan Losses)/Earning Assets average, annualized.</t>
  </si>
  <si>
    <t>Average Earning Assets (AEA) (a)</t>
  </si>
  <si>
    <t>Average Interest Bearing Liabilities (AIBL) (b)</t>
  </si>
  <si>
    <t>NII (c)</t>
  </si>
  <si>
    <t>Net Interest Gain (d)</t>
  </si>
  <si>
    <t>Interest Income (1.d)</t>
  </si>
  <si>
    <t>Interest Expense(2.d)</t>
  </si>
  <si>
    <t>Net Interest Income Other Items¹ (e)</t>
  </si>
  <si>
    <t>AIBL / AEA – % (b/a)</t>
  </si>
  <si>
    <t>Yield Average Assets² ⁴  - % (1.d/a)</t>
  </si>
  <si>
    <t>Liabilitises Avarege Cost ² ⁴  - % (2.d/b)</t>
  </si>
  <si>
    <t>Net Interest Rate² ³  - %</t>
  </si>
  <si>
    <t>Adjusted NIM²  - % (d/a)</t>
  </si>
  <si>
    <t>NIM² – % (c/a)</t>
  </si>
  <si>
    <t>1 - Includes derivatives, debt assumption contracts, foreign exchange portfolio, recovery of write-offs, gold loans, credit guarantor fund, foreign exchange gain/loss abroad and other income of a financial intermediation nature.</t>
  </si>
  <si>
    <t>2 - Rates are annualized.</t>
  </si>
  <si>
    <t>3 - Difference between average rate of earning assets and average rate of interest bearing liabilities.</t>
  </si>
  <si>
    <t>4 - Calculated net effect of different currencies.</t>
  </si>
  <si>
    <t>Cor da Guia</t>
  </si>
  <si>
    <t>Grupo</t>
  </si>
  <si>
    <t>Net Interest Rate</t>
  </si>
  <si>
    <t>Grupos - Índice</t>
  </si>
  <si>
    <t>Mar/12</t>
  </si>
  <si>
    <t>Jun/12</t>
  </si>
  <si>
    <t>1T12</t>
  </si>
  <si>
    <t>Consortium</t>
  </si>
  <si>
    <t>* Amortization, settlement, release of installments and charge debt.</t>
  </si>
  <si>
    <t>1 - Central Bank of Brazil Report: "50 maiores".</t>
  </si>
  <si>
    <t>3 - ABECS Data.</t>
  </si>
  <si>
    <t>Other Taxes Expenses</t>
  </si>
  <si>
    <t>Eqty. Int. in the Res. of Subs., and Affiliates</t>
  </si>
  <si>
    <t>Other Operating Income</t>
  </si>
  <si>
    <t>Minority Interest Earnings</t>
  </si>
  <si>
    <t>Lease Operations</t>
  </si>
  <si>
    <t xml:space="preserve">Financial Derivatives </t>
  </si>
  <si>
    <t>FX Gain (Loss) on Foreign Equity</t>
  </si>
  <si>
    <t>Other Op. Inc. with Char. of Financial Int.</t>
  </si>
  <si>
    <t>Service Fee Income</t>
  </si>
  <si>
    <t>Eq. Int. in Results of Subsidiaries and Affiliates</t>
  </si>
  <si>
    <t>Other Oper. Expenses</t>
  </si>
  <si>
    <t>Non-Operating Income</t>
  </si>
  <si>
    <t>Interest on Own Capital Tax Benefit</t>
  </si>
  <si>
    <t>Goodwill on Equity</t>
  </si>
  <si>
    <t>Ágios</t>
  </si>
  <si>
    <t>Banco Votorantim</t>
  </si>
  <si>
    <t>Banco Patagonia</t>
  </si>
  <si>
    <t>Cielo</t>
  </si>
  <si>
    <t>Book Value</t>
  </si>
  <si>
    <t>Balance without Amortization</t>
  </si>
  <si>
    <t>Accumulated Amortization</t>
  </si>
  <si>
    <t>Amortization expenses for the period¹</t>
  </si>
  <si>
    <t>Exchange Rate Variation ²</t>
  </si>
  <si>
    <t>1 - Accounted in Other Administrative Expenses and reallocated to Other Operating Expenses in the Income Statement with Reallocations.</t>
  </si>
  <si>
    <t>Banco Nossa Caixa</t>
  </si>
  <si>
    <t>Initial Balance</t>
  </si>
  <si>
    <t>Acquisitions</t>
  </si>
  <si>
    <t>Write-offs</t>
  </si>
  <si>
    <t>Final Balance (a)</t>
  </si>
  <si>
    <t>Acquisition/development of software</t>
  </si>
  <si>
    <t>Amortization expenses for the period²</t>
  </si>
  <si>
    <t>Final Balance (b)</t>
  </si>
  <si>
    <t>Banco Postal</t>
  </si>
  <si>
    <t>Write-offs³</t>
  </si>
  <si>
    <t xml:space="preserve">Final Balance (c) </t>
  </si>
  <si>
    <t xml:space="preserve">Final Balance (d) </t>
  </si>
  <si>
    <t>Other Intangible Assets</t>
  </si>
  <si>
    <t>Other⁴</t>
  </si>
  <si>
    <t xml:space="preserve">Final Balance (e) </t>
  </si>
  <si>
    <t>Balance (a+b+c+d+e)</t>
  </si>
  <si>
    <t>Rights due to payroll acquisition *</t>
  </si>
  <si>
    <t>2 - Accounted in Other Administrative Expenses.</t>
  </si>
  <si>
    <t>3 - On 06/30/2014, the cost of the right to use the Banco Postal network was converted into receivables under the new partnership between the Banco do Brasil and the Empresa Brasileira de Correios e Telégrafos- ECT in the amount of R$ 1,865,250,000.</t>
  </si>
  <si>
    <t>4 - Includes the amount of R$45,683 thousand in Jun/14 related to the reclassification of the Brasillprev Nosso Futuro Seguros e Previdência S/A goodwill.</t>
  </si>
  <si>
    <t>* The value of Acquisitions and Write-off include renegotiated contracts during the period in which the value of the new contract is activated and the amount of the previous contract is written off with no impact on the result.</t>
  </si>
  <si>
    <t>PCLD - Despesas</t>
  </si>
  <si>
    <t>PCLD - Agro PJ</t>
  </si>
  <si>
    <t>PCLD - Agro PF</t>
  </si>
  <si>
    <t>PCLD - PJ</t>
  </si>
  <si>
    <t>PCLD - PF</t>
  </si>
  <si>
    <t>Provisões</t>
  </si>
  <si>
    <t>Crédito NR</t>
  </si>
  <si>
    <t>Crédito PJ Macrossetor</t>
  </si>
  <si>
    <t>Crédito - Concentração</t>
  </si>
  <si>
    <t>Crédito</t>
  </si>
  <si>
    <t>TVMs - Resultado</t>
  </si>
  <si>
    <t>Liquidez</t>
  </si>
  <si>
    <t>Captações - FU</t>
  </si>
  <si>
    <t>MFB - Abertura</t>
  </si>
  <si>
    <t>DRE - Realoc IE</t>
  </si>
  <si>
    <t>Loan Portfolio by Risk Level - Agribusiness Individuals</t>
  </si>
  <si>
    <t>Loan Portfolio by Risk Level  - Agribusiness Companies</t>
  </si>
  <si>
    <t>Loan Portfolio by Risk Level - Individuals</t>
  </si>
  <si>
    <t>Loan Portfolio by Risk Level - Companies</t>
  </si>
  <si>
    <t>Loan Portfolio by Risk Level - Abroad</t>
  </si>
  <si>
    <t>Crédito PJ</t>
  </si>
  <si>
    <t>Crédito PF</t>
  </si>
  <si>
    <t>BrasilPrev, Susep Circular-letter 457/12 and 462/13</t>
  </si>
  <si>
    <t xml:space="preserve">Tax Credit on CSLL </t>
  </si>
  <si>
    <t>National Treasury and Manag. of Official Funds</t>
  </si>
  <si>
    <t>Branches' Network (by Region)</t>
  </si>
  <si>
    <t>Jun/13</t>
  </si>
  <si>
    <t>Ativos - Contábil</t>
  </si>
  <si>
    <t>Mar/14</t>
  </si>
  <si>
    <t>Jun/14</t>
  </si>
  <si>
    <t>Set/14</t>
  </si>
  <si>
    <t>Dez/14</t>
  </si>
  <si>
    <t>Passivos - Contábil</t>
  </si>
  <si>
    <t>Balance Sheet Liability - Accounting</t>
  </si>
  <si>
    <t>Balance Sheet Assets - Accounting</t>
  </si>
  <si>
    <t>Fee Income - Management</t>
  </si>
  <si>
    <t>Loan Portfolio - Management</t>
  </si>
  <si>
    <t>Loan Portfolio - Accounting</t>
  </si>
  <si>
    <t>ALLL Expenses - 12 months (a)</t>
  </si>
  <si>
    <t>Average Loan Portfolio</t>
  </si>
  <si>
    <t>ALLL Expenses/Loan PorfolioBB - 3 months (c/d)</t>
  </si>
  <si>
    <t>Productivity Ratios - Management</t>
  </si>
  <si>
    <t>Productivity Ratios - Accounting</t>
  </si>
  <si>
    <t>Conglomerado Banco do Brasil S.A.</t>
  </si>
  <si>
    <t>Banco do Brasil S.A. Conglomerate</t>
  </si>
  <si>
    <t>Banco do Brasil – AG</t>
  </si>
  <si>
    <t>BB Leasing S.A. - Arrendamento Mercantil</t>
  </si>
  <si>
    <t>BB Securities Asia Pte. Ltd.</t>
  </si>
  <si>
    <t>Banco do Brasil Securities LLC.</t>
  </si>
  <si>
    <t>BB Securities Ltd.</t>
  </si>
  <si>
    <t>BB USA Holding Company, Inc.</t>
  </si>
  <si>
    <t>Banco do Brasil Americas</t>
  </si>
  <si>
    <t>Banco Patagonia S.A.</t>
  </si>
  <si>
    <t>BB Banco de Investimento S.A.</t>
  </si>
  <si>
    <t>BB Gestão de Recursos-Distribuidora de Títulos e Valores Mobiliários S.A.</t>
  </si>
  <si>
    <t>BB Seguridade Participações S.A.</t>
  </si>
  <si>
    <t>BB Corretora de Seguros e Administradora de Bens S.A.</t>
  </si>
  <si>
    <t>BB Seguros Participações S.A.</t>
  </si>
  <si>
    <t>BB Administradora de Cartões de Crédito S.A.</t>
  </si>
  <si>
    <t>BB Elo Cartões Participações S.A.</t>
  </si>
  <si>
    <t>Ativos S.A. Securitizadora de Créditos Financeiros</t>
  </si>
  <si>
    <t>BB Administradora de Consórcios S.A.</t>
  </si>
  <si>
    <t>BB Tecnologia e Serviços S.A.</t>
  </si>
  <si>
    <t>BIS III</t>
  </si>
  <si>
    <t>Companhias não Consolidadas</t>
  </si>
  <si>
    <t>Non-Consolidated Companies</t>
  </si>
  <si>
    <t>Loan Portfolio - Broad Concept</t>
  </si>
  <si>
    <t>Service Revenues (a)</t>
  </si>
  <si>
    <t>Administrative Expenses (b)</t>
  </si>
  <si>
    <t>Personnel Expenses (c)</t>
  </si>
  <si>
    <t>(a) / (b) -- (%)</t>
  </si>
  <si>
    <t>(a) / (c) -- (%)</t>
  </si>
  <si>
    <t>BB Consolidado</t>
  </si>
  <si>
    <t>BB Consolidated</t>
  </si>
  <si>
    <t>Luiz Fernando de Almeida</t>
  </si>
  <si>
    <t>DRE - Contábil</t>
  </si>
  <si>
    <t>Statement of Income</t>
  </si>
  <si>
    <t>Liquidity Assets (a)</t>
  </si>
  <si>
    <t>Liquidity Liabilities (b)</t>
  </si>
  <si>
    <t>Liquidity Balance (a - b)</t>
  </si>
  <si>
    <t>Total Assets ¹</t>
  </si>
  <si>
    <t>Total Deposits ¹</t>
  </si>
  <si>
    <t>Loan Portfolio Brazil ²</t>
  </si>
  <si>
    <t>Cards ³</t>
  </si>
  <si>
    <t>Cards Revenues ²</t>
  </si>
  <si>
    <t>2 - Central Bank of Brazil Data.</t>
  </si>
  <si>
    <t>* The total issues comprises the emissions in the international capital market and the CDs (Certificates of Deposit).</t>
  </si>
  <si>
    <t>Exchange Rate Effect on Banco Patagonia</t>
  </si>
  <si>
    <t>Investment Revaluation in Stocks and Shares</t>
  </si>
  <si>
    <t>Executive Manager</t>
  </si>
  <si>
    <t>We would like to listen from you. Questions, comments or suggestions, IR contact.</t>
  </si>
  <si>
    <t>Brasilcap Capitalização S.A.</t>
  </si>
  <si>
    <t>Brasildental Operadora de Planos Odontológicos S.A.</t>
  </si>
  <si>
    <t>Brasilprev Seguros e Previdência S.A.</t>
  </si>
  <si>
    <t>Cielo S.A.</t>
  </si>
  <si>
    <t>Tecnologia Bancária S.A. – Tecban</t>
  </si>
  <si>
    <t>BB - 12 months (c)</t>
  </si>
  <si>
    <t>BB - 3 months (d)</t>
  </si>
  <si>
    <t>ALLL Expenses/Loan Porfolio BB - 12 months (a/c)</t>
  </si>
  <si>
    <t>Changes Allowance - Agribusiness Individuals</t>
  </si>
  <si>
    <t>Changes Allowance - Agribusiness Companies</t>
  </si>
  <si>
    <t>Tax Credit - Management</t>
  </si>
  <si>
    <t>Tax Credit - Accounting</t>
  </si>
  <si>
    <t>Fernanda Vasconcelos de Meneses</t>
  </si>
  <si>
    <t>Unrealized Earnings</t>
  </si>
  <si>
    <t>Exchange Rate Variation ⁴</t>
  </si>
  <si>
    <t>Other expenses of the Conglomerate ³</t>
  </si>
  <si>
    <t>Amortization expenses for the period ¹</t>
  </si>
  <si>
    <t>Renegociated Loan</t>
  </si>
  <si>
    <t>Managerial Loan Portfolio - Broad Concept</t>
  </si>
  <si>
    <t xml:space="preserve">Equity Positive Adjustments  Benefit Plans </t>
  </si>
  <si>
    <t>Restatement of Judicial Deposits</t>
  </si>
  <si>
    <t>Leasing Portfolio Adjustment</t>
  </si>
  <si>
    <t>Credit Recovered Instalments</t>
  </si>
  <si>
    <t>Deferred Tax Liabilities</t>
  </si>
  <si>
    <t>Deferred Tax Liabilities - Management</t>
  </si>
  <si>
    <t>Deferred Tax Liabilities - Accounting</t>
  </si>
  <si>
    <t>Cash and Cash Equivalents</t>
  </si>
  <si>
    <t>Derivative Financial Instruments</t>
  </si>
  <si>
    <t>Accrued Income</t>
  </si>
  <si>
    <t>Actuarial Assets</t>
  </si>
  <si>
    <t>Sundry Debtors from Escrow Deposits</t>
  </si>
  <si>
    <t>(Allowance for Other Credits)</t>
  </si>
  <si>
    <t>Assets Not for Own Use and Materials in Stock</t>
  </si>
  <si>
    <t>(Allowance for Impairment)</t>
  </si>
  <si>
    <t>Property and Equipment</t>
  </si>
  <si>
    <t>Deferred</t>
  </si>
  <si>
    <t>Securities Sold Under Repurshase Agreements</t>
  </si>
  <si>
    <t>Equity and Debit Hybrid Securities</t>
  </si>
  <si>
    <t>Deferred Income</t>
  </si>
  <si>
    <t>Instruments Qualifying to Common Equity Tier 1 Capital</t>
  </si>
  <si>
    <t>Profit Reserves</t>
  </si>
  <si>
    <t>Fed.l Program for Capital Equip. Finan. (Finame)</t>
  </si>
  <si>
    <t>Other Operating Income/Expenses Result</t>
  </si>
  <si>
    <t>Extraordinary Provision for Lawsuits</t>
  </si>
  <si>
    <t>Additional Allowance for Loan Losses</t>
  </si>
  <si>
    <t>Funds and Programs Adjustment</t>
  </si>
  <si>
    <t>Allow. for Commitment to Buy Loyalty Program Points from Partners</t>
  </si>
  <si>
    <t>Sundry</t>
  </si>
  <si>
    <t>Deposits with Central Bank of Brazil</t>
  </si>
  <si>
    <t>Securities Trading</t>
  </si>
  <si>
    <t>Billing and Collection of Taxes and Contributions</t>
  </si>
  <si>
    <t>Previ - Fundo Utilização Restatement</t>
  </si>
  <si>
    <t>Leasing and Subleasing Receivables</t>
  </si>
  <si>
    <t>National Treasury</t>
  </si>
  <si>
    <t>Credit/Debit Cards</t>
  </si>
  <si>
    <t>Checking Account Fees</t>
  </si>
  <si>
    <t>Asset Management Fees</t>
  </si>
  <si>
    <t>Remunerat. for Directors and Officers</t>
  </si>
  <si>
    <t>Vitor Lopes Rodrigues</t>
  </si>
  <si>
    <t>(Shares Owned by the Company)</t>
  </si>
  <si>
    <t>Securities and Derivative Financial Instruments</t>
  </si>
  <si>
    <t>Fund of Surplus Allocation - Previ</t>
  </si>
  <si>
    <t>Funds from Acceptance and Securities Issuance</t>
  </si>
  <si>
    <t>Debt Instruments Qualified as Capital</t>
  </si>
  <si>
    <t>Non-Controlling Interests</t>
  </si>
  <si>
    <t>Civil Claims</t>
  </si>
  <si>
    <t>Funding Abroad Borrowing - Product</t>
  </si>
  <si>
    <t>Funding Abroad Borrowing - Modality</t>
  </si>
  <si>
    <t>Suplementary Provision</t>
  </si>
  <si>
    <t>From 1Q17 on, jointly controlled companies balances will no longer be presented.</t>
  </si>
  <si>
    <t>IPO - IRB</t>
  </si>
  <si>
    <t xml:space="preserve">Neonergia </t>
  </si>
  <si>
    <t>Gabriel Mirabile Pinheiro</t>
  </si>
  <si>
    <t>Marcelo Oliveira Alexandre</t>
  </si>
  <si>
    <t>Fabrício da Costa Santin</t>
  </si>
  <si>
    <t>BB Seguridade - Premium and Brokerage Adjustments</t>
  </si>
  <si>
    <t>Proagro Indemnity Adjustment</t>
  </si>
  <si>
    <t>3 - From 1Q18 on, the Recovery of Write-offs will be presented as a component of Net ALLL Expenses.</t>
  </si>
  <si>
    <t>1 - Contains itens not showed in the Treasury breakdown, including Exchange variation.</t>
  </si>
  <si>
    <t>Cost-to-Income Ratio - 12 months %</t>
  </si>
  <si>
    <t/>
  </si>
  <si>
    <t>Principais Indicadores Econômicos</t>
  </si>
  <si>
    <t>Indicadores Econômicos</t>
  </si>
  <si>
    <t>Main Macroeconomic Indicators</t>
  </si>
  <si>
    <t>Macroeconomic Indicators</t>
  </si>
  <si>
    <t>Atividade Econômica</t>
  </si>
  <si>
    <t>Economic Activity</t>
  </si>
  <si>
    <t>PIB nominal em 4 trimestres (R$ bilhões)</t>
  </si>
  <si>
    <t>Nominal GDP in 4 quarters (R$ billion)</t>
  </si>
  <si>
    <t>PIB (variação % em 12 meses)</t>
  </si>
  <si>
    <t>GDP (% yoy)</t>
  </si>
  <si>
    <t>Consumo das Famílias</t>
  </si>
  <si>
    <t>Household Consumption</t>
  </si>
  <si>
    <t>Consumo do Governo</t>
  </si>
  <si>
    <t>Government Consumption</t>
  </si>
  <si>
    <t>Formação Bruta do Capital Fixo</t>
  </si>
  <si>
    <t>Gross Fixed  Capital Formation</t>
  </si>
  <si>
    <t>Exportações</t>
  </si>
  <si>
    <t>Exports</t>
  </si>
  <si>
    <t>Importações</t>
  </si>
  <si>
    <t>Imports</t>
  </si>
  <si>
    <t>Vendas Físicas do Comércio Varejista (variação % em 12 meses)</t>
  </si>
  <si>
    <t>Retail Sales ( % yoy)</t>
  </si>
  <si>
    <t>Índice de Confiança do Empresário (média no trimestre)</t>
  </si>
  <si>
    <t>Business Confidence Index (quarter average)</t>
  </si>
  <si>
    <t>Índice de Confiança do Consumidor (média no trimestre)</t>
  </si>
  <si>
    <t>Consumer Confidence Index (quarter average)</t>
  </si>
  <si>
    <t>Produção Industrial (variação % em 12 meses)</t>
  </si>
  <si>
    <t>Industrial Production (% yoy)</t>
  </si>
  <si>
    <t>Mercado de Trabalho</t>
  </si>
  <si>
    <t>Labor Market</t>
  </si>
  <si>
    <t>Massa de Salário Real (índice - base: mar 2012 = 100)</t>
  </si>
  <si>
    <t>Total Wages (index - basis: mar 2012 = 100)</t>
  </si>
  <si>
    <t>Rendimento Médio Real (R$ mil - a preços do último trimestre)</t>
  </si>
  <si>
    <t>Real Average Income (R$ thousand - last quarter prices)</t>
  </si>
  <si>
    <t>Emprego Formal (em milhares de pessoas - criação líquida em 12 m)</t>
  </si>
  <si>
    <t>Formal Employment (in thousands of people - 12 months net creation)</t>
  </si>
  <si>
    <t>População Ocupada (em milhões de pessoas - média no trimestre)</t>
  </si>
  <si>
    <t>Occupied Population (in million of people - quarter average)</t>
  </si>
  <si>
    <t>Taxa de Desemprego (% da força de trabalho - média trimestre)</t>
  </si>
  <si>
    <t>Unemployment Rate (% labor force - quarter average)</t>
  </si>
  <si>
    <t>Setor Externo</t>
  </si>
  <si>
    <t>External Sector</t>
  </si>
  <si>
    <t>Balanço de Pagamentos</t>
  </si>
  <si>
    <t>Balance of Payments</t>
  </si>
  <si>
    <t>Transações Correntes (% PIB em 12 meses)</t>
  </si>
  <si>
    <t>Current Account (% GDP in 12 months)</t>
  </si>
  <si>
    <t>Investimento Direto no País (US$ bilhões - acumulado no ano)</t>
  </si>
  <si>
    <t>Foreign Direct Investiment (US$ billion - year accumulated)</t>
  </si>
  <si>
    <t>Balança Comercial (US$ bilhões - acumulado no ano)</t>
  </si>
  <si>
    <t>Trade Balance (US$ billion - year accumulated)</t>
  </si>
  <si>
    <t>Exportações (US$ bilhões - acumulado no ano)</t>
  </si>
  <si>
    <t>Exports (US$ billion - year accumulated)</t>
  </si>
  <si>
    <t>Básicos</t>
  </si>
  <si>
    <t>Basics</t>
  </si>
  <si>
    <t>Manufaturados</t>
  </si>
  <si>
    <t>Manufactured</t>
  </si>
  <si>
    <t>Semi-manufaturados</t>
  </si>
  <si>
    <t>Semi-manufactured</t>
  </si>
  <si>
    <t>Importações (US$ bilhões - acumulado no ano)</t>
  </si>
  <si>
    <t>Imports (US$ billion - year accumulated)</t>
  </si>
  <si>
    <t>Bens de Capital</t>
  </si>
  <si>
    <t>Capital Goods</t>
  </si>
  <si>
    <t>Bens Intermediários</t>
  </si>
  <si>
    <t>Intermediate Goods</t>
  </si>
  <si>
    <t>Bens de Consumo</t>
  </si>
  <si>
    <t>Consumer Goods</t>
  </si>
  <si>
    <t>Combustíveis</t>
  </si>
  <si>
    <t>Fuel</t>
  </si>
  <si>
    <t>Reservas Internacionais (US$ bilhões - saldo ao final do período)</t>
  </si>
  <si>
    <t>International Reserves (US$ billion - closing balance)</t>
  </si>
  <si>
    <t>EMBI (em pontos base - final de período)</t>
  </si>
  <si>
    <t>EMBI (basis point - EOP)</t>
  </si>
  <si>
    <t>CDS 10Y (em pontos base - final de período)</t>
  </si>
  <si>
    <t>CDS 10Y (basis point - EOP)</t>
  </si>
  <si>
    <t>Taxa de Câmbio (R$/US$ - final de período)</t>
  </si>
  <si>
    <t>Exchange Rate (R$/US$ - EOP)</t>
  </si>
  <si>
    <t>Finanças Públicas</t>
  </si>
  <si>
    <t>Public Finance</t>
  </si>
  <si>
    <t>Dívida Bruta do Setor Público (% PIB)</t>
  </si>
  <si>
    <t>General Government Gross Debt (% GDP)</t>
  </si>
  <si>
    <t>Resultado Nominal (R$ bilhões - em 12 meses)</t>
  </si>
  <si>
    <t>Nominal  Result (R$ billion - in 12 months)</t>
  </si>
  <si>
    <t>Resultado Nominal (% PIB - em 12 meses)</t>
  </si>
  <si>
    <t>Nominal  Result (% GDP - in 12 months)</t>
  </si>
  <si>
    <t>Indicadores Monetários</t>
  </si>
  <si>
    <t>Monetary Indicators</t>
  </si>
  <si>
    <t>Selic (% a.a. - fim de período)</t>
  </si>
  <si>
    <t>Selic (% p.y. - EOP)</t>
  </si>
  <si>
    <t>Selic (acumulado em 12 meses)</t>
  </si>
  <si>
    <t>Selic (accumulated in 12 months)</t>
  </si>
  <si>
    <t>Indicadores de Inflação</t>
  </si>
  <si>
    <t>Inflation Index</t>
  </si>
  <si>
    <t>IPCA (acumulado % em 12 meses)</t>
  </si>
  <si>
    <t>IPCA (% - accumulated in 12 months)</t>
  </si>
  <si>
    <t>1 - Todos os indicadores são extraídos de fontes oficiais como Banco Central do Brasil, Fundação Getúlio Vargas, IBGE, etc.</t>
  </si>
  <si>
    <t>1 - All indicators were obtained from official sources such as the Central Bank of Brazil, FGV (Getúlio Vargas Foundation), IBGE, etc.</t>
  </si>
  <si>
    <t>BB's Shares in Brazilian Stock Market Indexes</t>
  </si>
  <si>
    <t>Brazilian Stock Market Indexes</t>
  </si>
  <si>
    <t>Bovespa Index - Ibovespa</t>
  </si>
  <si>
    <t>Brazil 50 Index - IBrX - 50</t>
  </si>
  <si>
    <t>Carbon Efficient Index - ICO2</t>
  </si>
  <si>
    <t>Financial Index - IFNC</t>
  </si>
  <si>
    <t>Corporate Governance Trade Index - IGCT</t>
  </si>
  <si>
    <t>Special Corporate Governance Index - IGC</t>
  </si>
  <si>
    <t>Corporate Sustainability Index - ISE</t>
  </si>
  <si>
    <t>Special Tag Along Stock Index - ITAG</t>
  </si>
  <si>
    <t>Mid-Large Cap Index - MLCX</t>
  </si>
  <si>
    <t>Participação em Índices de Mercado Internacional</t>
  </si>
  <si>
    <t>BB's Shares in International Stock Market Index</t>
  </si>
  <si>
    <t>Mercado Internacional</t>
  </si>
  <si>
    <t>International Stock Market Index</t>
  </si>
  <si>
    <t>MSCI Brazil Index</t>
  </si>
  <si>
    <t>Index Share - International</t>
  </si>
  <si>
    <t>Part. Índice - International</t>
  </si>
  <si>
    <t>ALLL - Recovery of Write-offs</t>
  </si>
  <si>
    <t>Extraordinary Incentivized Retirement Program</t>
  </si>
  <si>
    <t>BrasilPrev Effect in Minority Shares</t>
  </si>
  <si>
    <t>Real Estate exchange with the Federal Government</t>
  </si>
  <si>
    <t>Market ROE – Annualized (%)</t>
  </si>
  <si>
    <t>Recurring ROA – Annualized (%)</t>
  </si>
  <si>
    <t>Debit Card</t>
  </si>
  <si>
    <t>Account Holder</t>
  </si>
  <si>
    <t>Acum. ROE – Annualized (%)</t>
  </si>
  <si>
    <t>Acum. Recurring ROE – Annualized (%)</t>
  </si>
  <si>
    <t>Acum. Market ROE – Annualized (%)</t>
  </si>
  <si>
    <t>Laura Daianna Fernandes Cunha</t>
  </si>
  <si>
    <t>Managers</t>
  </si>
  <si>
    <t>Sales of Investment - MAPFRE BB SH2</t>
  </si>
  <si>
    <t>Conciliação de Programas com a União</t>
  </si>
  <si>
    <t>One-Off Items - BB Seguridade</t>
  </si>
  <si>
    <t>BB Cayman Islands Holding</t>
  </si>
  <si>
    <t>https://ri.bb.com.br/en/investor-services/downloads/</t>
  </si>
  <si>
    <t>Large Corporate</t>
  </si>
  <si>
    <t>Very Small and Small Companies</t>
  </si>
  <si>
    <t>SME Classified Loan Portfolio</t>
  </si>
  <si>
    <t>1, 2 and 3 - Balances previously available in 'Other'. Historical series set in 8 periods.</t>
  </si>
  <si>
    <t>4 - From 1Q19 on, the 'interbank' line started to include the balance of 'Others'. Historical series set in 8 periods.</t>
  </si>
  <si>
    <t>Sales of Investment - IRB-Brasil Resseguros S.A.</t>
  </si>
  <si>
    <t>Staff Adequacy Program</t>
  </si>
  <si>
    <t>Intangible Assest Impairment</t>
  </si>
  <si>
    <t>Securities Impairment</t>
  </si>
  <si>
    <t>Provision Legal Lawsuits – Adjustment of Parameters</t>
  </si>
  <si>
    <t>Extraordinary Prudential Allowance for Loan Losses</t>
  </si>
  <si>
    <t>Guia</t>
  </si>
  <si>
    <t>Manegerial NII</t>
  </si>
  <si>
    <t>Reallocated NII</t>
  </si>
  <si>
    <t>2 - Historical data reviewed to no longer consider jointly controlled companies balances.</t>
  </si>
  <si>
    <t>1 - Does not include transactions with the Government.</t>
  </si>
  <si>
    <t>Companies¹</t>
  </si>
  <si>
    <t>ALLL Expanded View</t>
  </si>
  <si>
    <t>1 - Federal Government controls Banco do Brasil S/A throught the Ministry of Economy.</t>
  </si>
  <si>
    <t>ALLL - Credit Risk</t>
  </si>
  <si>
    <t>ALLL - Discount Granted</t>
  </si>
  <si>
    <t>ALLL - Impairment</t>
  </si>
  <si>
    <t>2 - Line 'Others' includes treasury shares, BNC/BESC incorporation fractions and shares hold by members of the Board of Directors, the Board of Officers and Executive Board.</t>
  </si>
  <si>
    <t>Hilzenar Souza Alves da Cunha</t>
  </si>
  <si>
    <t>Coordinator</t>
  </si>
  <si>
    <t>Marco Antonio Datolo Fernandes</t>
  </si>
  <si>
    <t>Caroline Rosa</t>
  </si>
  <si>
    <t>Banco Patagonia - Operating and Structural Data</t>
  </si>
  <si>
    <t>Branches</t>
  </si>
  <si>
    <t>Branches in Buenos Aires</t>
  </si>
  <si>
    <t>Service Points</t>
  </si>
  <si>
    <t>Jun/09</t>
  </si>
  <si>
    <t>Plano 1 - Previ</t>
  </si>
  <si>
    <t>Cassi</t>
  </si>
  <si>
    <t>1 - Historical series revised in 3Q20 with retroactive effect to 1Q14.</t>
  </si>
  <si>
    <t>Investments</t>
  </si>
  <si>
    <t>FAT</t>
  </si>
  <si>
    <t>ALLL</t>
  </si>
  <si>
    <t>NPL + 15 days/Loan Portfolio - %</t>
  </si>
  <si>
    <t>NPL + 15 days/Loan Portfolio - Ex specific case %</t>
  </si>
  <si>
    <t>NPL + 60 days/Loan Portfolio - Ex specific case %</t>
  </si>
  <si>
    <t>NPL + 60 days/Loan Portfolio - %</t>
  </si>
  <si>
    <t>NPL + 90 days/Loan Portfolio - %</t>
  </si>
  <si>
    <t>NPL + 90 days/Loan Portfolio - Ex specific case %</t>
  </si>
  <si>
    <t>ALLL/Loan Portfolio - %</t>
  </si>
  <si>
    <t>Transactions without Rollover - BB Risk + Third Parties</t>
  </si>
  <si>
    <t>NPL + 90 days/ Transactions without Rollover - %</t>
  </si>
  <si>
    <t>ALLL/Transactions without Rollover - %</t>
  </si>
  <si>
    <t>Transactions with Rollover - BB Risk + Third Parties</t>
  </si>
  <si>
    <t>NPL + 90 days/ Transactions with Rollover - %</t>
  </si>
  <si>
    <t>ALLL/Transactions with Rollover - %</t>
  </si>
  <si>
    <t>Agribusiness Loan Rights Certificate (CDCA)</t>
  </si>
  <si>
    <t>Contracted Amount (US$ million)</t>
  </si>
  <si>
    <t>Quantity of Contracts</t>
  </si>
  <si>
    <t>Average Vol. per Contract (US$ thousand)</t>
  </si>
  <si>
    <t>Classified Agribusiness Loan Portfolio Delinquency Indicators</t>
  </si>
  <si>
    <t>Equalizable resources in the Agribusiness Portfolio</t>
  </si>
  <si>
    <t>Equalizable Resources</t>
  </si>
  <si>
    <t>Loan Portfolio - Expanded View</t>
  </si>
  <si>
    <t>Working Capital for Input Purchase</t>
  </si>
  <si>
    <t>Crop Trading</t>
  </si>
  <si>
    <t>Non-Equalizable Resources</t>
  </si>
  <si>
    <t>Equalization Revenues and Weighting Factor</t>
  </si>
  <si>
    <t>Weighting Factor</t>
  </si>
  <si>
    <t>Agribusiness Loan Portfolio by Purpose</t>
  </si>
  <si>
    <t>Industrial</t>
  </si>
  <si>
    <t>Agroindustry</t>
  </si>
  <si>
    <t>Agribusiness Loan Portfolio by Financed Item</t>
  </si>
  <si>
    <t>Livestock</t>
  </si>
  <si>
    <t>Meat</t>
  </si>
  <si>
    <t>Milk</t>
  </si>
  <si>
    <t>Soybean</t>
  </si>
  <si>
    <t>Corn</t>
  </si>
  <si>
    <t>Sugarcane</t>
  </si>
  <si>
    <t>Machinery and Equipment</t>
  </si>
  <si>
    <t>Cof fee</t>
  </si>
  <si>
    <t>Rice</t>
  </si>
  <si>
    <t>Aviculture</t>
  </si>
  <si>
    <t>Cotton</t>
  </si>
  <si>
    <t>Swine Production</t>
  </si>
  <si>
    <t>Agricultural Storage</t>
  </si>
  <si>
    <t>Soil Improvement</t>
  </si>
  <si>
    <t>Trucks/vehicles</t>
  </si>
  <si>
    <t>Pasture</t>
  </si>
  <si>
    <t>Eucalyptus/Pinus/Forests</t>
  </si>
  <si>
    <t>Wheat</t>
  </si>
  <si>
    <t>Agribusiness Loan Portfolio by Customer Size</t>
  </si>
  <si>
    <t>Small</t>
  </si>
  <si>
    <t>Medium and Large</t>
  </si>
  <si>
    <t>Agroindustrial Cooperatives</t>
  </si>
  <si>
    <t>Agribusiness Loan Portfolio by Customer Type</t>
  </si>
  <si>
    <t>Agribusiness Loan Portfolio Expanded View by Funding Sources</t>
  </si>
  <si>
    <t>Savings</t>
  </si>
  <si>
    <t>BNDES/FINAME</t>
  </si>
  <si>
    <t>Othe</t>
  </si>
  <si>
    <t>Agro-Destinação</t>
  </si>
  <si>
    <t>Agro-Item</t>
  </si>
  <si>
    <t>Agro-Porte</t>
  </si>
  <si>
    <t>Agro-Visão Cliente</t>
  </si>
  <si>
    <t>Agro-Fonte</t>
  </si>
  <si>
    <t>Lump-sum Bonus - Staff Agreement 2020-2021</t>
  </si>
  <si>
    <t>Difference between provision and adjustment resulting from evaluation pursuant 4,277/2013 resolution</t>
  </si>
  <si>
    <t>1 - It includes senior bonds, subordinated debt, and Hybrid Instruments (except instruments qualifying as CET1).</t>
  </si>
  <si>
    <t>RPS</t>
  </si>
  <si>
    <t>Head of Investor Relations</t>
  </si>
  <si>
    <t>ACC ACE</t>
  </si>
  <si>
    <t>PREVI - Plano de Benefícios 1</t>
  </si>
  <si>
    <t>Other Operating Income/Expenses</t>
  </si>
  <si>
    <t>Net Gains from Equity Method Investments</t>
  </si>
  <si>
    <t>Tax Expenses</t>
  </si>
  <si>
    <t>Other Income/Expenses</t>
  </si>
  <si>
    <t>Provisions</t>
  </si>
  <si>
    <t>Net Non-Operating Income</t>
  </si>
  <si>
    <t>Profit Before Taxation and Profit Sharing</t>
  </si>
  <si>
    <t>Income Tax and Social Contribution</t>
  </si>
  <si>
    <t>Tax Credit on Previous Period</t>
  </si>
  <si>
    <t>Tax Credits – CSLL Rate Differential</t>
  </si>
  <si>
    <t>Lump-sum Bonus - Collective Bargaining Agreement (CBA) 2020-2021</t>
  </si>
  <si>
    <t>Adjustment on Funds and Programs</t>
  </si>
  <si>
    <t>Tax Eff. and Profit Sharing on One-Off Items</t>
  </si>
  <si>
    <t>DRE Realoc 4720</t>
  </si>
  <si>
    <t>We changed, in 3Q20, the way the income statement with reallocations contained in the management documents in order to reflect the changes made in the Financial Statements in the first half of 2020.</t>
  </si>
  <si>
    <t>The general criteria for the preparation and disclosure of financial statements were changed as of 01.01.2020, in compliance with CMN Resolution No. 4,720/2019, its complementary regulations and in Circular Bacen No. 3,959/2019.</t>
  </si>
  <si>
    <t>The previously constituted series will continue to be presented until 4Q20 in the historical series document and then discontinued, as the new historical series, with adjustments on account of CMN resolution No. 4,720/2019, will have completed eight (8) periods.</t>
  </si>
  <si>
    <t>Statement of Income with Reallocations CMN Resolution  4,720/2019</t>
  </si>
  <si>
    <t>Shareholders’ Equity</t>
  </si>
  <si>
    <t>Mar/19</t>
  </si>
  <si>
    <t>Jun/19</t>
  </si>
  <si>
    <t>Set/19</t>
  </si>
  <si>
    <t>Dez/19</t>
  </si>
  <si>
    <t>Other Financial Assets</t>
  </si>
  <si>
    <t>Customers Resources</t>
  </si>
  <si>
    <t>Employee and Directors Profit Sharing</t>
  </si>
  <si>
    <t>Income from Financial Intermediation</t>
  </si>
  <si>
    <t>Reserve Requirement</t>
  </si>
  <si>
    <t>Expenses from Financial Intermediation</t>
  </si>
  <si>
    <t>Financial Institutions Resources</t>
  </si>
  <si>
    <t>Funds from Issuance of Securities</t>
  </si>
  <si>
    <t>Other Funding Expenses</t>
  </si>
  <si>
    <t>Civil, Tax and Labor Claims</t>
  </si>
  <si>
    <t>2 - Historical series discontinued in 2Q19.</t>
  </si>
  <si>
    <t>1- Series revised from 1Q17.</t>
  </si>
  <si>
    <t>Cards Base, Turnover and Business Income</t>
  </si>
  <si>
    <t>Industrialization</t>
  </si>
  <si>
    <t>UBS BB Serv. Assessoria Fin. Participações S.A.</t>
  </si>
  <si>
    <t>Dismissal Programs</t>
  </si>
  <si>
    <t>Banco Votorantim S.A.</t>
  </si>
  <si>
    <t>Elo Participações S.A.</t>
  </si>
  <si>
    <t>Cateno Gestão de Contas de Pagamento S.A.</t>
  </si>
  <si>
    <t>Alelo S.A.</t>
  </si>
  <si>
    <t>Elo Serviços S.A.</t>
  </si>
  <si>
    <t>BBAS3 (B3) - (R$) *</t>
  </si>
  <si>
    <t>Perpetual Subordinated Financial Letter</t>
  </si>
  <si>
    <t>BB Mapfre Participações S.A.</t>
  </si>
  <si>
    <t>Janaína Storti</t>
  </si>
  <si>
    <t>Interbanking Deposits and Loans</t>
  </si>
  <si>
    <t>Effects on Shareholders Equity</t>
  </si>
  <si>
    <t>Actuarial Valuation (a)</t>
  </si>
  <si>
    <t>Other Plans</t>
  </si>
  <si>
    <t>Tax Effects (b)</t>
  </si>
  <si>
    <t>Effects on Shareholders' Equity (a+b)</t>
  </si>
  <si>
    <t>Other Comprehensive Income (a-b) + Previous Balance</t>
  </si>
  <si>
    <t>Sale of Investment - Banco Digio S.A.</t>
  </si>
  <si>
    <t>Corporate Reorganization - CIP</t>
  </si>
  <si>
    <t>Sale of Investment - MerchantE</t>
  </si>
  <si>
    <t>Pedro Tavares Pegorer</t>
  </si>
  <si>
    <t>Mar/20</t>
  </si>
  <si>
    <t>Jun/20</t>
  </si>
  <si>
    <t>Set/20</t>
  </si>
  <si>
    <t>Sources (a)</t>
  </si>
  <si>
    <t>Securities sold under Repurchase Agreements - Private Securities</t>
  </si>
  <si>
    <t>Borrowings - Overseas</t>
  </si>
  <si>
    <t>Issuance of Securities - Overseas</t>
  </si>
  <si>
    <t>Other (Certificates of Structured Operations + Financial Letters)</t>
  </si>
  <si>
    <t xml:space="preserve">Onlendings </t>
  </si>
  <si>
    <t>Classified Loan Portfolio (b)</t>
  </si>
  <si>
    <t>Available Funds (a-b)</t>
  </si>
  <si>
    <t>Perpetual Bonds</t>
  </si>
  <si>
    <t>Subordinated Debt - Overseas</t>
  </si>
  <si>
    <t xml:space="preserve">Compulsory Deposits with Central Bank of Brazil
</t>
  </si>
  <si>
    <t>Classified Loan Portfolio/Commercial Funding</t>
  </si>
  <si>
    <t>Classified Loan Portfolio/Total Deposits</t>
  </si>
  <si>
    <t>Perpetual Bonds - Overseas</t>
  </si>
  <si>
    <t>Funding - Sources and Uses</t>
  </si>
  <si>
    <t>Private Securities Portfolio</t>
  </si>
  <si>
    <t>Fiduciary Management</t>
  </si>
  <si>
    <t>Resultado Estrutural</t>
  </si>
  <si>
    <t>Total Operating Income</t>
  </si>
  <si>
    <t>Eq. Interest of Subsidiaries and Affiliates</t>
  </si>
  <si>
    <t>Previ - Fundo de Utilização Restatement</t>
  </si>
  <si>
    <t>Total Operating Expenses</t>
  </si>
  <si>
    <t>Pre-Tax and Pre-Provision Earnings</t>
  </si>
  <si>
    <t>Pre-Tax and Pre-Provision Earnings (PPOP)</t>
  </si>
  <si>
    <t>Fernando Cassimiro de Macedo</t>
  </si>
  <si>
    <t>Dividend yield (%) 12M ¹</t>
  </si>
  <si>
    <t>Nathalia Barbieri</t>
  </si>
  <si>
    <t>Marcia Lima Rodrigues</t>
  </si>
  <si>
    <t>Luiz Felipe Alves Abreu</t>
  </si>
  <si>
    <t>Marco Geovanne Tobias da Silva</t>
  </si>
  <si>
    <t>Prog. de Desempenho Gratificado - PDG</t>
  </si>
  <si>
    <t>Security, Guard, and Transport</t>
  </si>
  <si>
    <t>Overseas Funding</t>
  </si>
  <si>
    <t>Classified Loan Portfolio/Uses</t>
  </si>
  <si>
    <t>Letters of Credit - Agribusiness (LCA)</t>
  </si>
  <si>
    <t>Letters of Credit - Real Estate (LCI)</t>
  </si>
  <si>
    <t>(1) Subordinated Debts (in Brasil) does not include Perpetual Bonds (in Brasil and overseas) and Subordinated Debts - Overseas.</t>
  </si>
  <si>
    <t>Average Balance</t>
  </si>
  <si>
    <t>Clients Spread</t>
  </si>
  <si>
    <t>Margin with the Market</t>
  </si>
  <si>
    <t>Margin with Clients</t>
  </si>
  <si>
    <t>Financial Margin Clients and Market</t>
  </si>
  <si>
    <t>MFB Clientes e Mercado</t>
  </si>
  <si>
    <t>Ref</t>
  </si>
  <si>
    <t>Nome da Guia</t>
  </si>
  <si>
    <t>Vínculos</t>
  </si>
  <si>
    <t>Gestor</t>
  </si>
  <si>
    <t>Baixado</t>
  </si>
  <si>
    <t>Processado</t>
  </si>
  <si>
    <t>Vencimento</t>
  </si>
  <si>
    <t>1.1</t>
  </si>
  <si>
    <t>COSIF 4053 Analítico.txt</t>
  </si>
  <si>
    <t>COGER</t>
  </si>
  <si>
    <t>2.1</t>
  </si>
  <si>
    <t>3.1</t>
  </si>
  <si>
    <t>4.1</t>
  </si>
  <si>
    <t>5.1</t>
  </si>
  <si>
    <t>6.1</t>
  </si>
  <si>
    <t>7.1</t>
  </si>
  <si>
    <t>8.1</t>
  </si>
  <si>
    <t>9.1</t>
  </si>
  <si>
    <t>10.1</t>
  </si>
  <si>
    <t>11.1</t>
  </si>
  <si>
    <t xml:space="preserve"> URI | Séries Históricas Gerenciais Resumidas</t>
  </si>
  <si>
    <t>DRE - Realocada</t>
  </si>
  <si>
    <t>Margem Carteira</t>
  </si>
  <si>
    <t>MLL</t>
  </si>
  <si>
    <t>12.1</t>
  </si>
  <si>
    <t>13.1</t>
  </si>
  <si>
    <t>14.1</t>
  </si>
  <si>
    <t>15.1</t>
  </si>
  <si>
    <t>16.1</t>
  </si>
  <si>
    <t>Minuta 3T23.xlsm</t>
  </si>
  <si>
    <t>17.1</t>
  </si>
  <si>
    <t>18.1</t>
  </si>
  <si>
    <t>19.1</t>
  </si>
  <si>
    <t>20.1</t>
  </si>
  <si>
    <t>Desp Pessoal</t>
  </si>
  <si>
    <t>21.1</t>
  </si>
  <si>
    <t>22.1</t>
  </si>
  <si>
    <t>23.1</t>
  </si>
  <si>
    <t>24.1</t>
  </si>
  <si>
    <t>ODA</t>
  </si>
  <si>
    <t>Passivo Fiscal Deferido</t>
  </si>
  <si>
    <t>25.1</t>
  </si>
  <si>
    <t>Carteira de Crédito.xlsx</t>
  </si>
  <si>
    <t>DICRE</t>
  </si>
  <si>
    <t>26.1</t>
  </si>
  <si>
    <t>27.1</t>
  </si>
  <si>
    <t>28.1</t>
  </si>
  <si>
    <t>Crédito Agronegócios</t>
  </si>
  <si>
    <t>29.1</t>
  </si>
  <si>
    <t>30.1</t>
  </si>
  <si>
    <t>Carteira Agro.xlsx</t>
  </si>
  <si>
    <t>DIRAG</t>
  </si>
  <si>
    <t>31.1</t>
  </si>
  <si>
    <t>32.1</t>
  </si>
  <si>
    <t>33.1</t>
  </si>
  <si>
    <t>34.1</t>
  </si>
  <si>
    <t>Agro - Receitas Eq FP</t>
  </si>
  <si>
    <t>Fator de Ponderação.xlsx</t>
  </si>
  <si>
    <t>DIRCO</t>
  </si>
  <si>
    <t>35.1</t>
  </si>
  <si>
    <t>Agro - Recursos Eq</t>
  </si>
  <si>
    <t>36.1</t>
  </si>
  <si>
    <t>Agro - Inad</t>
  </si>
  <si>
    <t>Atraso e Operações Prorrogadas.xls</t>
  </si>
  <si>
    <t>37.1</t>
  </si>
  <si>
    <t>Concentração.xlsx</t>
  </si>
  <si>
    <t>38.1</t>
  </si>
  <si>
    <t>Macrossetor.xls</t>
  </si>
  <si>
    <t>39.1</t>
  </si>
  <si>
    <t>Progressão Risco.xlsx</t>
  </si>
  <si>
    <t>UCR</t>
  </si>
  <si>
    <t>40.1</t>
  </si>
  <si>
    <t>Crédito PF NR</t>
  </si>
  <si>
    <t>PCLD e Atraso.xlsx</t>
  </si>
  <si>
    <t>Crédito PJ NR</t>
  </si>
  <si>
    <t>Crédito Agro PF NR</t>
  </si>
  <si>
    <t>Agro PJ NR</t>
  </si>
  <si>
    <t>Crédito Exterior NR</t>
  </si>
  <si>
    <t>ACC-ACE</t>
  </si>
  <si>
    <t>Comércio Exterior.xlsx</t>
  </si>
  <si>
    <t>UNI</t>
  </si>
  <si>
    <t>Índice Atraso</t>
  </si>
  <si>
    <t>URI</t>
  </si>
  <si>
    <t>Informações Úteis.xlsm</t>
  </si>
  <si>
    <t>Dividendos e JCP</t>
  </si>
  <si>
    <t>Multiplos de Mercado</t>
  </si>
  <si>
    <t>Fundos de Investimento</t>
  </si>
  <si>
    <t>BB_DTVM_2.xls</t>
  </si>
  <si>
    <t>UGE</t>
  </si>
  <si>
    <t>Cartões.xlsm</t>
  </si>
  <si>
    <t>DIMEP</t>
  </si>
  <si>
    <t>Compulsório</t>
  </si>
  <si>
    <t>Bis III - Gerencial</t>
  </si>
  <si>
    <t>Índice Cobertura</t>
  </si>
  <si>
    <t>Ativos e Passivos Atuariais</t>
  </si>
  <si>
    <t>Compulsório.xlsx</t>
  </si>
  <si>
    <t>TESOU</t>
  </si>
  <si>
    <t>Devic - Basileia III.xlsx</t>
  </si>
  <si>
    <t>BASE.xlsx</t>
  </si>
  <si>
    <t>UAC</t>
  </si>
  <si>
    <t>Indicador Desempenho</t>
  </si>
  <si>
    <t>Patagonia.xls</t>
  </si>
  <si>
    <t>Decon - Desp Adm Publicação.xlsx</t>
  </si>
  <si>
    <t>Decon - Ágio por Empresa.xlsx</t>
  </si>
  <si>
    <t>Decon - Intangível.xlsx</t>
  </si>
  <si>
    <t>Gefib - Tributos.xlsx</t>
  </si>
  <si>
    <t>Devic - NE 23i.xlsx</t>
  </si>
  <si>
    <t>Tais Pereira Martins</t>
  </si>
  <si>
    <t>William Vladimir Rosales Merida da Silva</t>
  </si>
  <si>
    <t>Yuri Antonio de Souza</t>
  </si>
  <si>
    <t>Agronegócio de Origem Animal</t>
  </si>
  <si>
    <t>Food Products of Vegetable Origin</t>
  </si>
  <si>
    <t>Construction Materials</t>
  </si>
  <si>
    <t xml:space="preserve">Tax Voluntary Assessment </t>
  </si>
  <si>
    <t>2 - Série ajustada para fins de comparabilidade devido ao desdobramento das ações na proporção de 1:2 ocorrida em 15 de abril de 2024.</t>
  </si>
  <si>
    <t>Filipe Cardoso Duda</t>
  </si>
  <si>
    <t>Earmarked</t>
  </si>
  <si>
    <t>Check</t>
  </si>
  <si>
    <t>Autorregularização Tributária</t>
  </si>
  <si>
    <t>Clodoaldo Oliveira de Melo Neto</t>
  </si>
  <si>
    <t>Não</t>
  </si>
  <si>
    <t>Garantias e TVM</t>
  </si>
  <si>
    <t>No Payroll Loan</t>
  </si>
  <si>
    <t>Viviane Hilpert Rego</t>
  </si>
  <si>
    <t>2T21</t>
  </si>
  <si>
    <t>3T21</t>
  </si>
  <si>
    <t>4T21</t>
  </si>
  <si>
    <t>1T22</t>
  </si>
  <si>
    <t>2T22</t>
  </si>
  <si>
    <t>3T22</t>
  </si>
  <si>
    <t>4T22</t>
  </si>
  <si>
    <t>1T23</t>
  </si>
  <si>
    <t>2T23</t>
  </si>
  <si>
    <t>3T23</t>
  </si>
  <si>
    <t>4T23</t>
  </si>
  <si>
    <t>1T24</t>
  </si>
  <si>
    <t>2T24</t>
  </si>
  <si>
    <t>3T24</t>
  </si>
  <si>
    <t>4T24</t>
  </si>
  <si>
    <t>2Q21</t>
  </si>
  <si>
    <t>3Q21</t>
  </si>
  <si>
    <t>4Q21</t>
  </si>
  <si>
    <t>1Q22</t>
  </si>
  <si>
    <t>2Q22</t>
  </si>
  <si>
    <t>3Q22</t>
  </si>
  <si>
    <t>4Q22</t>
  </si>
  <si>
    <t>1Q23</t>
  </si>
  <si>
    <t>2Q23</t>
  </si>
  <si>
    <t>3Q23</t>
  </si>
  <si>
    <t>4Q23</t>
  </si>
  <si>
    <t>1Q24</t>
  </si>
  <si>
    <t>2Q24</t>
  </si>
  <si>
    <t>3Q24</t>
  </si>
  <si>
    <t>4Q24</t>
  </si>
  <si>
    <t>Jun/21</t>
  </si>
  <si>
    <t>Set/21</t>
  </si>
  <si>
    <t>Dez/21</t>
  </si>
  <si>
    <t>Mar/22</t>
  </si>
  <si>
    <t>Jun/22</t>
  </si>
  <si>
    <t>Set/22</t>
  </si>
  <si>
    <t>Dez/22</t>
  </si>
  <si>
    <t>Mar/23</t>
  </si>
  <si>
    <t>Jun/23</t>
  </si>
  <si>
    <t>Set/23</t>
  </si>
  <si>
    <t>Dez/23</t>
  </si>
  <si>
    <t>Mar/24</t>
  </si>
  <si>
    <t>Jun/24</t>
  </si>
  <si>
    <t>Set/24</t>
  </si>
  <si>
    <t>Dez/24</t>
  </si>
  <si>
    <t>Sep/21</t>
  </si>
  <si>
    <t>Dec/21</t>
  </si>
  <si>
    <t>Sep/22</t>
  </si>
  <si>
    <t>Dec/22</t>
  </si>
  <si>
    <t>Sep/23</t>
  </si>
  <si>
    <t>Dec/23</t>
  </si>
  <si>
    <t>Sep/24</t>
  </si>
  <si>
    <t>Dec/24</t>
  </si>
  <si>
    <t>1S21</t>
  </si>
  <si>
    <t>9M21</t>
  </si>
  <si>
    <t>2021</t>
  </si>
  <si>
    <t>1S22</t>
  </si>
  <si>
    <t>9M22</t>
  </si>
  <si>
    <t>2022</t>
  </si>
  <si>
    <t>1S23</t>
  </si>
  <si>
    <t>9M23</t>
  </si>
  <si>
    <t>2023</t>
  </si>
  <si>
    <t>1S24</t>
  </si>
  <si>
    <t>9M24</t>
  </si>
  <si>
    <t>2024</t>
  </si>
  <si>
    <t>1H21</t>
  </si>
  <si>
    <t>1H22</t>
  </si>
  <si>
    <t>1H23</t>
  </si>
  <si>
    <t>1H24</t>
  </si>
  <si>
    <t>R$ thousand</t>
  </si>
  <si>
    <t>R$ million</t>
  </si>
  <si>
    <t>R$ billion</t>
  </si>
  <si>
    <t>Balance</t>
  </si>
  <si>
    <t>Provision</t>
  </si>
  <si>
    <t>Share (%)</t>
  </si>
  <si>
    <t>Aver. Balance</t>
  </si>
  <si>
    <t>Interest</t>
  </si>
  <si>
    <t>Q</t>
  </si>
  <si>
    <t>Financial Informations</t>
  </si>
  <si>
    <t>Sep</t>
  </si>
  <si>
    <t>Loans Portfolio Informations</t>
  </si>
  <si>
    <t>Dec</t>
  </si>
  <si>
    <t>Other Informations</t>
  </si>
  <si>
    <t>Unless other indicated</t>
  </si>
  <si>
    <t>Index</t>
  </si>
  <si>
    <t>N/A</t>
  </si>
  <si>
    <t>Jointly Controlled Companies</t>
  </si>
  <si>
    <t>Mar/15</t>
  </si>
  <si>
    <t>Jun/15</t>
  </si>
  <si>
    <t>Set/15</t>
  </si>
  <si>
    <t>Dez/15</t>
  </si>
  <si>
    <t>Mar/16</t>
  </si>
  <si>
    <t>Jun/16</t>
  </si>
  <si>
    <t>Set/16</t>
  </si>
  <si>
    <t>Dez/16</t>
  </si>
  <si>
    <t>Mar/17</t>
  </si>
  <si>
    <t>Jun/17</t>
  </si>
  <si>
    <t>Set/17</t>
  </si>
  <si>
    <t>Dez/17</t>
  </si>
  <si>
    <t>Mar/18</t>
  </si>
  <si>
    <t>Jun/18</t>
  </si>
  <si>
    <t>Set/18</t>
  </si>
  <si>
    <t>Dez/18</t>
  </si>
  <si>
    <t>Dez/20</t>
  </si>
  <si>
    <t>Mar/21</t>
  </si>
  <si>
    <t>Sep/14</t>
  </si>
  <si>
    <t>Dec/14</t>
  </si>
  <si>
    <t>Sep/15</t>
  </si>
  <si>
    <t>Dec/15</t>
  </si>
  <si>
    <t>Sep/16</t>
  </si>
  <si>
    <t>Dec/16</t>
  </si>
  <si>
    <t>Sep/17</t>
  </si>
  <si>
    <t>Dec/17</t>
  </si>
  <si>
    <t>Sep/18</t>
  </si>
  <si>
    <t>Dec/18</t>
  </si>
  <si>
    <t>Sep/19</t>
  </si>
  <si>
    <t>Dec/19</t>
  </si>
  <si>
    <t>Sep/20</t>
  </si>
  <si>
    <t>Dec/20</t>
  </si>
  <si>
    <t>1Q14</t>
  </si>
  <si>
    <t>2Q14</t>
  </si>
  <si>
    <t>3Q14</t>
  </si>
  <si>
    <t>4Q14</t>
  </si>
  <si>
    <t>1Q15</t>
  </si>
  <si>
    <t>2Q15</t>
  </si>
  <si>
    <t>3Q15</t>
  </si>
  <si>
    <t>4Q15</t>
  </si>
  <si>
    <t>1Q16</t>
  </si>
  <si>
    <t>2Q16</t>
  </si>
  <si>
    <t>3Q16</t>
  </si>
  <si>
    <t>4Q16</t>
  </si>
  <si>
    <t>1Q17</t>
  </si>
  <si>
    <t>2Q17</t>
  </si>
  <si>
    <t>3Q17</t>
  </si>
  <si>
    <t>4Q17</t>
  </si>
  <si>
    <t>1Q18</t>
  </si>
  <si>
    <t>2Q18</t>
  </si>
  <si>
    <t>3Q18</t>
  </si>
  <si>
    <t>4Q18</t>
  </si>
  <si>
    <t>1Q19</t>
  </si>
  <si>
    <t>2Q19</t>
  </si>
  <si>
    <t>3Q19</t>
  </si>
  <si>
    <t>4Q19</t>
  </si>
  <si>
    <t>1Q20</t>
  </si>
  <si>
    <t>2Q20</t>
  </si>
  <si>
    <t>3Q20</t>
  </si>
  <si>
    <t>4Q20</t>
  </si>
  <si>
    <t>1Q21</t>
  </si>
  <si>
    <t>1Q13</t>
  </si>
  <si>
    <t>2Q13</t>
  </si>
  <si>
    <t>3Q13</t>
  </si>
  <si>
    <t>4Q13</t>
  </si>
  <si>
    <t>Issues and Certificates of Deposit *</t>
  </si>
  <si>
    <t>Subordinated Debts ¹</t>
  </si>
  <si>
    <t>Domestic Onlending Loans (c)</t>
  </si>
  <si>
    <t>Net Loan Portfolio (d)</t>
  </si>
  <si>
    <t>Adjusted Loan Portfolio (b) - (c)</t>
  </si>
  <si>
    <t>Adjusted Net Loan Portfolio (d) - (c)</t>
  </si>
  <si>
    <t>Adjusted Loan Portfolio / Commercial Funding</t>
  </si>
  <si>
    <t>Adjusted Net Loan Portfolio / Commercial Funding</t>
  </si>
  <si>
    <t>Jun/10</t>
  </si>
  <si>
    <t>Mar/11</t>
  </si>
  <si>
    <t>Jun/11</t>
  </si>
  <si>
    <t>Sep/09</t>
  </si>
  <si>
    <t>Dec/09</t>
  </si>
  <si>
    <t>Sep/10</t>
  </si>
  <si>
    <t>Dec/10</t>
  </si>
  <si>
    <t>Sep/11</t>
  </si>
  <si>
    <t>Dec/11</t>
  </si>
  <si>
    <t>Sep/12</t>
  </si>
  <si>
    <t>Dec/12</t>
  </si>
  <si>
    <t>Sep/13</t>
  </si>
  <si>
    <t>Dec/13</t>
  </si>
  <si>
    <t>--</t>
  </si>
  <si>
    <t>Jun/06</t>
  </si>
  <si>
    <t>Jun/07</t>
  </si>
  <si>
    <t>Mar/08</t>
  </si>
  <si>
    <t>Jun/08</t>
  </si>
  <si>
    <t>1Q06</t>
  </si>
  <si>
    <t>2Q06</t>
  </si>
  <si>
    <t>3Q06</t>
  </si>
  <si>
    <t>4Q06</t>
  </si>
  <si>
    <t>1Q07</t>
  </si>
  <si>
    <t>2Q07</t>
  </si>
  <si>
    <t>3Q07</t>
  </si>
  <si>
    <t>4Q07</t>
  </si>
  <si>
    <t>1Q08</t>
  </si>
  <si>
    <t>2Q08</t>
  </si>
  <si>
    <t>3Q08</t>
  </si>
  <si>
    <t>4Q08</t>
  </si>
  <si>
    <t>1Q09</t>
  </si>
  <si>
    <t>2Q09</t>
  </si>
  <si>
    <t>3Q09</t>
  </si>
  <si>
    <t>4Q09</t>
  </si>
  <si>
    <t>1Q10</t>
  </si>
  <si>
    <t>2Q10</t>
  </si>
  <si>
    <t>3Q10</t>
  </si>
  <si>
    <t>4Q10</t>
  </si>
  <si>
    <t>1Q11</t>
  </si>
  <si>
    <t>2Q11</t>
  </si>
  <si>
    <t>3Q11</t>
  </si>
  <si>
    <t>4Q11</t>
  </si>
  <si>
    <t>1Q12</t>
  </si>
  <si>
    <t>2Q12</t>
  </si>
  <si>
    <t>3Q12</t>
  </si>
  <si>
    <t>4Q12</t>
  </si>
  <si>
    <t>Covenant Processing ⁽¹⁾</t>
  </si>
  <si>
    <t>Subsidiaries abroad ⁽²⁾</t>
  </si>
  <si>
    <t>Foreign Exchange Services ⁽³⁾</t>
  </si>
  <si>
    <t>Interbank ⁽⁴⁾</t>
  </si>
  <si>
    <t xml:space="preserve">                                           --  </t>
  </si>
  <si>
    <t>Classified Loan Portfolio (a)</t>
  </si>
  <si>
    <t>Private Securities and Guarantees (b)</t>
  </si>
  <si>
    <t>Loan Portfolio - Broad Concept (a + b)</t>
  </si>
  <si>
    <t>Jointly Controlled Companies (c)</t>
  </si>
  <si>
    <t>Loan Portfolio - Broad Definition (a + b + c)</t>
  </si>
  <si>
    <t>Private Sec. and Guarantees (b)</t>
  </si>
  <si>
    <t>Dec/06</t>
  </si>
  <si>
    <t>Sep/07</t>
  </si>
  <si>
    <t>Dec/07</t>
  </si>
  <si>
    <t>Sep/08</t>
  </si>
  <si>
    <t>Dec/08</t>
  </si>
  <si>
    <t>R$ million, Unless other indicated</t>
  </si>
  <si>
    <t>AA to C</t>
  </si>
  <si>
    <t>D to H</t>
  </si>
  <si>
    <t>1Q00</t>
  </si>
  <si>
    <t>2Q00</t>
  </si>
  <si>
    <t>3Q00</t>
  </si>
  <si>
    <t>4Q00</t>
  </si>
  <si>
    <t>1Q01</t>
  </si>
  <si>
    <t>2Q01</t>
  </si>
  <si>
    <t>3Q01</t>
  </si>
  <si>
    <t>4Q01</t>
  </si>
  <si>
    <t>1Q02</t>
  </si>
  <si>
    <t>2Q02</t>
  </si>
  <si>
    <t>3Q02</t>
  </si>
  <si>
    <t>4Q02</t>
  </si>
  <si>
    <t>1Q03</t>
  </si>
  <si>
    <t>2Q03</t>
  </si>
  <si>
    <t>3Q03</t>
  </si>
  <si>
    <t>4Q03</t>
  </si>
  <si>
    <t>1Q04</t>
  </si>
  <si>
    <t>2Q04</t>
  </si>
  <si>
    <t>3Q04</t>
  </si>
  <si>
    <t>4Q04</t>
  </si>
  <si>
    <t>1Q05</t>
  </si>
  <si>
    <t>2Q05</t>
  </si>
  <si>
    <t>3Q05</t>
  </si>
  <si>
    <t>4Q05</t>
  </si>
  <si>
    <t>Volume - (R$ thousand)</t>
  </si>
  <si>
    <t>Volume - (US$ thousand)</t>
  </si>
  <si>
    <t>(a) Federal Government ¹</t>
  </si>
  <si>
    <t>(b) Free Float</t>
  </si>
  <si>
    <t>Others ²</t>
  </si>
  <si>
    <t>Free Float ex-Others (%) - b/(a + b)</t>
  </si>
  <si>
    <t>Sep/06</t>
  </si>
  <si>
    <t>Dividends and Interest on Own Capital / Share - Shareholders (R$)²</t>
  </si>
  <si>
    <t>1 - The total amount of IOC (shareholders + special profit reserves) is considered in the calculation of dividend yield.</t>
  </si>
  <si>
    <t>Cards Revenues (R$ billion)¹</t>
  </si>
  <si>
    <t>Non-Account Holder¹ ²</t>
  </si>
  <si>
    <t>Credit Card¹ ²</t>
  </si>
  <si>
    <t>BB Card Services Income After Tax (R$ million)¹</t>
  </si>
  <si>
    <t>Sep/11 - Dec/11</t>
  </si>
  <si>
    <t>Jan/12 - Apr/12</t>
  </si>
  <si>
    <t>May/12 - Aug/12</t>
  </si>
  <si>
    <t>Sep/12 - Dec/12</t>
  </si>
  <si>
    <t>Jan/13 - Apr/13</t>
  </si>
  <si>
    <t>May/13 - Aug/13</t>
  </si>
  <si>
    <t>Sep/13 - Dec/13</t>
  </si>
  <si>
    <t>Jan/14 - Apr/14</t>
  </si>
  <si>
    <t>May/14 - Aug/14</t>
  </si>
  <si>
    <t>Sep/14 - Dec/14</t>
  </si>
  <si>
    <t>Jan/15 - Apr/15</t>
  </si>
  <si>
    <t>May/15 - Aug/15</t>
  </si>
  <si>
    <t>Sep/15 - Dec/15</t>
  </si>
  <si>
    <t>Jan/16 - Apr/16</t>
  </si>
  <si>
    <t>May/16 - Aug/16</t>
  </si>
  <si>
    <t>Sep/16 - Dec/16</t>
  </si>
  <si>
    <t>Jan/17 - Apr/17</t>
  </si>
  <si>
    <t>May/17 - Aug/17</t>
  </si>
  <si>
    <t>Sep/17 - Dec/17</t>
  </si>
  <si>
    <t>Jan/18 - Apr/18</t>
  </si>
  <si>
    <t>May/18 - Aug/18</t>
  </si>
  <si>
    <t>Sep/18 - Dec/18</t>
  </si>
  <si>
    <t>Jan/19 - Apr/19</t>
  </si>
  <si>
    <t>May/19 - Aug/19</t>
  </si>
  <si>
    <t>Sep/19 - Dec/19</t>
  </si>
  <si>
    <t>Jan/20 - Apr/20</t>
  </si>
  <si>
    <t>May/20 - Aug/20</t>
  </si>
  <si>
    <t>Sep/20 - Dec/20</t>
  </si>
  <si>
    <t>Jan/21 - Apr/21</t>
  </si>
  <si>
    <t>May/21 - Aug/21</t>
  </si>
  <si>
    <t>Sep/21 - Dec/21</t>
  </si>
  <si>
    <t>Jan/22 - Apr/22</t>
  </si>
  <si>
    <t>May/22 - Aug/22</t>
  </si>
  <si>
    <t>Sep/22 - Dec/22</t>
  </si>
  <si>
    <t>Jan/23 - Apr/23</t>
  </si>
  <si>
    <t>May/23 - Aug/23</t>
  </si>
  <si>
    <t>Sep/23 - Dec/23</t>
  </si>
  <si>
    <t>Jan/24 - Apr/24</t>
  </si>
  <si>
    <t>May/24 - Aug/24</t>
  </si>
  <si>
    <t>Sep/24 - Dec/24</t>
  </si>
  <si>
    <t>bb+</t>
  </si>
  <si>
    <t>bb-</t>
  </si>
  <si>
    <t>bb</t>
  </si>
  <si>
    <t>F2</t>
  </si>
  <si>
    <t>BBB</t>
  </si>
  <si>
    <t>Stable</t>
  </si>
  <si>
    <t>Negative</t>
  </si>
  <si>
    <t>C-</t>
  </si>
  <si>
    <t>WR</t>
  </si>
  <si>
    <t>NP</t>
  </si>
  <si>
    <t>Baa1</t>
  </si>
  <si>
    <t xml:space="preserve">Baa3 </t>
  </si>
  <si>
    <t>Ba1</t>
  </si>
  <si>
    <t>Positive</t>
  </si>
  <si>
    <t>A-3</t>
  </si>
  <si>
    <t>A-2</t>
  </si>
  <si>
    <t xml:space="preserve">B </t>
  </si>
  <si>
    <t>AAA (bra)</t>
  </si>
  <si>
    <t>AAA(bra)</t>
  </si>
  <si>
    <t>AAA(bra</t>
  </si>
  <si>
    <t>ML A-1.br</t>
  </si>
  <si>
    <t>Aa2.br</t>
  </si>
  <si>
    <t>Aa1.br</t>
  </si>
  <si>
    <t>AAA.br</t>
  </si>
  <si>
    <t>Estável</t>
  </si>
  <si>
    <t>Negativa</t>
  </si>
  <si>
    <t>Positiva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</si>
</sst>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8">
    <numFmt numFmtId="7" formatCode="&quot;R$&quot;\ #,##0.00;\-&quot;R$&quot;\ #,##0.00"/>
    <numFmt numFmtId="42" formatCode="_-&quot;R$&quot;\ * #,##0_-;\-&quot;R$&quot;\ * #,##0_-;_-&quot;R$&quot;\ * &quot;-&quot;_-;_-@_-"/>
    <numFmt numFmtId="41" formatCode="_-* #,##0_-;\-* #,##0_-;_-* &quot;-&quot;_-;_-@_-"/>
    <numFmt numFmtId="44" formatCode="_-&quot;R$&quot;\ * #,##0.00_-;\-&quot;R$&quot;\ * #,##0.00_-;_-&quot;R$&quot;\ * &quot;-&quot;??_-;_-@_-"/>
    <numFmt numFmtId="43" formatCode="_-* #,##0.00_-;\-* #,##0.00_-;_-* &quot;-&quot;??_-;_-@_-"/>
    <numFmt numFmtId="164" formatCode="_(* #,##0_);_(* \(#,##0\);_(* &quot;-&quot;_);_(@_)"/>
    <numFmt numFmtId="165" formatCode="_(* #,##0.00_);_(* \(#,##0.00\);_(* &quot;-&quot;??_);_(@_)"/>
    <numFmt numFmtId="166" formatCode="0.0%"/>
    <numFmt numFmtId="167" formatCode="_(* #,##0_);_(* \(#,##0\);_(* &quot;-&quot;??_);_(@_)"/>
    <numFmt numFmtId="168" formatCode="_(* #,##0.0_);_(* \(#,##0.0\);_(* &quot;-&quot;??_);_(@_)"/>
    <numFmt numFmtId="169" formatCode="General_)"/>
    <numFmt numFmtId="170" formatCode="#,#00"/>
    <numFmt numFmtId="171" formatCode="%#,#00"/>
    <numFmt numFmtId="172" formatCode="#.##000"/>
    <numFmt numFmtId="173" formatCode="#,"/>
    <numFmt numFmtId="174" formatCode="_(&quot;R$ &quot;* #,##0.00_);_(&quot;R$ &quot;* \(#,##0.00\);_(&quot;R$ &quot;* &quot;-&quot;??_);_(@_)"/>
    <numFmt numFmtId="175" formatCode="#\ ###\ ###\ ##0\ "/>
    <numFmt numFmtId="176" formatCode="#,##0,,;\(#,##0,,\);\-"/>
    <numFmt numFmtId="177" formatCode="[$-416]mmmm\-yy;@"/>
    <numFmt numFmtId="178" formatCode="#,##0;\(#,##0\);\-"/>
    <numFmt numFmtId="179" formatCode="#,##0.0;\(#,##0.0\);\-"/>
    <numFmt numFmtId="180" formatCode="#,##0.0,,;\(#,##0.0,,\);\-"/>
    <numFmt numFmtId="181" formatCode="#,##0.00;\(#,##0.00\);\-"/>
    <numFmt numFmtId="182" formatCode="_(* #,##0_);_(* \(#,##0\);_(* &quot;-&quot;\ _);_(@_)"/>
    <numFmt numFmtId="183" formatCode="_(* #,##0.0_);_(* \(#,##0.0\);_(* &quot;-&quot;\ _);_(@_)"/>
    <numFmt numFmtId="184" formatCode="_(* #,##0.0,_);_(* \(#,##0.0,\);_(* &quot;-&quot;\ _);_(@_)"/>
    <numFmt numFmtId="185" formatCode="_(* #,##0.00_);_(* \(#,##0.00\);_(* &quot;-&quot;\ _);_(@_)"/>
    <numFmt numFmtId="186" formatCode="_(* #,##0.000_);_(* \(#,##0.000\);_(* &quot;-&quot;\ _);_(@_)"/>
    <numFmt numFmtId="187" formatCode="0.0"/>
    <numFmt numFmtId="188" formatCode="_(* #,##0.0000_);_(* \(#,##0.0000\);_(* &quot;-&quot;??_);_(@_)"/>
    <numFmt numFmtId="189" formatCode="_(* #,##0.00_);_(* \(#,##0.00\);_(* &quot;-&quot;_);_(@_)"/>
    <numFmt numFmtId="190" formatCode="_-* #,##0.0_-;\-* #,##0.0_-;_-* &quot;-&quot;??_-;_-@_-"/>
    <numFmt numFmtId="191" formatCode="_-* #,##0_-;\-* #,##0_-;_-* &quot;-&quot;??_-;_-@_-"/>
    <numFmt numFmtId="192" formatCode="#,##0.00_ ;[Red]\-#,##0.00\ "/>
    <numFmt numFmtId="193" formatCode="\£\ #,##0_);[Red]\(\£\ #,##0\)"/>
    <numFmt numFmtId="194" formatCode="\¥\ #,##0_);[Red]\(\¥\ #,##0\)"/>
    <numFmt numFmtId="195" formatCode="[Blue]General"/>
    <numFmt numFmtId="196" formatCode="#,##0.0;[Red]\(#,##0.0\)"/>
    <numFmt numFmtId="197" formatCode="&quot;$&quot;#,##0_);\(&quot;$&quot;#,##0\)"/>
    <numFmt numFmtId="198" formatCode="\•\ \ @"/>
    <numFmt numFmtId="199" formatCode="0.000_)"/>
    <numFmt numFmtId="200" formatCode="0.00000"/>
    <numFmt numFmtId="201" formatCode="0.0000"/>
    <numFmt numFmtId="202" formatCode="_(&quot;$&quot;* #,##0_);_(&quot;$&quot;* \(#,##0\);_(&quot;$&quot;* &quot;-&quot;_);_(@_)"/>
    <numFmt numFmtId="203" formatCode="#,##0,,_);\(#,##0,,\)"/>
    <numFmt numFmtId="204" formatCode="_(&quot;$&quot;* #,##0.00_);_(&quot;$&quot;* \(#,##0.00\);_(&quot;$&quot;* &quot;-&quot;??_);_(@_)"/>
    <numFmt numFmtId="205" formatCode="#,##0.0_);\(#,##0.0\)"/>
    <numFmt numFmtId="206" formatCode="\ \ _•\–\ \ \ \ @"/>
    <numFmt numFmtId="207" formatCode="&quot;R$ &quot;#,##0_);[Red]\(&quot;R$ &quot;#,##0\)"/>
    <numFmt numFmtId="208" formatCode="0.0%;\(0.0%\)"/>
    <numFmt numFmtId="209" formatCode="0.0_);[Red]\(0.0\)"/>
    <numFmt numFmtId="210" formatCode="_([$€]* #,##0.00_);_([$€]* \(#,##0.00\);_([$€]* &quot;-&quot;??_);_(@_)"/>
    <numFmt numFmtId="211" formatCode="_([$€-2]* #,##0.00_);_([$€-2]* \(#,##0.00\);_([$€-2]* &quot;-&quot;??_)"/>
    <numFmt numFmtId="212" formatCode="_(* #,##0.00_);_(* \(#,##0.00\);_(* \-??_);_(@_)"/>
    <numFmt numFmtId="213" formatCode="0.0&quot;  &quot;"/>
    <numFmt numFmtId="214" formatCode="#,##0.00000000000"/>
    <numFmt numFmtId="215" formatCode="\+\ #\ ??/??;[Red]\ \-\ #\ ??/??"/>
    <numFmt numFmtId="216" formatCode="#,##0,,,_);\(#,##0,,,\)"/>
    <numFmt numFmtId="217" formatCode="#,##0.00&quot; $&quot;;\-#,##0.00&quot; $&quot;"/>
    <numFmt numFmtId="218" formatCode="_ * #,##0_ ;_ * \-#,##0_ ;_ * &quot;-&quot;_ ;_ @_ "/>
    <numFmt numFmtId="219" formatCode="_(&quot;R$ &quot;* #,##0.00_);_(&quot;R$ &quot;* \(#,##0.00\);_(&quot;R$ &quot;* \-??_);_(@_)"/>
    <numFmt numFmtId="220" formatCode="###\ ##0.0\ \ "/>
    <numFmt numFmtId="221" formatCode="_ &quot;S/&quot;* #,##0_ ;_ &quot;S/&quot;* \-#,##0_ ;_ &quot;S/&quot;* &quot;-&quot;_ ;_ @_ "/>
    <numFmt numFmtId="222" formatCode="_ &quot;S/&quot;* #,##0.00_ ;_ &quot;S/&quot;* \-#,##0.00_ ;_ &quot;S/&quot;* &quot;-&quot;??_ ;_ @_ "/>
    <numFmt numFmtId="223" formatCode="_(* #,##0.0_);_(* \(#,##0.0\);_(* &quot;-&quot;?_);_(@_)"/>
    <numFmt numFmtId="224" formatCode="#,##0.000000000000"/>
    <numFmt numFmtId="225" formatCode="#,##0.000000000"/>
    <numFmt numFmtId="226" formatCode="&quot;US$&quot;\ #,##0_);[Red]\(&quot;US$&quot;\ #,##0\)"/>
    <numFmt numFmtId="227" formatCode="&quot;R$ &quot;#,##0_);\(&quot;R$ &quot;#,##0\)"/>
    <numFmt numFmtId="228" formatCode="#,##0.0000000000000"/>
    <numFmt numFmtId="229" formatCode=".\ ##\ \ ;\_x0008_"/>
    <numFmt numFmtId="230" formatCode="#,##0.000000"/>
    <numFmt numFmtId="231" formatCode="#,##0\ &quot;DM&quot;;[Red]\-#,##0\ &quot;DM&quot;"/>
    <numFmt numFmtId="232" formatCode="#,##0.00\ &quot;DM&quot;;[Red]\-#,##0.00\ &quot;DM&quot;"/>
    <numFmt numFmtId="233" formatCode="#,##0.00\ ;&quot; (&quot;#,##0.00\);&quot; -&quot;#\ ;@\ "/>
    <numFmt numFmtId="234" formatCode="#,##0,;\(#,##0,\);\-"/>
    <numFmt numFmtId="235" formatCode="#,##0,,;\(#,##0,,\);&quot;–&quot;;@"/>
    <numFmt numFmtId="236" formatCode="#,##0.0"/>
  </numFmts>
  <fonts count="226">
    <font>
      <sz val="10"/>
      <name val="Arial"/>
    </font>
    <font>
      <sz val="10"/>
      <name val="Arial"/>
    </font>
    <font>
      <b/>
      <sz val="10"/>
      <name val="Arial"/>
      <family val="2"/>
    </font>
    <font>
      <sz val="10"/>
      <name val="Arial"/>
      <family val="2"/>
    </font>
    <font>
      <u/>
      <sz val="10"/>
      <color indexed="12"/>
      <name val="Arial"/>
      <family val="2"/>
    </font>
    <font>
      <u/>
      <sz val="10"/>
      <color indexed="36"/>
      <name val="Arial"/>
      <family val="2"/>
    </font>
    <font>
      <sz val="8"/>
      <color indexed="8"/>
      <name val="Arial"/>
      <family val="2"/>
    </font>
    <font>
      <sz val="10"/>
      <color indexed="8"/>
      <name val="MS Sans Serif"/>
      <family val="2"/>
    </font>
    <font>
      <sz val="10"/>
      <name val="Arial"/>
      <family val="2"/>
    </font>
    <font>
      <u/>
      <sz val="10"/>
      <color indexed="12"/>
      <name val="Arial"/>
      <family val="2"/>
    </font>
    <font>
      <sz val="8"/>
      <name val="SwitzerlandLight"/>
    </font>
    <font>
      <sz val="7"/>
      <name val="Times New Roman"/>
      <family val="1"/>
    </font>
    <font>
      <sz val="10"/>
      <name val="MS Sans Serif"/>
      <family val="2"/>
    </font>
    <font>
      <sz val="1"/>
      <color indexed="8"/>
      <name val="Courier"/>
      <family val="3"/>
    </font>
    <font>
      <b/>
      <sz val="1"/>
      <color indexed="8"/>
      <name val="Courier"/>
      <family val="3"/>
    </font>
    <font>
      <b/>
      <sz val="8"/>
      <name val="Arial"/>
      <family val="2"/>
    </font>
    <font>
      <sz val="8"/>
      <name val="Arial"/>
      <family val="2"/>
    </font>
    <font>
      <sz val="10"/>
      <name val="Arial"/>
      <family val="2"/>
    </font>
    <font>
      <sz val="11"/>
      <color indexed="8"/>
      <name val="Calibri"/>
      <family val="2"/>
    </font>
    <font>
      <b/>
      <sz val="14"/>
      <name val="Times New Roman"/>
      <family val="1"/>
    </font>
    <font>
      <sz val="10"/>
      <color indexed="8"/>
      <name val="Arial"/>
      <family val="2"/>
    </font>
    <font>
      <i/>
      <sz val="8"/>
      <name val="Arial"/>
      <family val="2"/>
    </font>
    <font>
      <i/>
      <u/>
      <sz val="9"/>
      <color indexed="12"/>
      <name val="Calibri"/>
      <family val="2"/>
    </font>
    <font>
      <b/>
      <sz val="14"/>
      <name val="Arial"/>
      <family val="2"/>
    </font>
    <font>
      <b/>
      <sz val="10"/>
      <color indexed="12"/>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60"/>
      <name val="Calibri"/>
      <family val="2"/>
    </font>
    <font>
      <sz val="11"/>
      <color indexed="2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0"/>
      <color indexed="12"/>
      <name val="Arial"/>
      <family val="2"/>
    </font>
    <font>
      <sz val="8"/>
      <color indexed="12"/>
      <name val="Arial"/>
      <family val="2"/>
    </font>
    <font>
      <sz val="11"/>
      <color indexed="8"/>
      <name val="Calibri"/>
      <family val="2"/>
    </font>
    <font>
      <sz val="10"/>
      <color indexed="8"/>
      <name val="Arial"/>
      <family val="2"/>
    </font>
    <font>
      <sz val="10"/>
      <color indexed="9"/>
      <name val="Arial"/>
      <family val="2"/>
    </font>
    <font>
      <b/>
      <sz val="10"/>
      <color indexed="10"/>
      <name val="Arial"/>
      <family val="2"/>
    </font>
    <font>
      <b/>
      <sz val="10"/>
      <color indexed="30"/>
      <name val="Arial"/>
      <family val="2"/>
    </font>
    <font>
      <b/>
      <i/>
      <sz val="10"/>
      <color indexed="9"/>
      <name val="Arial"/>
      <family val="2"/>
    </font>
    <font>
      <b/>
      <sz val="8"/>
      <color indexed="10"/>
      <name val="Arial"/>
      <family val="2"/>
    </font>
    <font>
      <b/>
      <sz val="8"/>
      <color indexed="9"/>
      <name val="Arial"/>
      <family val="2"/>
    </font>
    <font>
      <sz val="8"/>
      <color indexed="9"/>
      <name val="Arial"/>
      <family val="2"/>
    </font>
    <font>
      <b/>
      <sz val="12"/>
      <color indexed="10"/>
      <name val="Arial"/>
      <family val="2"/>
    </font>
    <font>
      <sz val="10"/>
      <color indexed="8"/>
      <name val="Times New Roman"/>
      <family val="2"/>
    </font>
    <font>
      <b/>
      <sz val="12"/>
      <name val="Arial"/>
      <family val="2"/>
    </font>
    <font>
      <sz val="14"/>
      <name val="Arial"/>
      <family val="2"/>
    </font>
    <font>
      <sz val="8"/>
      <name val="Microsoft Sans Serif"/>
      <family val="2"/>
    </font>
    <font>
      <sz val="9"/>
      <color indexed="8"/>
      <name val="Tahoma"/>
      <family val="2"/>
    </font>
    <font>
      <sz val="9"/>
      <name val="Tahoma"/>
      <family val="2"/>
    </font>
    <font>
      <sz val="12"/>
      <name val="Times New Roman"/>
      <family val="1"/>
    </font>
    <font>
      <sz val="8"/>
      <color indexed="14"/>
      <name val="Helv"/>
    </font>
    <font>
      <sz val="10"/>
      <name val="Courier"/>
      <family val="3"/>
    </font>
    <font>
      <sz val="11"/>
      <color indexed="15"/>
      <name val="Calibri"/>
      <family val="2"/>
    </font>
    <font>
      <b/>
      <sz val="8"/>
      <name val="Times New Roman"/>
      <family val="1"/>
    </font>
    <font>
      <b/>
      <sz val="8"/>
      <color indexed="8"/>
      <name val="Times New Roman"/>
      <family val="1"/>
    </font>
    <font>
      <b/>
      <sz val="8"/>
      <color indexed="12"/>
      <name val="Times New Roman"/>
      <family val="1"/>
    </font>
    <font>
      <sz val="12"/>
      <name val="Tms Rmn"/>
    </font>
    <font>
      <b/>
      <sz val="12"/>
      <name val="Times New Roman"/>
      <family val="1"/>
    </font>
    <font>
      <b/>
      <sz val="10"/>
      <name val="MS Sans Serif"/>
      <family val="2"/>
    </font>
    <font>
      <b/>
      <sz val="11"/>
      <color indexed="16"/>
      <name val="Calibri"/>
      <family val="2"/>
    </font>
    <font>
      <sz val="11"/>
      <color indexed="27"/>
      <name val="Calibri"/>
      <family val="2"/>
    </font>
    <font>
      <sz val="8"/>
      <color indexed="8"/>
      <name val="Times New Roman"/>
      <family val="1"/>
    </font>
    <font>
      <sz val="10"/>
      <name val="Helv"/>
    </font>
    <font>
      <sz val="11"/>
      <name val="Tms Rmn"/>
    </font>
    <font>
      <sz val="20"/>
      <name val="Letter Gothic (W1)"/>
    </font>
    <font>
      <sz val="10"/>
      <name val="Tahoma"/>
      <family val="2"/>
    </font>
    <font>
      <sz val="9"/>
      <name val="Verdana"/>
      <family val="2"/>
    </font>
    <font>
      <sz val="12"/>
      <color indexed="24"/>
      <name val="Arial"/>
      <family val="2"/>
    </font>
    <font>
      <sz val="10"/>
      <name val="BERNHARD"/>
    </font>
    <font>
      <sz val="10"/>
      <name val="MS Serif"/>
      <family val="1"/>
    </font>
    <font>
      <sz val="10"/>
      <name val="Times New Roman"/>
      <family val="1"/>
    </font>
    <font>
      <sz val="9"/>
      <name val="Times New Roman"/>
      <family val="1"/>
    </font>
    <font>
      <sz val="11"/>
      <name val="??"/>
      <family val="3"/>
      <charset val="129"/>
    </font>
    <font>
      <b/>
      <sz val="9"/>
      <name val="Times New Roman"/>
      <family val="1"/>
    </font>
    <font>
      <sz val="10"/>
      <color indexed="24"/>
      <name val="Arial"/>
      <family val="2"/>
    </font>
    <font>
      <b/>
      <sz val="11"/>
      <color indexed="62"/>
      <name val="Calibri"/>
      <family val="2"/>
    </font>
    <font>
      <sz val="10"/>
      <color indexed="16"/>
      <name val="MS Serif"/>
      <family val="1"/>
    </font>
    <font>
      <u/>
      <sz val="9"/>
      <color indexed="36"/>
      <name val="Verdana"/>
      <family val="2"/>
    </font>
    <font>
      <sz val="7"/>
      <name val="Palatino"/>
      <family val="1"/>
    </font>
    <font>
      <sz val="11"/>
      <color indexed="26"/>
      <name val="Calibri"/>
      <family val="2"/>
    </font>
    <font>
      <sz val="10"/>
      <color indexed="43"/>
      <name val="Arial"/>
      <family val="2"/>
    </font>
    <font>
      <i/>
      <sz val="8"/>
      <color indexed="12"/>
      <name val="Times New Roman"/>
      <family val="1"/>
    </font>
    <font>
      <b/>
      <u/>
      <sz val="11"/>
      <color indexed="37"/>
      <name val="Arial"/>
      <family val="2"/>
    </font>
    <font>
      <b/>
      <sz val="15"/>
      <color indexed="12"/>
      <name val="Calibri"/>
      <family val="2"/>
    </font>
    <font>
      <b/>
      <sz val="13"/>
      <color indexed="12"/>
      <name val="Calibri"/>
      <family val="2"/>
    </font>
    <font>
      <i/>
      <sz val="14"/>
      <name val="Palatino"/>
      <family val="1"/>
    </font>
    <font>
      <b/>
      <sz val="11"/>
      <color indexed="12"/>
      <name val="Calibri"/>
      <family val="2"/>
    </font>
    <font>
      <u/>
      <sz val="7.5"/>
      <color indexed="12"/>
      <name val="Arial"/>
      <family val="2"/>
    </font>
    <font>
      <sz val="12"/>
      <color indexed="50"/>
      <name val="Times New Roman"/>
      <family val="1"/>
    </font>
    <font>
      <sz val="10"/>
      <color indexed="62"/>
      <name val="Arial"/>
      <family val="2"/>
    </font>
    <font>
      <sz val="11"/>
      <color indexed="16"/>
      <name val="Calibri"/>
      <family val="2"/>
    </font>
    <font>
      <sz val="12"/>
      <color indexed="12"/>
      <name val="Times New Roman"/>
      <family val="1"/>
    </font>
    <font>
      <sz val="11"/>
      <color indexed="19"/>
      <name val="Calibri"/>
      <family val="2"/>
    </font>
    <font>
      <sz val="7"/>
      <name val="Small Fonts"/>
      <family val="2"/>
    </font>
    <font>
      <sz val="10"/>
      <name val="Frutiger 45 Light"/>
    </font>
    <font>
      <b/>
      <sz val="11"/>
      <color indexed="33"/>
      <name val="Calibri"/>
      <family val="2"/>
    </font>
    <font>
      <sz val="10"/>
      <color indexed="16"/>
      <name val="Helvetica-Black"/>
      <family val="2"/>
    </font>
    <font>
      <b/>
      <sz val="8"/>
      <color indexed="10"/>
      <name val="Times New Roman"/>
      <family val="1"/>
    </font>
    <font>
      <sz val="8"/>
      <name val="Helv"/>
    </font>
    <font>
      <sz val="10"/>
      <color indexed="8"/>
      <name val="Tahoma"/>
      <family val="2"/>
    </font>
    <font>
      <sz val="10"/>
      <color indexed="8"/>
      <name val="Tahoma"/>
      <family val="2"/>
    </font>
    <font>
      <b/>
      <sz val="9"/>
      <color indexed="12"/>
      <name val="Times New Roman"/>
      <family val="1"/>
    </font>
    <font>
      <b/>
      <i/>
      <sz val="14"/>
      <name val="Arial"/>
      <family val="2"/>
    </font>
    <font>
      <b/>
      <sz val="8"/>
      <color indexed="8"/>
      <name val="Helv"/>
    </font>
    <font>
      <b/>
      <sz val="9"/>
      <name val="Palatino"/>
      <family val="1"/>
    </font>
    <font>
      <sz val="9"/>
      <color indexed="21"/>
      <name val="Helvetica-Black"/>
      <family val="2"/>
    </font>
    <font>
      <sz val="9"/>
      <name val="Helvetica-Black"/>
      <family val="2"/>
    </font>
    <font>
      <b/>
      <sz val="18"/>
      <color indexed="12"/>
      <name val="Cambria"/>
      <family val="2"/>
    </font>
    <font>
      <b/>
      <sz val="7"/>
      <name val="Arial"/>
      <family val="2"/>
    </font>
    <font>
      <sz val="10"/>
      <color indexed="58"/>
      <name val="Arial"/>
      <family val="2"/>
    </font>
    <font>
      <sz val="12"/>
      <name val="Arial"/>
      <family val="2"/>
    </font>
    <font>
      <b/>
      <sz val="10"/>
      <color indexed="9"/>
      <name val="BancoDoBrasil Textos"/>
    </font>
    <font>
      <b/>
      <sz val="10"/>
      <color indexed="10"/>
      <name val="BancoDoBrasil Textos"/>
    </font>
    <font>
      <sz val="8"/>
      <color indexed="12"/>
      <name val="BancoDoBrasil Textos"/>
    </font>
    <font>
      <sz val="10"/>
      <name val="BancoDoBrasil Textos"/>
    </font>
    <font>
      <sz val="10"/>
      <color indexed="9"/>
      <name val="BancoDoBrasil Textos"/>
    </font>
    <font>
      <b/>
      <sz val="12"/>
      <color indexed="9"/>
      <name val="BancoDoBrasil Textos"/>
    </font>
    <font>
      <b/>
      <sz val="9"/>
      <color indexed="9"/>
      <name val="BancoDoBrasil Textos"/>
    </font>
    <font>
      <sz val="8"/>
      <color indexed="9"/>
      <name val="BancoDoBrasil Textos"/>
    </font>
    <font>
      <sz val="10"/>
      <color indexed="12"/>
      <name val="BancoDoBrasil Textos"/>
    </font>
    <font>
      <b/>
      <sz val="8"/>
      <color indexed="8"/>
      <name val="BancoDoBrasil Textos"/>
    </font>
    <font>
      <sz val="8"/>
      <color indexed="8"/>
      <name val="BancoDoBrasil Textos"/>
    </font>
    <font>
      <sz val="8"/>
      <name val="BancoDoBrasil Textos"/>
    </font>
    <font>
      <sz val="7.5"/>
      <name val="BancoDoBrasil Textos"/>
    </font>
    <font>
      <sz val="12"/>
      <color indexed="9"/>
      <name val="BancoDoBrasil Textos"/>
    </font>
    <font>
      <b/>
      <sz val="8"/>
      <color indexed="9"/>
      <name val="BancoDoBrasil Textos"/>
    </font>
    <font>
      <sz val="10"/>
      <color indexed="10"/>
      <name val="BancoDoBrasil Textos"/>
    </font>
    <font>
      <sz val="10"/>
      <color indexed="8"/>
      <name val="BancoDoBrasil Textos"/>
    </font>
    <font>
      <b/>
      <sz val="8"/>
      <color indexed="12"/>
      <name val="BancoDoBrasil Textos"/>
    </font>
    <font>
      <b/>
      <sz val="10"/>
      <name val="BancoDoBrasil Textos"/>
    </font>
    <font>
      <sz val="6"/>
      <name val="BancoDoBrasil Textos"/>
    </font>
    <font>
      <b/>
      <sz val="10"/>
      <color indexed="8"/>
      <name val="BancoDoBrasil Textos"/>
    </font>
    <font>
      <b/>
      <sz val="10"/>
      <color indexed="51"/>
      <name val="BancoDoBrasil Textos"/>
    </font>
    <font>
      <b/>
      <sz val="11"/>
      <color indexed="9"/>
      <name val="BancoDoBrasil Textos"/>
    </font>
    <font>
      <b/>
      <i/>
      <sz val="10"/>
      <color indexed="9"/>
      <name val="BancoDoBrasil Textos"/>
    </font>
    <font>
      <sz val="11"/>
      <color theme="1"/>
      <name val="Calibri"/>
      <family val="2"/>
      <scheme val="minor"/>
    </font>
    <font>
      <sz val="10"/>
      <color theme="1"/>
      <name val="Times New Roman"/>
      <family val="2"/>
    </font>
    <font>
      <sz val="11"/>
      <color theme="0"/>
      <name val="Calibri"/>
      <family val="2"/>
      <scheme val="minor"/>
    </font>
    <font>
      <sz val="10"/>
      <color theme="0"/>
      <name val="Times New Roman"/>
      <family val="2"/>
    </font>
    <font>
      <sz val="11"/>
      <color rgb="FF006100"/>
      <name val="Calibri"/>
      <family val="2"/>
      <scheme val="minor"/>
    </font>
    <font>
      <sz val="10"/>
      <color rgb="FF006100"/>
      <name val="Times New Roman"/>
      <family val="2"/>
    </font>
    <font>
      <b/>
      <sz val="11"/>
      <color rgb="FFFA7D00"/>
      <name val="Calibri"/>
      <family val="2"/>
      <scheme val="minor"/>
    </font>
    <font>
      <b/>
      <sz val="10"/>
      <color rgb="FFFA7D00"/>
      <name val="Times New Roman"/>
      <family val="2"/>
    </font>
    <font>
      <b/>
      <sz val="11"/>
      <color theme="0"/>
      <name val="Calibri"/>
      <family val="2"/>
      <scheme val="minor"/>
    </font>
    <font>
      <b/>
      <sz val="10"/>
      <color theme="0"/>
      <name val="Times New Roman"/>
      <family val="2"/>
    </font>
    <font>
      <sz val="11"/>
      <color rgb="FFFA7D00"/>
      <name val="Calibri"/>
      <family val="2"/>
      <scheme val="minor"/>
    </font>
    <font>
      <sz val="10"/>
      <color rgb="FFFA7D00"/>
      <name val="Times New Roman"/>
      <family val="2"/>
    </font>
    <font>
      <sz val="11"/>
      <color rgb="FF3F3F76"/>
      <name val="Calibri"/>
      <family val="2"/>
      <scheme val="minor"/>
    </font>
    <font>
      <sz val="10"/>
      <color rgb="FF3F3F76"/>
      <name val="Times New Roman"/>
      <family val="2"/>
    </font>
    <font>
      <u/>
      <sz val="11"/>
      <color theme="10"/>
      <name val="Calibri"/>
      <family val="2"/>
      <scheme val="minor"/>
    </font>
    <font>
      <u/>
      <sz val="10"/>
      <color theme="10"/>
      <name val="Arial"/>
      <family val="2"/>
    </font>
    <font>
      <sz val="10"/>
      <color rgb="FF9C0006"/>
      <name val="Times New Roman"/>
      <family val="2"/>
    </font>
    <font>
      <sz val="10"/>
      <color rgb="FF9C6500"/>
      <name val="Times New Roman"/>
      <family val="2"/>
    </font>
    <font>
      <sz val="10"/>
      <color theme="1"/>
      <name val="Arial"/>
      <family val="2"/>
    </font>
    <font>
      <sz val="11"/>
      <color theme="1"/>
      <name val="Tahoma"/>
      <family val="2"/>
    </font>
    <font>
      <sz val="8"/>
      <color theme="1"/>
      <name val="Arial"/>
      <family val="2"/>
    </font>
    <font>
      <b/>
      <sz val="11"/>
      <color rgb="FF3F3F3F"/>
      <name val="Calibri"/>
      <family val="2"/>
      <scheme val="minor"/>
    </font>
    <font>
      <b/>
      <sz val="10"/>
      <color rgb="FF3F3F3F"/>
      <name val="Times New Roman"/>
      <family val="2"/>
    </font>
    <font>
      <sz val="11"/>
      <color rgb="FFFF0000"/>
      <name val="Calibri"/>
      <family val="2"/>
      <scheme val="minor"/>
    </font>
    <font>
      <sz val="10"/>
      <color rgb="FFFF0000"/>
      <name val="Times New Roman"/>
      <family val="2"/>
    </font>
    <font>
      <i/>
      <sz val="11"/>
      <color rgb="FF7F7F7F"/>
      <name val="Calibri"/>
      <family val="2"/>
      <scheme val="minor"/>
    </font>
    <font>
      <i/>
      <sz val="10"/>
      <color rgb="FF7F7F7F"/>
      <name val="Times New Roman"/>
      <family val="2"/>
    </font>
    <font>
      <b/>
      <sz val="18"/>
      <color theme="3"/>
      <name val="Cambria"/>
      <family val="2"/>
    </font>
    <font>
      <b/>
      <sz val="15"/>
      <color theme="3"/>
      <name val="Calibri"/>
      <family val="2"/>
      <scheme val="minor"/>
    </font>
    <font>
      <b/>
      <sz val="15"/>
      <color theme="3"/>
      <name val="Times New Roman"/>
      <family val="2"/>
    </font>
    <font>
      <b/>
      <sz val="13"/>
      <color theme="3"/>
      <name val="Calibri"/>
      <family val="2"/>
      <scheme val="minor"/>
    </font>
    <font>
      <b/>
      <sz val="13"/>
      <color theme="3"/>
      <name val="Times New Roman"/>
      <family val="2"/>
    </font>
    <font>
      <b/>
      <sz val="11"/>
      <color theme="3"/>
      <name val="Calibri"/>
      <family val="2"/>
      <scheme val="minor"/>
    </font>
    <font>
      <b/>
      <sz val="11"/>
      <color theme="3"/>
      <name val="Times New Roman"/>
      <family val="2"/>
    </font>
    <font>
      <b/>
      <sz val="11"/>
      <color theme="1"/>
      <name val="Calibri"/>
      <family val="2"/>
      <scheme val="minor"/>
    </font>
    <font>
      <b/>
      <sz val="10"/>
      <color theme="1"/>
      <name val="Times New Roman"/>
      <family val="2"/>
    </font>
    <font>
      <b/>
      <sz val="8"/>
      <color rgb="FF1F497D"/>
      <name val="BancoDoBrasil Textos"/>
    </font>
    <font>
      <sz val="8"/>
      <color rgb="FF1F497D"/>
      <name val="BancoDoBrasil Textos"/>
    </font>
    <font>
      <b/>
      <sz val="12"/>
      <color theme="0"/>
      <name val="BancoDoBrasil Textos"/>
    </font>
    <font>
      <b/>
      <sz val="8"/>
      <color theme="0"/>
      <name val="BancoDoBrasil Textos"/>
    </font>
    <font>
      <sz val="10"/>
      <color rgb="FF1F497D"/>
      <name val="BancoDoBrasil Textos"/>
    </font>
    <font>
      <b/>
      <sz val="10"/>
      <color rgb="FF1F497D"/>
      <name val="BancoDoBrasil Textos"/>
    </font>
    <font>
      <sz val="7.5"/>
      <color rgb="FF1F497D"/>
      <name val="BancoDoBrasil Textos"/>
    </font>
    <font>
      <b/>
      <sz val="8.5"/>
      <color rgb="FF1F497D"/>
      <name val="BancoDoBrasil Textos"/>
    </font>
    <font>
      <sz val="8.5"/>
      <color rgb="FF1F497D"/>
      <name val="BancoDoBrasil Textos"/>
    </font>
    <font>
      <b/>
      <sz val="10"/>
      <color theme="0"/>
      <name val="BancoDoBrasil Textos"/>
    </font>
    <font>
      <b/>
      <sz val="10"/>
      <color rgb="FFFF0000"/>
      <name val="BancoDoBrasil Textos"/>
    </font>
    <font>
      <b/>
      <sz val="14"/>
      <color theme="0" tint="-4.9989318521683403E-2"/>
      <name val="BancoDoBrasil Textos"/>
    </font>
    <font>
      <b/>
      <sz val="10"/>
      <color rgb="FFFCFC30"/>
      <name val="BancoDoBrasil Textos"/>
    </font>
    <font>
      <sz val="10"/>
      <color rgb="FFFCFC30"/>
      <name val="BancoDoBrasil Textos"/>
    </font>
    <font>
      <b/>
      <sz val="14"/>
      <color rgb="FFFCFC30"/>
      <name val="BancoDoBrasil Textos"/>
    </font>
    <font>
      <sz val="8"/>
      <color rgb="FFFCFC30"/>
      <name val="BancoDoBrasil Textos"/>
    </font>
    <font>
      <b/>
      <sz val="10"/>
      <color theme="0" tint="-4.9989318521683403E-2"/>
      <name val="BancoDoBrasil Textos"/>
    </font>
    <font>
      <b/>
      <sz val="12"/>
      <color theme="0" tint="-4.9989318521683403E-2"/>
      <name val="BancoDoBrasil Textos"/>
    </font>
    <font>
      <b/>
      <sz val="11"/>
      <color theme="0" tint="-4.9989318521683403E-2"/>
      <name val="BancoDoBrasil Textos"/>
    </font>
    <font>
      <sz val="10"/>
      <color theme="0" tint="-4.9989318521683403E-2"/>
      <name val="BancoDoBrasil Textos"/>
    </font>
    <font>
      <sz val="14"/>
      <color rgb="FFFCFC30"/>
      <name val="BancoDoBrasil Textos"/>
    </font>
    <font>
      <sz val="10"/>
      <color theme="0"/>
      <name val="BancoDoBrasil Textos"/>
    </font>
    <font>
      <i/>
      <sz val="10"/>
      <color rgb="FFFCFC30"/>
      <name val="BancoDoBrasil Textos"/>
    </font>
    <font>
      <b/>
      <sz val="9"/>
      <color theme="0"/>
      <name val="BancoDoBrasil Textos"/>
    </font>
    <font>
      <b/>
      <sz val="16"/>
      <color rgb="FFFCFC30"/>
      <name val="BancoDoBrasil Textos"/>
    </font>
    <font>
      <b/>
      <i/>
      <sz val="10"/>
      <color theme="0"/>
      <name val="BancoDoBrasil Textos"/>
    </font>
    <font>
      <b/>
      <sz val="9"/>
      <color theme="0" tint="-4.9989318521683403E-2"/>
      <name val="BancoDoBrasil Textos"/>
    </font>
    <font>
      <b/>
      <i/>
      <sz val="10"/>
      <color rgb="FFF8F8F8"/>
      <name val="Arial"/>
      <family val="2"/>
    </font>
    <font>
      <b/>
      <sz val="8"/>
      <color rgb="FF062C4C"/>
      <name val="BancoDoBrasil Textos"/>
    </font>
    <font>
      <sz val="8"/>
      <color rgb="FF062C4C"/>
      <name val="BancoDoBrasil Textos"/>
    </font>
    <font>
      <sz val="10"/>
      <color rgb="FF062C4C"/>
      <name val="BancoDoBrasil Textos"/>
    </font>
    <font>
      <b/>
      <sz val="9"/>
      <color rgb="FF1F497D"/>
      <name val="BancoDoBrasil Textos"/>
    </font>
    <font>
      <sz val="8"/>
      <color rgb="FF062C4C"/>
      <name val="BancoDoBrasil Textos Light"/>
    </font>
    <font>
      <b/>
      <sz val="9"/>
      <color rgb="FF062C4C"/>
      <name val="BancoDoBrasil Textos"/>
    </font>
    <font>
      <sz val="8"/>
      <color rgb="FF1F497D"/>
      <name val="BancoDoBrasil Textos Medium"/>
    </font>
    <font>
      <sz val="8"/>
      <color rgb="FF1F497D"/>
      <name val="BancoDoBrasil Textos ExtraBold"/>
    </font>
    <font>
      <sz val="18"/>
      <color theme="0"/>
      <name val="BancoDoBrasil Textos Light"/>
    </font>
    <font>
      <sz val="10"/>
      <color theme="0"/>
      <name val="Arial"/>
      <family val="2"/>
    </font>
    <font>
      <b/>
      <sz val="10"/>
      <color theme="0"/>
      <name val="Arial"/>
      <family val="2"/>
    </font>
    <font>
      <b/>
      <sz val="10"/>
      <color theme="0"/>
      <name val="BancoDoBrasil Textos Light"/>
    </font>
    <font>
      <b/>
      <sz val="10"/>
      <color rgb="FFFFFFFF"/>
      <name val="BancoDoBrasil Textos Light"/>
    </font>
    <font>
      <b/>
      <sz val="12"/>
      <color rgb="FFFCFC30"/>
      <name val="BancoDoBrasil Textos"/>
    </font>
    <font>
      <b/>
      <sz val="10"/>
      <color rgb="FF0000FF"/>
      <name val="Arial"/>
      <family val="2"/>
    </font>
    <font>
      <b/>
      <sz val="10"/>
      <color rgb="FF008000"/>
      <name val="Arial"/>
      <family val="2"/>
    </font>
    <font>
      <b/>
      <sz val="10"/>
      <color rgb="FF993300"/>
      <name val="Arial"/>
      <family val="2"/>
    </font>
  </fonts>
  <fills count="96">
    <fill>
      <patternFill patternType="none"/>
    </fill>
    <fill>
      <patternFill patternType="gray125"/>
    </fill>
    <fill>
      <patternFill patternType="solid">
        <fgColor indexed="18"/>
        <bgColor indexed="64"/>
      </patternFill>
    </fill>
    <fill>
      <patternFill patternType="solid">
        <fgColor indexed="46"/>
        <bgColor indexed="64"/>
      </patternFill>
    </fill>
    <fill>
      <patternFill patternType="solid">
        <fgColor indexed="8"/>
        <bgColor indexed="64"/>
      </patternFill>
    </fill>
    <fill>
      <patternFill patternType="solid">
        <fgColor indexed="31"/>
      </patternFill>
    </fill>
    <fill>
      <patternFill patternType="solid">
        <fgColor indexed="40"/>
      </patternFill>
    </fill>
    <fill>
      <patternFill patternType="solid">
        <fgColor indexed="45"/>
      </patternFill>
    </fill>
    <fill>
      <patternFill patternType="solid">
        <fgColor indexed="42"/>
      </patternFill>
    </fill>
    <fill>
      <patternFill patternType="solid">
        <fgColor indexed="11"/>
      </patternFill>
    </fill>
    <fill>
      <patternFill patternType="solid">
        <fgColor indexed="46"/>
      </patternFill>
    </fill>
    <fill>
      <patternFill patternType="solid">
        <fgColor indexed="27"/>
      </patternFill>
    </fill>
    <fill>
      <patternFill patternType="solid">
        <fgColor indexed="38"/>
      </patternFill>
    </fill>
    <fill>
      <patternFill patternType="solid">
        <fgColor indexed="47"/>
      </patternFill>
    </fill>
    <fill>
      <patternFill patternType="solid">
        <fgColor indexed="30"/>
      </patternFill>
    </fill>
    <fill>
      <patternFill patternType="solid">
        <fgColor indexed="24"/>
      </patternFill>
    </fill>
    <fill>
      <patternFill patternType="solid">
        <fgColor indexed="44"/>
      </patternFill>
    </fill>
    <fill>
      <patternFill patternType="solid">
        <fgColor indexed="20"/>
      </patternFill>
    </fill>
    <fill>
      <patternFill patternType="solid">
        <fgColor indexed="29"/>
      </patternFill>
    </fill>
    <fill>
      <patternFill patternType="solid">
        <fgColor indexed="14"/>
      </patternFill>
    </fill>
    <fill>
      <patternFill patternType="solid">
        <fgColor indexed="51"/>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28"/>
      </patternFill>
    </fill>
    <fill>
      <patternFill patternType="solid">
        <fgColor indexed="10"/>
      </patternFill>
    </fill>
    <fill>
      <patternFill patternType="solid">
        <fgColor indexed="57"/>
      </patternFill>
    </fill>
    <fill>
      <patternFill patternType="solid">
        <fgColor indexed="19"/>
      </patternFill>
    </fill>
    <fill>
      <patternFill patternType="solid">
        <fgColor indexed="44"/>
        <bgColor indexed="64"/>
      </patternFill>
    </fill>
    <fill>
      <patternFill patternType="solid">
        <fgColor indexed="22"/>
      </patternFill>
    </fill>
    <fill>
      <patternFill patternType="solid">
        <fgColor indexed="55"/>
      </patternFill>
    </fill>
    <fill>
      <patternFill patternType="solid">
        <fgColor indexed="23"/>
      </patternFill>
    </fill>
    <fill>
      <patternFill patternType="solid">
        <fgColor indexed="56"/>
      </patternFill>
    </fill>
    <fill>
      <patternFill patternType="solid">
        <fgColor indexed="54"/>
      </patternFill>
    </fill>
    <fill>
      <patternFill patternType="solid">
        <fgColor indexed="26"/>
      </patternFill>
    </fill>
    <fill>
      <patternFill patternType="solid">
        <fgColor indexed="58"/>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43"/>
      </patternFill>
    </fill>
    <fill>
      <patternFill patternType="solid">
        <fgColor indexed="13"/>
      </patternFill>
    </fill>
    <fill>
      <patternFill patternType="mediumGray">
        <fgColor indexed="22"/>
      </patternFill>
    </fill>
    <fill>
      <patternFill patternType="solid">
        <fgColor indexed="9"/>
      </patternFill>
    </fill>
    <fill>
      <patternFill patternType="gray125">
        <fgColor indexed="22"/>
      </patternFill>
    </fill>
    <fill>
      <patternFill patternType="solid">
        <fgColor indexed="16"/>
        <bgColor indexed="64"/>
      </patternFill>
    </fill>
    <fill>
      <patternFill patternType="solid">
        <fgColor indexed="43"/>
        <bgColor indexed="64"/>
      </patternFill>
    </fill>
    <fill>
      <patternFill patternType="gray125">
        <fgColor indexed="15"/>
        <bgColor indexed="14"/>
      </patternFill>
    </fill>
    <fill>
      <patternFill patternType="solid">
        <fgColor indexed="13"/>
        <bgColor indexed="64"/>
      </patternFill>
    </fill>
    <fill>
      <patternFill patternType="solid">
        <fgColor indexed="12"/>
        <bgColor indexed="64"/>
      </patternFill>
    </fill>
    <fill>
      <patternFill patternType="solid">
        <fgColor indexed="62"/>
        <bgColor indexed="64"/>
      </patternFill>
    </fill>
    <fill>
      <patternFill patternType="solid">
        <fgColor indexed="51"/>
        <bgColor indexed="64"/>
      </patternFill>
    </fill>
    <fill>
      <patternFill patternType="solid">
        <fgColor indexed="49"/>
        <bgColor indexed="64"/>
      </patternFill>
    </fill>
    <fill>
      <patternFill patternType="solid">
        <fgColor indexed="2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rgb="FF062C4C"/>
        <bgColor indexed="64"/>
      </patternFill>
    </fill>
    <fill>
      <patternFill patternType="solid">
        <fgColor rgb="FFD9E0E4"/>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rgb="FF465EFF"/>
        <bgColor indexed="64"/>
      </patternFill>
    </fill>
    <fill>
      <patternFill patternType="solid">
        <fgColor theme="1" tint="0.499984740745262"/>
        <bgColor indexed="64"/>
      </patternFill>
    </fill>
    <fill>
      <patternFill patternType="solid">
        <fgColor rgb="FF00B050"/>
        <bgColor indexed="64"/>
      </patternFill>
    </fill>
    <fill>
      <patternFill patternType="solid">
        <fgColor rgb="FF808080"/>
        <bgColor indexed="64"/>
      </patternFill>
    </fill>
    <fill>
      <patternFill patternType="solid">
        <fgColor theme="0" tint="-0.34998626667073579"/>
        <bgColor indexed="64"/>
      </patternFill>
    </fill>
  </fills>
  <borders count="101">
    <border>
      <left/>
      <right/>
      <top/>
      <bottom/>
      <diagonal/>
    </border>
    <border>
      <left/>
      <right style="thin">
        <color indexed="8"/>
      </right>
      <top style="thin">
        <color indexed="64"/>
      </top>
      <bottom style="thin">
        <color indexed="64"/>
      </bottom>
      <diagonal/>
    </border>
    <border>
      <left/>
      <right style="thin">
        <color indexed="8"/>
      </right>
      <top style="thin">
        <color indexed="64"/>
      </top>
      <bottom/>
      <diagonal/>
    </border>
    <border>
      <left/>
      <right style="thin">
        <color indexed="8"/>
      </right>
      <top style="thin">
        <color indexed="20"/>
      </top>
      <bottom style="thin">
        <color indexed="20"/>
      </bottom>
      <diagonal/>
    </border>
    <border>
      <left/>
      <right/>
      <top style="thin">
        <color indexed="64"/>
      </top>
      <bottom style="thin">
        <color indexed="64"/>
      </bottom>
      <diagonal/>
    </border>
    <border>
      <left/>
      <right/>
      <top style="thin">
        <color indexed="20"/>
      </top>
      <bottom style="thin">
        <color indexed="20"/>
      </bottom>
      <diagonal/>
    </border>
    <border>
      <left style="double">
        <color indexed="64"/>
      </left>
      <right/>
      <top/>
      <bottom style="hair">
        <color indexed="64"/>
      </bottom>
      <diagonal/>
    </border>
    <border>
      <left/>
      <right style="hair">
        <color indexed="64"/>
      </right>
      <top/>
      <bottom style="thin">
        <color indexed="64"/>
      </bottom>
      <diagonal/>
    </border>
    <border>
      <left/>
      <right/>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27"/>
      </bottom>
      <diagonal/>
    </border>
    <border>
      <left/>
      <right/>
      <top/>
      <bottom style="double">
        <color indexed="52"/>
      </bottom>
      <diagonal/>
    </border>
    <border>
      <left style="double">
        <color indexed="33"/>
      </left>
      <right style="double">
        <color indexed="33"/>
      </right>
      <top style="double">
        <color indexed="33"/>
      </top>
      <bottom style="double">
        <color indexed="33"/>
      </bottom>
      <diagonal/>
    </border>
    <border>
      <left/>
      <right style="thin">
        <color indexed="8"/>
      </right>
      <top/>
      <bottom style="thin">
        <color indexed="8"/>
      </bottom>
      <diagonal/>
    </border>
    <border>
      <left style="thin">
        <color indexed="64"/>
      </left>
      <right style="thin">
        <color indexed="64"/>
      </right>
      <top/>
      <bottom/>
      <diagonal/>
    </border>
    <border>
      <left/>
      <right/>
      <top/>
      <bottom style="dotted">
        <color indexed="64"/>
      </bottom>
      <diagonal/>
    </border>
    <border>
      <left/>
      <right/>
      <top style="medium">
        <color indexed="64"/>
      </top>
      <bottom style="medium">
        <color indexed="64"/>
      </bottom>
      <diagonal/>
    </border>
    <border>
      <left/>
      <right/>
      <top/>
      <bottom style="thick">
        <color indexed="62"/>
      </bottom>
      <diagonal/>
    </border>
    <border>
      <left/>
      <right/>
      <top/>
      <bottom style="thick">
        <color indexed="28"/>
      </bottom>
      <diagonal/>
    </border>
    <border>
      <left/>
      <right/>
      <top/>
      <bottom style="thick">
        <color indexed="22"/>
      </bottom>
      <diagonal/>
    </border>
    <border>
      <left/>
      <right/>
      <top/>
      <bottom style="thick">
        <color indexed="20"/>
      </bottom>
      <diagonal/>
    </border>
    <border>
      <left/>
      <right/>
      <top/>
      <bottom style="medium">
        <color indexed="30"/>
      </bottom>
      <diagonal/>
    </border>
    <border>
      <left/>
      <right/>
      <top/>
      <bottom style="medium">
        <color indexed="20"/>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double">
        <color indexed="25"/>
      </bottom>
      <diagonal/>
    </border>
    <border>
      <left style="thin">
        <color indexed="22"/>
      </left>
      <right style="thin">
        <color indexed="22"/>
      </right>
      <top style="thin">
        <color indexed="22"/>
      </top>
      <bottom style="thin">
        <color indexed="22"/>
      </bottom>
      <diagonal/>
    </border>
    <border>
      <left style="thin">
        <color indexed="39"/>
      </left>
      <right style="thin">
        <color indexed="39"/>
      </right>
      <top style="thin">
        <color indexed="39"/>
      </top>
      <bottom style="thin">
        <color indexed="39"/>
      </bottom>
      <diagonal/>
    </border>
    <border>
      <left style="thin">
        <color indexed="63"/>
      </left>
      <right style="thin">
        <color indexed="63"/>
      </right>
      <top style="thin">
        <color indexed="63"/>
      </top>
      <bottom style="thin">
        <color indexed="63"/>
      </bottom>
      <diagonal/>
    </border>
    <border>
      <left style="thin">
        <color indexed="33"/>
      </left>
      <right style="thin">
        <color indexed="33"/>
      </right>
      <top style="thin">
        <color indexed="33"/>
      </top>
      <bottom style="thin">
        <color indexed="33"/>
      </bottom>
      <diagonal/>
    </border>
    <border>
      <left/>
      <right style="thick">
        <color indexed="64"/>
      </right>
      <top/>
      <bottom/>
      <diagonal/>
    </border>
    <border>
      <left/>
      <right/>
      <top/>
      <bottom style="medium">
        <color indexed="64"/>
      </bottom>
      <diagonal/>
    </border>
    <border>
      <left style="thin">
        <color indexed="22"/>
      </left>
      <right style="thin">
        <color indexed="61"/>
      </right>
      <top style="thin">
        <color indexed="22"/>
      </top>
      <bottom style="thin">
        <color indexed="61"/>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2"/>
      </top>
      <bottom style="double">
        <color indexed="62"/>
      </bottom>
      <diagonal/>
    </border>
    <border>
      <left/>
      <right/>
      <top style="thin">
        <color indexed="64"/>
      </top>
      <bottom style="double">
        <color indexed="64"/>
      </bottom>
      <diagonal/>
    </border>
    <border>
      <left style="thin">
        <color indexed="18"/>
      </left>
      <right style="hair">
        <color indexed="18"/>
      </right>
      <top style="thin">
        <color indexed="18"/>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bottom style="thick">
        <color rgb="FF062C4C"/>
      </bottom>
      <diagonal/>
    </border>
    <border>
      <left/>
      <right/>
      <top style="thin">
        <color rgb="FFD9E0E4"/>
      </top>
      <bottom style="thick">
        <color rgb="FF062C4C"/>
      </bottom>
      <diagonal/>
    </border>
    <border>
      <left/>
      <right/>
      <top style="thin">
        <color rgb="FFD9E0E4"/>
      </top>
      <bottom style="thin">
        <color rgb="FFD9E0E4"/>
      </bottom>
      <diagonal/>
    </border>
    <border>
      <left/>
      <right/>
      <top style="thin">
        <color rgb="FF062C4C"/>
      </top>
      <bottom/>
      <diagonal/>
    </border>
    <border>
      <left/>
      <right/>
      <top style="thin">
        <color rgb="FFD9E0E4"/>
      </top>
      <bottom/>
      <diagonal/>
    </border>
    <border>
      <left/>
      <right/>
      <top style="thin">
        <color rgb="FF062C4C"/>
      </top>
      <bottom style="thin">
        <color rgb="FF062C4C"/>
      </bottom>
      <diagonal/>
    </border>
    <border>
      <left/>
      <right/>
      <top style="thin">
        <color rgb="FFD9E0E4"/>
      </top>
      <bottom style="medium">
        <color indexed="64"/>
      </bottom>
      <diagonal/>
    </border>
    <border>
      <left/>
      <right/>
      <top/>
      <bottom style="thin">
        <color rgb="FFD9E0E4"/>
      </bottom>
      <diagonal/>
    </border>
    <border>
      <left/>
      <right/>
      <top style="thin">
        <color rgb="FF062C4C"/>
      </top>
      <bottom style="thick">
        <color rgb="FF062C4C"/>
      </bottom>
      <diagonal/>
    </border>
    <border>
      <left style="medium">
        <color theme="0" tint="-4.9989318521683403E-2"/>
      </left>
      <right/>
      <top style="medium">
        <color theme="0" tint="-4.9989318521683403E-2"/>
      </top>
      <bottom/>
      <diagonal/>
    </border>
    <border>
      <left style="medium">
        <color theme="0" tint="-4.9989318521683403E-2"/>
      </left>
      <right/>
      <top/>
      <bottom/>
      <diagonal/>
    </border>
    <border>
      <left style="medium">
        <color theme="0" tint="-4.9989318521683403E-2"/>
      </left>
      <right/>
      <top/>
      <bottom style="medium">
        <color theme="0" tint="-4.9989318521683403E-2"/>
      </bottom>
      <diagonal/>
    </border>
    <border>
      <left style="medium">
        <color rgb="FFF2F2F2"/>
      </left>
      <right style="medium">
        <color rgb="FFF2F2F2"/>
      </right>
      <top style="medium">
        <color rgb="FFF2F2F2"/>
      </top>
      <bottom/>
      <diagonal/>
    </border>
    <border>
      <left style="medium">
        <color rgb="FFF2F2F2"/>
      </left>
      <right style="medium">
        <color rgb="FFF2F2F2"/>
      </right>
      <top/>
      <bottom/>
      <diagonal/>
    </border>
    <border>
      <left style="medium">
        <color rgb="FFF2F2F2"/>
      </left>
      <right style="medium">
        <color rgb="FFF2F2F2"/>
      </right>
      <top/>
      <bottom style="medium">
        <color rgb="FFF2F2F2"/>
      </bottom>
      <diagonal/>
    </border>
    <border>
      <left/>
      <right/>
      <top style="thick">
        <color rgb="FF062C4C"/>
      </top>
      <bottom style="thin">
        <color rgb="FF062C4C"/>
      </bottom>
      <diagonal/>
    </border>
    <border>
      <left/>
      <right/>
      <top/>
      <bottom style="thick">
        <color rgb="FF002060"/>
      </bottom>
      <diagonal/>
    </border>
    <border>
      <left/>
      <right/>
      <top style="thin">
        <color rgb="FF1F497D"/>
      </top>
      <bottom style="thin">
        <color rgb="FF1F497D"/>
      </bottom>
      <diagonal/>
    </border>
    <border>
      <left/>
      <right/>
      <top/>
      <bottom style="thick">
        <color rgb="FF1F497D"/>
      </bottom>
      <diagonal/>
    </border>
    <border>
      <left/>
      <right/>
      <top style="thick">
        <color rgb="FF1F497D"/>
      </top>
      <bottom style="thick">
        <color rgb="FF1F497D"/>
      </bottom>
      <diagonal/>
    </border>
    <border>
      <left/>
      <right/>
      <top style="thick">
        <color rgb="FF1F497D"/>
      </top>
      <bottom/>
      <diagonal/>
    </border>
    <border>
      <left/>
      <right/>
      <top/>
      <bottom style="thick">
        <color rgb="FFFFFF0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right/>
      <top style="medium">
        <color theme="0" tint="-4.9989318521683403E-2"/>
      </top>
      <bottom/>
      <diagonal/>
    </border>
    <border>
      <left/>
      <right style="medium">
        <color theme="0" tint="-4.9989318521683403E-2"/>
      </right>
      <top style="medium">
        <color theme="0" tint="-4.9989318521683403E-2"/>
      </top>
      <bottom/>
      <diagonal/>
    </border>
    <border>
      <left/>
      <right style="medium">
        <color theme="0" tint="-4.9989318521683403E-2"/>
      </right>
      <top/>
      <bottom/>
      <diagonal/>
    </border>
    <border>
      <left/>
      <right/>
      <top/>
      <bottom style="medium">
        <color theme="0" tint="-4.9989318521683403E-2"/>
      </bottom>
      <diagonal/>
    </border>
    <border>
      <left/>
      <right style="medium">
        <color theme="0" tint="-4.9989318521683403E-2"/>
      </right>
      <top/>
      <bottom style="medium">
        <color theme="0" tint="-4.9989318521683403E-2"/>
      </bottom>
      <diagonal/>
    </border>
  </borders>
  <cellStyleXfs count="1694">
    <xf numFmtId="0" fontId="0" fillId="0" borderId="0" applyNumberFormat="0" applyFill="0" applyBorder="0" applyAlignment="0" applyProtection="0"/>
    <xf numFmtId="0" fontId="56" fillId="0" borderId="0" applyNumberFormat="0" applyFill="0" applyBorder="0" applyAlignment="0" applyProtection="0"/>
    <xf numFmtId="0" fontId="8"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8"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7"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57" fillId="2" borderId="1">
      <alignment vertical="center"/>
    </xf>
    <xf numFmtId="0" fontId="57" fillId="2" borderId="1">
      <alignment vertical="center"/>
    </xf>
    <xf numFmtId="0" fontId="57" fillId="2" borderId="1">
      <alignment vertical="center"/>
    </xf>
    <xf numFmtId="0" fontId="57" fillId="2" borderId="1">
      <alignment vertical="center"/>
    </xf>
    <xf numFmtId="0" fontId="57" fillId="2" borderId="1">
      <alignment vertical="center"/>
    </xf>
    <xf numFmtId="0" fontId="57" fillId="2" borderId="1">
      <alignment vertical="center"/>
    </xf>
    <xf numFmtId="0" fontId="57" fillId="2" borderId="2">
      <alignment vertical="center"/>
    </xf>
    <xf numFmtId="0" fontId="3" fillId="0" borderId="0"/>
    <xf numFmtId="0" fontId="3" fillId="0" borderId="0"/>
    <xf numFmtId="0" fontId="3" fillId="0" borderId="0"/>
    <xf numFmtId="0" fontId="3" fillId="0" borderId="0"/>
    <xf numFmtId="0" fontId="3" fillId="0" borderId="0"/>
    <xf numFmtId="192" fontId="58" fillId="3" borderId="3"/>
    <xf numFmtId="0" fontId="3" fillId="0" borderId="0"/>
    <xf numFmtId="0" fontId="3" fillId="0" borderId="0"/>
    <xf numFmtId="0" fontId="3" fillId="0" borderId="0"/>
    <xf numFmtId="0" fontId="3" fillId="0" borderId="0"/>
    <xf numFmtId="0" fontId="3" fillId="0" borderId="0"/>
    <xf numFmtId="0" fontId="3"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58" fillId="0" borderId="4"/>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58" fillId="4" borderId="5"/>
    <xf numFmtId="0" fontId="58" fillId="4" borderId="5"/>
    <xf numFmtId="0" fontId="58" fillId="4" borderId="5"/>
    <xf numFmtId="0" fontId="58" fillId="4" borderId="5"/>
    <xf numFmtId="0" fontId="58" fillId="4" borderId="5"/>
    <xf numFmtId="0" fontId="58" fillId="4" borderId="5"/>
    <xf numFmtId="0" fontId="58" fillId="4" borderId="5"/>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 fillId="0" borderId="0" applyNumberFormat="0" applyFill="0" applyBorder="0" applyAlignment="0" applyProtection="0"/>
    <xf numFmtId="0" fontId="3" fillId="0" borderId="0" applyNumberFormat="0" applyFill="0" applyBorder="0" applyAlignment="0" applyProtection="0"/>
    <xf numFmtId="0" fontId="1"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193" fontId="59" fillId="0" borderId="0" applyFont="0" applyFill="0" applyBorder="0" applyAlignment="0" applyProtection="0"/>
    <xf numFmtId="193" fontId="59" fillId="0" borderId="0" applyFont="0" applyFill="0" applyBorder="0" applyAlignment="0" applyProtection="0"/>
    <xf numFmtId="194" fontId="59" fillId="0" borderId="0" applyFont="0" applyFill="0" applyBorder="0" applyAlignment="0" applyProtection="0"/>
    <xf numFmtId="194" fontId="59" fillId="0" borderId="0" applyFont="0" applyFill="0" applyBorder="0" applyAlignment="0" applyProtection="0"/>
    <xf numFmtId="0" fontId="59" fillId="0" borderId="0" applyNumberFormat="0" applyFill="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6"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7" borderId="0" applyNumberFormat="0" applyBorder="0" applyAlignment="0" applyProtection="0"/>
    <xf numFmtId="0" fontId="145" fillId="55" borderId="0" applyNumberFormat="0" applyBorder="0" applyAlignment="0" applyProtection="0"/>
    <xf numFmtId="0" fontId="18" fillId="5" borderId="0" applyNumberFormat="0" applyBorder="0" applyAlignment="0" applyProtection="0"/>
    <xf numFmtId="0" fontId="146" fillId="55" borderId="0" applyNumberFormat="0" applyBorder="0" applyAlignment="0" applyProtection="0"/>
    <xf numFmtId="0" fontId="146" fillId="5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45" fillId="56" borderId="0" applyNumberFormat="0" applyBorder="0" applyAlignment="0" applyProtection="0"/>
    <xf numFmtId="0" fontId="18" fillId="7" borderId="0" applyNumberFormat="0" applyBorder="0" applyAlignment="0" applyProtection="0"/>
    <xf numFmtId="0" fontId="146" fillId="56" borderId="0" applyNumberFormat="0" applyBorder="0" applyAlignment="0" applyProtection="0"/>
    <xf numFmtId="0" fontId="146" fillId="56"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45" fillId="57" borderId="0" applyNumberFormat="0" applyBorder="0" applyAlignment="0" applyProtection="0"/>
    <xf numFmtId="0" fontId="18" fillId="8" borderId="0" applyNumberFormat="0" applyBorder="0" applyAlignment="0" applyProtection="0"/>
    <xf numFmtId="0" fontId="146" fillId="57" borderId="0" applyNumberFormat="0" applyBorder="0" applyAlignment="0" applyProtection="0"/>
    <xf numFmtId="0" fontId="146" fillId="57"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45" fillId="58" borderId="0" applyNumberFormat="0" applyBorder="0" applyAlignment="0" applyProtection="0"/>
    <xf numFmtId="0" fontId="18" fillId="10" borderId="0" applyNumberFormat="0" applyBorder="0" applyAlignment="0" applyProtection="0"/>
    <xf numFmtId="0" fontId="146" fillId="58" borderId="0" applyNumberFormat="0" applyBorder="0" applyAlignment="0" applyProtection="0"/>
    <xf numFmtId="0" fontId="146" fillId="58"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45" fillId="59" borderId="0" applyNumberFormat="0" applyBorder="0" applyAlignment="0" applyProtection="0"/>
    <xf numFmtId="0" fontId="146" fillId="59" borderId="0" applyNumberFormat="0" applyBorder="0" applyAlignment="0" applyProtection="0"/>
    <xf numFmtId="0" fontId="18" fillId="11" borderId="0" applyNumberFormat="0" applyBorder="0" applyAlignment="0" applyProtection="0"/>
    <xf numFmtId="0" fontId="146" fillId="59"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45" fillId="60" borderId="0" applyNumberFormat="0" applyBorder="0" applyAlignment="0" applyProtection="0"/>
    <xf numFmtId="0" fontId="146" fillId="60" borderId="0" applyNumberFormat="0" applyBorder="0" applyAlignment="0" applyProtection="0"/>
    <xf numFmtId="0" fontId="18" fillId="13" borderId="0" applyNumberFormat="0" applyBorder="0" applyAlignment="0" applyProtection="0"/>
    <xf numFmtId="0" fontId="146" fillId="60"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2"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7" borderId="0" applyNumberFormat="0" applyBorder="0" applyAlignment="0" applyProtection="0"/>
    <xf numFmtId="0" fontId="145" fillId="61" borderId="0" applyNumberFormat="0" applyBorder="0" applyAlignment="0" applyProtection="0"/>
    <xf numFmtId="0" fontId="146" fillId="61" borderId="0" applyNumberFormat="0" applyBorder="0" applyAlignment="0" applyProtection="0"/>
    <xf numFmtId="0" fontId="18" fillId="16" borderId="0" applyNumberFormat="0" applyBorder="0" applyAlignment="0" applyProtection="0"/>
    <xf numFmtId="0" fontId="146" fillId="61"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45" fillId="62" borderId="0" applyNumberFormat="0" applyBorder="0" applyAlignment="0" applyProtection="0"/>
    <xf numFmtId="0" fontId="146" fillId="62" borderId="0" applyNumberFormat="0" applyBorder="0" applyAlignment="0" applyProtection="0"/>
    <xf numFmtId="0" fontId="18" fillId="18" borderId="0" applyNumberFormat="0" applyBorder="0" applyAlignment="0" applyProtection="0"/>
    <xf numFmtId="0" fontId="146" fillId="62"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45" fillId="63" borderId="0" applyNumberFormat="0" applyBorder="0" applyAlignment="0" applyProtection="0"/>
    <xf numFmtId="0" fontId="18" fillId="9" borderId="0" applyNumberFormat="0" applyBorder="0" applyAlignment="0" applyProtection="0"/>
    <xf numFmtId="0" fontId="146" fillId="63" borderId="0" applyNumberFormat="0" applyBorder="0" applyAlignment="0" applyProtection="0"/>
    <xf numFmtId="0" fontId="146" fillId="63"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45" fillId="64" borderId="0" applyNumberFormat="0" applyBorder="0" applyAlignment="0" applyProtection="0"/>
    <xf numFmtId="0" fontId="146" fillId="64" borderId="0" applyNumberFormat="0" applyBorder="0" applyAlignment="0" applyProtection="0"/>
    <xf numFmtId="0" fontId="18" fillId="10" borderId="0" applyNumberFormat="0" applyBorder="0" applyAlignment="0" applyProtection="0"/>
    <xf numFmtId="0" fontId="146" fillId="64"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45" fillId="65" borderId="0" applyNumberFormat="0" applyBorder="0" applyAlignment="0" applyProtection="0"/>
    <xf numFmtId="0" fontId="146" fillId="65" borderId="0" applyNumberFormat="0" applyBorder="0" applyAlignment="0" applyProtection="0"/>
    <xf numFmtId="0" fontId="18" fillId="16" borderId="0" applyNumberFormat="0" applyBorder="0" applyAlignment="0" applyProtection="0"/>
    <xf numFmtId="0" fontId="146" fillId="65"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45" fillId="66" borderId="0" applyNumberFormat="0" applyBorder="0" applyAlignment="0" applyProtection="0"/>
    <xf numFmtId="0" fontId="146" fillId="66" borderId="0" applyNumberFormat="0" applyBorder="0" applyAlignment="0" applyProtection="0"/>
    <xf numFmtId="0" fontId="18" fillId="20" borderId="0" applyNumberFormat="0" applyBorder="0" applyAlignment="0" applyProtection="0"/>
    <xf numFmtId="0" fontId="146" fillId="66"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7" borderId="0" applyNumberFormat="0" applyBorder="0" applyAlignment="0" applyProtection="0"/>
    <xf numFmtId="0" fontId="18" fillId="16" borderId="0" applyNumberFormat="0" applyBorder="0" applyAlignment="0" applyProtection="0"/>
    <xf numFmtId="0" fontId="18" fillId="15"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17"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12"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19" borderId="0" applyNumberFormat="0" applyBorder="0" applyAlignment="0" applyProtection="0"/>
    <xf numFmtId="0" fontId="147" fillId="67" borderId="0" applyNumberFormat="0" applyBorder="0" applyAlignment="0" applyProtection="0"/>
    <xf numFmtId="0" fontId="148" fillId="67" borderId="0" applyNumberFormat="0" applyBorder="0" applyAlignment="0" applyProtection="0"/>
    <xf numFmtId="0" fontId="25" fillId="14" borderId="0" applyNumberFormat="0" applyBorder="0" applyAlignment="0" applyProtection="0"/>
    <xf numFmtId="0" fontId="148" fillId="67"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147" fillId="68" borderId="0" applyNumberFormat="0" applyBorder="0" applyAlignment="0" applyProtection="0"/>
    <xf numFmtId="0" fontId="148" fillId="68" borderId="0" applyNumberFormat="0" applyBorder="0" applyAlignment="0" applyProtection="0"/>
    <xf numFmtId="0" fontId="25" fillId="18" borderId="0" applyNumberFormat="0" applyBorder="0" applyAlignment="0" applyProtection="0"/>
    <xf numFmtId="0" fontId="148" fillId="6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147" fillId="69" borderId="0" applyNumberFormat="0" applyBorder="0" applyAlignment="0" applyProtection="0"/>
    <xf numFmtId="0" fontId="25" fillId="9" borderId="0" applyNumberFormat="0" applyBorder="0" applyAlignment="0" applyProtection="0"/>
    <xf numFmtId="0" fontId="148" fillId="69" borderId="0" applyNumberFormat="0" applyBorder="0" applyAlignment="0" applyProtection="0"/>
    <xf numFmtId="0" fontId="148" fillId="6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147" fillId="70" borderId="0" applyNumberFormat="0" applyBorder="0" applyAlignment="0" applyProtection="0"/>
    <xf numFmtId="0" fontId="25" fillId="21" borderId="0" applyNumberFormat="0" applyBorder="0" applyAlignment="0" applyProtection="0"/>
    <xf numFmtId="0" fontId="148" fillId="70" borderId="0" applyNumberFormat="0" applyBorder="0" applyAlignment="0" applyProtection="0"/>
    <xf numFmtId="0" fontId="148" fillId="70"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147" fillId="71" borderId="0" applyNumberFormat="0" applyBorder="0" applyAlignment="0" applyProtection="0"/>
    <xf numFmtId="0" fontId="148" fillId="71" borderId="0" applyNumberFormat="0" applyBorder="0" applyAlignment="0" applyProtection="0"/>
    <xf numFmtId="0" fontId="25" fillId="22" borderId="0" applyNumberFormat="0" applyBorder="0" applyAlignment="0" applyProtection="0"/>
    <xf numFmtId="0" fontId="148" fillId="71"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147" fillId="72" borderId="0" applyNumberFormat="0" applyBorder="0" applyAlignment="0" applyProtection="0"/>
    <xf numFmtId="0" fontId="25" fillId="23" borderId="0" applyNumberFormat="0" applyBorder="0" applyAlignment="0" applyProtection="0"/>
    <xf numFmtId="0" fontId="148" fillId="72" borderId="0" applyNumberFormat="0" applyBorder="0" applyAlignment="0" applyProtection="0"/>
    <xf numFmtId="0" fontId="148" fillId="72"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16" borderId="0" applyNumberFormat="0" applyBorder="0" applyAlignment="0" applyProtection="0"/>
    <xf numFmtId="0" fontId="25" fillId="24" borderId="0" applyNumberFormat="0" applyBorder="0" applyAlignment="0" applyProtection="0"/>
    <xf numFmtId="0" fontId="25" fillId="20" borderId="0" applyNumberFormat="0" applyBorder="0" applyAlignment="0" applyProtection="0"/>
    <xf numFmtId="0" fontId="25" fillId="7" borderId="0" applyNumberFormat="0" applyBorder="0" applyAlignment="0" applyProtection="0"/>
    <xf numFmtId="0" fontId="25" fillId="16" borderId="0" applyNumberFormat="0" applyBorder="0" applyAlignment="0" applyProtection="0"/>
    <xf numFmtId="0" fontId="25" fillId="18"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6"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6"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9" borderId="0" applyNumberFormat="0" applyBorder="0" applyAlignment="0" applyProtection="0"/>
    <xf numFmtId="195" fontId="3" fillId="30" borderId="6">
      <alignment horizontal="center" vertical="center"/>
    </xf>
    <xf numFmtId="39" fontId="59" fillId="0" borderId="0" applyBorder="0"/>
    <xf numFmtId="0" fontId="3" fillId="0" borderId="0" applyNumberFormat="0" applyFont="0" applyBorder="0" applyAlignment="0"/>
    <xf numFmtId="0" fontId="3" fillId="0" borderId="0" applyNumberFormat="0" applyFont="0" applyBorder="0" applyAlignment="0"/>
    <xf numFmtId="0" fontId="3" fillId="0" borderId="0" applyNumberFormat="0" applyFont="0" applyBorder="0" applyAlignment="0"/>
    <xf numFmtId="0" fontId="3" fillId="0" borderId="0" applyNumberFormat="0" applyFont="0" applyBorder="0" applyAlignment="0"/>
    <xf numFmtId="0" fontId="3" fillId="0" borderId="0" applyNumberFormat="0" applyFont="0" applyBorder="0" applyAlignment="0"/>
    <xf numFmtId="0" fontId="3" fillId="0" borderId="0" applyNumberFormat="0" applyFont="0" applyBorder="0" applyAlignment="0"/>
    <xf numFmtId="0" fontId="3" fillId="0" borderId="0" applyNumberFormat="0" applyFont="0" applyBorder="0" applyAlignment="0"/>
    <xf numFmtId="0" fontId="3" fillId="0" borderId="0" applyNumberFormat="0" applyFont="0" applyBorder="0" applyAlignment="0"/>
    <xf numFmtId="0" fontId="3" fillId="0" borderId="0" applyNumberFormat="0" applyFont="0" applyBorder="0" applyAlignment="0"/>
    <xf numFmtId="0" fontId="3" fillId="0" borderId="0" applyNumberFormat="0" applyFont="0" applyBorder="0" applyAlignment="0"/>
    <xf numFmtId="0" fontId="3" fillId="0" borderId="0" applyNumberFormat="0" applyFont="0" applyBorder="0" applyAlignment="0"/>
    <xf numFmtId="0" fontId="3" fillId="0" borderId="0" applyNumberFormat="0" applyFont="0" applyBorder="0" applyAlignment="0"/>
    <xf numFmtId="0" fontId="3" fillId="0" borderId="0" applyNumberFormat="0" applyFont="0" applyBorder="0" applyAlignment="0"/>
    <xf numFmtId="0" fontId="3" fillId="0" borderId="0" applyNumberFormat="0" applyFont="0" applyBorder="0" applyAlignment="0"/>
    <xf numFmtId="0" fontId="3" fillId="0" borderId="0" applyNumberFormat="0" applyFont="0" applyBorder="0" applyAlignment="0"/>
    <xf numFmtId="0" fontId="3" fillId="0" borderId="0" applyNumberFormat="0" applyFont="0" applyBorder="0" applyAlignment="0"/>
    <xf numFmtId="37" fontId="60" fillId="0" borderId="0"/>
    <xf numFmtId="169" fontId="61" fillId="0" borderId="7"/>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62" fillId="6" borderId="0" applyNumberFormat="0" applyBorder="0" applyAlignment="0" applyProtection="0"/>
    <xf numFmtId="1" fontId="63" fillId="0" borderId="0" applyFill="0" applyBorder="0" applyProtection="0">
      <alignment horizontal="right" wrapText="1"/>
      <protection locked="0"/>
    </xf>
    <xf numFmtId="196" fontId="64" fillId="0" borderId="0" applyFill="0" applyBorder="0" applyProtection="0">
      <alignment horizontal="right"/>
      <protection locked="0"/>
    </xf>
    <xf numFmtId="1" fontId="63" fillId="0" borderId="0" applyFill="0" applyBorder="0" applyProtection="0">
      <alignment horizontal="right" wrapText="1"/>
      <protection locked="0"/>
    </xf>
    <xf numFmtId="0" fontId="65" fillId="0" borderId="0" applyNumberFormat="0" applyFill="0" applyBorder="0" applyProtection="0">
      <protection locked="0"/>
    </xf>
    <xf numFmtId="196" fontId="24" fillId="0" borderId="0">
      <protection locked="0"/>
    </xf>
    <xf numFmtId="0" fontId="65" fillId="0" borderId="0" applyNumberFormat="0" applyFill="0" applyBorder="0" applyProtection="0">
      <protection locked="0"/>
    </xf>
    <xf numFmtId="0" fontId="66" fillId="0" borderId="0" applyNumberFormat="0" applyFill="0" applyBorder="0" applyAlignment="0" applyProtection="0"/>
    <xf numFmtId="0" fontId="67" fillId="0" borderId="8" applyNumberFormat="0" applyFill="0" applyAlignment="0" applyProtection="0"/>
    <xf numFmtId="169" fontId="10" fillId="0" borderId="0">
      <alignment vertical="top"/>
    </xf>
    <xf numFmtId="169" fontId="11" fillId="0" borderId="0">
      <alignment horizontal="right"/>
    </xf>
    <xf numFmtId="169" fontId="11" fillId="0" borderId="0">
      <alignment horizontal="right"/>
    </xf>
    <xf numFmtId="0" fontId="11" fillId="0" borderId="0">
      <alignment horizontal="left"/>
    </xf>
    <xf numFmtId="0" fontId="149" fillId="73" borderId="0" applyNumberFormat="0" applyBorder="0" applyAlignment="0" applyProtection="0"/>
    <xf numFmtId="0" fontId="150" fillId="73" borderId="0" applyNumberFormat="0" applyBorder="0" applyAlignment="0" applyProtection="0"/>
    <xf numFmtId="0" fontId="26" fillId="8" borderId="0" applyNumberFormat="0" applyBorder="0" applyAlignment="0" applyProtection="0"/>
    <xf numFmtId="0" fontId="150" fillId="73"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197" fontId="68" fillId="0" borderId="9" applyAlignment="0" applyProtection="0"/>
    <xf numFmtId="0" fontId="26" fillId="8" borderId="0" applyNumberFormat="0" applyBorder="0" applyAlignment="0" applyProtection="0"/>
    <xf numFmtId="198" fontId="59" fillId="0" borderId="0" applyFont="0" applyFill="0" applyBorder="0" applyAlignment="0" applyProtection="0"/>
    <xf numFmtId="198" fontId="59" fillId="0" borderId="0" applyFont="0" applyFill="0" applyBorder="0" applyAlignment="0" applyProtection="0"/>
    <xf numFmtId="0" fontId="13" fillId="0" borderId="0">
      <protection locked="0"/>
    </xf>
    <xf numFmtId="0" fontId="13" fillId="0" borderId="0">
      <protection locked="0"/>
    </xf>
    <xf numFmtId="188" fontId="3" fillId="0" borderId="0" applyFill="0" applyBorder="0" applyAlignment="0"/>
    <xf numFmtId="42" fontId="3" fillId="0" borderId="0" applyFill="0" applyBorder="0" applyAlignment="0"/>
    <xf numFmtId="42" fontId="3" fillId="0" borderId="0" applyFill="0" applyBorder="0" applyAlignment="0"/>
    <xf numFmtId="14" fontId="3" fillId="0" borderId="0" applyFill="0" applyBorder="0" applyAlignment="0"/>
    <xf numFmtId="22" fontId="3" fillId="0" borderId="0" applyFill="0" applyBorder="0" applyAlignment="0"/>
    <xf numFmtId="187" fontId="3" fillId="0" borderId="0" applyFill="0" applyBorder="0" applyAlignment="0"/>
    <xf numFmtId="188" fontId="3" fillId="0" borderId="0" applyFill="0" applyBorder="0" applyAlignment="0"/>
    <xf numFmtId="44" fontId="3" fillId="0" borderId="0" applyFill="0" applyBorder="0" applyAlignment="0"/>
    <xf numFmtId="44" fontId="3" fillId="0" borderId="0" applyFill="0" applyBorder="0" applyAlignment="0"/>
    <xf numFmtId="42" fontId="3" fillId="0" borderId="0" applyFill="0" applyBorder="0" applyAlignment="0"/>
    <xf numFmtId="42" fontId="3" fillId="0" borderId="0" applyFill="0" applyBorder="0" applyAlignment="0"/>
    <xf numFmtId="0" fontId="27" fillId="31" borderId="10" applyNumberFormat="0" applyAlignment="0" applyProtection="0"/>
    <xf numFmtId="0" fontId="27" fillId="31" borderId="10" applyNumberFormat="0" applyAlignment="0" applyProtection="0"/>
    <xf numFmtId="0" fontId="27" fillId="31" borderId="10" applyNumberFormat="0" applyAlignment="0" applyProtection="0"/>
    <xf numFmtId="0" fontId="27" fillId="31" borderId="10" applyNumberFormat="0" applyAlignment="0" applyProtection="0"/>
    <xf numFmtId="0" fontId="69" fillId="31" borderId="10" applyNumberFormat="0" applyAlignment="0" applyProtection="0"/>
    <xf numFmtId="0" fontId="151" fillId="74" borderId="60" applyNumberFormat="0" applyAlignment="0" applyProtection="0"/>
    <xf numFmtId="0" fontId="152" fillId="74" borderId="60" applyNumberFormat="0" applyAlignment="0" applyProtection="0"/>
    <xf numFmtId="0" fontId="27" fillId="31" borderId="10" applyNumberFormat="0" applyAlignment="0" applyProtection="0"/>
    <xf numFmtId="0" fontId="152" fillId="74" borderId="60" applyNumberFormat="0" applyAlignment="0" applyProtection="0"/>
    <xf numFmtId="0" fontId="27" fillId="31" borderId="10" applyNumberFormat="0" applyAlignment="0" applyProtection="0"/>
    <xf numFmtId="0" fontId="27" fillId="31" borderId="10" applyNumberFormat="0" applyAlignment="0" applyProtection="0"/>
    <xf numFmtId="0" fontId="3" fillId="0" borderId="0" applyNumberFormat="0" applyFont="0" applyFill="0" applyBorder="0" applyAlignment="0" applyProtection="0"/>
    <xf numFmtId="0" fontId="3" fillId="0" borderId="0" applyNumberFormat="0" applyFont="0" applyFill="0" applyBorder="0" applyProtection="0">
      <alignment horizontal="left"/>
    </xf>
    <xf numFmtId="0" fontId="28" fillId="32" borderId="11" applyNumberFormat="0" applyAlignment="0" applyProtection="0"/>
    <xf numFmtId="0" fontId="70" fillId="0" borderId="12" applyNumberFormat="0" applyFill="0" applyAlignment="0" applyProtection="0"/>
    <xf numFmtId="0" fontId="153" fillId="75" borderId="61" applyNumberFormat="0" applyAlignment="0" applyProtection="0"/>
    <xf numFmtId="0" fontId="154" fillId="75" borderId="61" applyNumberFormat="0" applyAlignment="0" applyProtection="0"/>
    <xf numFmtId="0" fontId="28" fillId="32" borderId="11" applyNumberFormat="0" applyAlignment="0" applyProtection="0"/>
    <xf numFmtId="0" fontId="154" fillId="75" borderId="61" applyNumberFormat="0" applyAlignment="0" applyProtection="0"/>
    <xf numFmtId="0" fontId="28" fillId="32" borderId="11" applyNumberFormat="0" applyAlignment="0" applyProtection="0"/>
    <xf numFmtId="0" fontId="28" fillId="32" borderId="11" applyNumberFormat="0" applyAlignment="0" applyProtection="0"/>
    <xf numFmtId="0" fontId="155" fillId="0" borderId="62" applyNumberFormat="0" applyFill="0" applyAlignment="0" applyProtection="0"/>
    <xf numFmtId="0" fontId="156" fillId="0" borderId="62" applyNumberFormat="0" applyFill="0" applyAlignment="0" applyProtection="0"/>
    <xf numFmtId="0" fontId="29" fillId="0" borderId="13" applyNumberFormat="0" applyFill="0" applyAlignment="0" applyProtection="0"/>
    <xf numFmtId="0" fontId="156" fillId="0" borderId="62"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8" fillId="32" borderId="11" applyNumberFormat="0" applyAlignment="0" applyProtection="0"/>
    <xf numFmtId="0" fontId="28" fillId="32" borderId="11" applyNumberFormat="0" applyAlignment="0" applyProtection="0"/>
    <xf numFmtId="0" fontId="28" fillId="32" borderId="11" applyNumberFormat="0" applyAlignment="0" applyProtection="0"/>
    <xf numFmtId="0" fontId="28" fillId="32" borderId="11" applyNumberFormat="0" applyAlignment="0" applyProtection="0"/>
    <xf numFmtId="0" fontId="28" fillId="33" borderId="14" applyNumberFormat="0" applyAlignment="0" applyProtection="0"/>
    <xf numFmtId="1" fontId="71" fillId="0" borderId="0">
      <protection locked="0"/>
    </xf>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199" fontId="73" fillId="0" borderId="0"/>
    <xf numFmtId="199" fontId="73" fillId="0" borderId="0"/>
    <xf numFmtId="199" fontId="73" fillId="0" borderId="0"/>
    <xf numFmtId="199" fontId="73" fillId="0" borderId="0"/>
    <xf numFmtId="199" fontId="73" fillId="0" borderId="0"/>
    <xf numFmtId="199" fontId="73" fillId="0" borderId="0"/>
    <xf numFmtId="199" fontId="73" fillId="0" borderId="0"/>
    <xf numFmtId="199" fontId="73" fillId="0" borderId="0"/>
    <xf numFmtId="41" fontId="74" fillId="0" borderId="0" applyFont="0" applyFill="0" applyBorder="0" applyAlignment="0" applyProtection="0"/>
    <xf numFmtId="188" fontId="3" fillId="0" borderId="0" applyFont="0" applyFill="0" applyBorder="0" applyAlignment="0" applyProtection="0"/>
    <xf numFmtId="200" fontId="3" fillId="0" borderId="0" applyFont="0" applyFill="0" applyBorder="0" applyAlignment="0" applyProtection="0">
      <alignment horizontal="right"/>
    </xf>
    <xf numFmtId="201" fontId="3" fillId="0" borderId="0" applyFont="0" applyFill="0" applyBorder="0" applyAlignment="0" applyProtection="0">
      <alignment horizontal="right"/>
    </xf>
    <xf numFmtId="43" fontId="3" fillId="0" borderId="0" applyFont="0" applyFill="0" applyBorder="0" applyAlignment="0" applyProtection="0"/>
    <xf numFmtId="43" fontId="3" fillId="0" borderId="0" applyFont="0" applyFill="0" applyBorder="0" applyAlignment="0" applyProtection="0"/>
    <xf numFmtId="201" fontId="3" fillId="0" borderId="0" applyFont="0" applyFill="0" applyBorder="0" applyAlignment="0" applyProtection="0">
      <alignment horizontal="right"/>
    </xf>
    <xf numFmtId="40"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40"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5" fillId="0" borderId="0" applyFont="0" applyFill="0" applyBorder="0" applyAlignment="0" applyProtection="0"/>
    <xf numFmtId="43" fontId="76" fillId="0" borderId="0" applyFont="0" applyFill="0" applyBorder="0" applyAlignment="0" applyProtection="0"/>
    <xf numFmtId="43" fontId="76" fillId="0" borderId="0" applyFont="0" applyFill="0" applyBorder="0" applyAlignment="0" applyProtection="0"/>
    <xf numFmtId="43" fontId="7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6" fillId="0" borderId="0" applyFont="0" applyFill="0" applyBorder="0" applyAlignment="0" applyProtection="0"/>
    <xf numFmtId="43" fontId="76" fillId="0" borderId="0" applyFont="0" applyFill="0" applyBorder="0" applyAlignment="0" applyProtection="0"/>
    <xf numFmtId="169" fontId="66" fillId="0" borderId="15"/>
    <xf numFmtId="43" fontId="74" fillId="0" borderId="0" applyFont="0" applyFill="0" applyBorder="0" applyAlignment="0" applyProtection="0"/>
    <xf numFmtId="3" fontId="77" fillId="0" borderId="0" applyFont="0" applyFill="0" applyBorder="0" applyAlignment="0" applyProtection="0"/>
    <xf numFmtId="0" fontId="72" fillId="0" borderId="0"/>
    <xf numFmtId="0" fontId="78" fillId="0" borderId="0"/>
    <xf numFmtId="0" fontId="72" fillId="0" borderId="0"/>
    <xf numFmtId="3" fontId="77" fillId="0" borderId="0" applyFont="0" applyFill="0" applyBorder="0" applyAlignment="0" applyProtection="0"/>
    <xf numFmtId="0" fontId="78" fillId="0" borderId="0"/>
    <xf numFmtId="0" fontId="72" fillId="0" borderId="0"/>
    <xf numFmtId="0" fontId="79" fillId="0" borderId="0" applyNumberFormat="0" applyAlignment="0">
      <alignment horizontal="left"/>
    </xf>
    <xf numFmtId="0" fontId="80" fillId="0" borderId="0"/>
    <xf numFmtId="0" fontId="81" fillId="0" borderId="16"/>
    <xf numFmtId="0" fontId="80" fillId="0" borderId="0"/>
    <xf numFmtId="0" fontId="72" fillId="0" borderId="0"/>
    <xf numFmtId="20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203" fontId="3" fillId="0" borderId="0" applyFont="0" applyFill="0" applyBorder="0" applyAlignment="0" applyProtection="0">
      <alignment horizontal="right"/>
    </xf>
    <xf numFmtId="187" fontId="3" fillId="0" borderId="0" applyFont="0" applyFill="0" applyBorder="0" applyAlignment="0" applyProtection="0">
      <alignment horizontal="right"/>
    </xf>
    <xf numFmtId="204" fontId="3" fillId="0" borderId="0" applyFont="0" applyFill="0" applyBorder="0" applyAlignment="0" applyProtection="0"/>
    <xf numFmtId="205" fontId="3" fillId="0" borderId="0">
      <protection locked="0"/>
    </xf>
    <xf numFmtId="206" fontId="59" fillId="0" borderId="0" applyFont="0" applyFill="0" applyBorder="0" applyAlignment="0" applyProtection="0"/>
    <xf numFmtId="206" fontId="59" fillId="0" borderId="0" applyFont="0" applyFill="0" applyBorder="0" applyAlignment="0" applyProtection="0"/>
    <xf numFmtId="0" fontId="13" fillId="0" borderId="0">
      <protection locked="0"/>
    </xf>
    <xf numFmtId="207" fontId="82" fillId="0" borderId="0">
      <protection locked="0"/>
    </xf>
    <xf numFmtId="0" fontId="72" fillId="0" borderId="0"/>
    <xf numFmtId="208" fontId="3" fillId="0" borderId="0" applyFont="0" applyFill="0" applyBorder="0" applyAlignment="0" applyProtection="0"/>
    <xf numFmtId="14" fontId="20" fillId="0" borderId="0" applyFill="0" applyBorder="0" applyAlignment="0"/>
    <xf numFmtId="17" fontId="83" fillId="0" borderId="9" applyFont="0" applyFill="0" applyBorder="0" applyAlignment="0" applyProtection="0"/>
    <xf numFmtId="0" fontId="84" fillId="0" borderId="0" applyFont="0" applyFill="0" applyBorder="0" applyAlignment="0" applyProtection="0"/>
    <xf numFmtId="38" fontId="21" fillId="0" borderId="0"/>
    <xf numFmtId="38" fontId="12" fillId="0" borderId="0" applyFont="0" applyFill="0" applyBorder="0" applyAlignment="0" applyProtection="0"/>
    <xf numFmtId="43" fontId="3" fillId="0" borderId="0" applyFont="0" applyFill="0" applyBorder="0" applyAlignment="0" applyProtection="0"/>
    <xf numFmtId="0" fontId="13" fillId="0" borderId="0">
      <protection locked="0"/>
    </xf>
    <xf numFmtId="209" fontId="3" fillId="0" borderId="17" applyNumberFormat="0" applyFont="0" applyFill="0" applyAlignment="0" applyProtection="0"/>
    <xf numFmtId="0" fontId="14" fillId="0" borderId="0">
      <protection locked="0"/>
    </xf>
    <xf numFmtId="0" fontId="14" fillId="0" borderId="0">
      <protection locked="0"/>
    </xf>
    <xf numFmtId="0" fontId="85" fillId="0" borderId="0" applyNumberFormat="0" applyFill="0" applyBorder="0" applyAlignment="0" applyProtection="0"/>
    <xf numFmtId="0" fontId="147" fillId="76" borderId="0" applyNumberFormat="0" applyBorder="0" applyAlignment="0" applyProtection="0"/>
    <xf numFmtId="0" fontId="148" fillId="76" borderId="0" applyNumberFormat="0" applyBorder="0" applyAlignment="0" applyProtection="0"/>
    <xf numFmtId="0" fontId="25" fillId="25" borderId="0" applyNumberFormat="0" applyBorder="0" applyAlignment="0" applyProtection="0"/>
    <xf numFmtId="0" fontId="148" fillId="76"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147" fillId="77" borderId="0" applyNumberFormat="0" applyBorder="0" applyAlignment="0" applyProtection="0"/>
    <xf numFmtId="0" fontId="148" fillId="77" borderId="0" applyNumberFormat="0" applyBorder="0" applyAlignment="0" applyProtection="0"/>
    <xf numFmtId="0" fontId="25" fillId="27" borderId="0" applyNumberFormat="0" applyBorder="0" applyAlignment="0" applyProtection="0"/>
    <xf numFmtId="0" fontId="148" fillId="7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147" fillId="78" borderId="0" applyNumberFormat="0" applyBorder="0" applyAlignment="0" applyProtection="0"/>
    <xf numFmtId="0" fontId="148" fillId="78" borderId="0" applyNumberFormat="0" applyBorder="0" applyAlignment="0" applyProtection="0"/>
    <xf numFmtId="0" fontId="25" fillId="28" borderId="0" applyNumberFormat="0" applyBorder="0" applyAlignment="0" applyProtection="0"/>
    <xf numFmtId="0" fontId="148" fillId="7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147" fillId="79" borderId="0" applyNumberFormat="0" applyBorder="0" applyAlignment="0" applyProtection="0"/>
    <xf numFmtId="0" fontId="148" fillId="79" borderId="0" applyNumberFormat="0" applyBorder="0" applyAlignment="0" applyProtection="0"/>
    <xf numFmtId="0" fontId="25" fillId="21" borderId="0" applyNumberFormat="0" applyBorder="0" applyAlignment="0" applyProtection="0"/>
    <xf numFmtId="0" fontId="148" fillId="79"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147" fillId="80" borderId="0" applyNumberFormat="0" applyBorder="0" applyAlignment="0" applyProtection="0"/>
    <xf numFmtId="0" fontId="148" fillId="80" borderId="0" applyNumberFormat="0" applyBorder="0" applyAlignment="0" applyProtection="0"/>
    <xf numFmtId="0" fontId="25" fillId="22" borderId="0" applyNumberFormat="0" applyBorder="0" applyAlignment="0" applyProtection="0"/>
    <xf numFmtId="0" fontId="148" fillId="80"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147" fillId="81" borderId="0" applyNumberFormat="0" applyBorder="0" applyAlignment="0" applyProtection="0"/>
    <xf numFmtId="0" fontId="148" fillId="81" borderId="0" applyNumberFormat="0" applyBorder="0" applyAlignment="0" applyProtection="0"/>
    <xf numFmtId="0" fontId="25" fillId="24" borderId="0" applyNumberFormat="0" applyBorder="0" applyAlignment="0" applyProtection="0"/>
    <xf numFmtId="0" fontId="148" fillId="81"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34" borderId="0" applyNumberFormat="0" applyBorder="0" applyAlignment="0" applyProtection="0"/>
    <xf numFmtId="0" fontId="25" fillId="24" borderId="0" applyNumberFormat="0" applyBorder="0" applyAlignment="0" applyProtection="0"/>
    <xf numFmtId="0" fontId="25" fillId="20" borderId="0" applyNumberFormat="0" applyBorder="0" applyAlignment="0" applyProtection="0"/>
    <xf numFmtId="0" fontId="25" fillId="35" borderId="0" applyNumberFormat="0" applyBorder="0" applyAlignment="0" applyProtection="0"/>
    <xf numFmtId="0" fontId="25" fillId="22" borderId="0" applyNumberFormat="0" applyBorder="0" applyAlignment="0" applyProtection="0"/>
    <xf numFmtId="0" fontId="25" fillId="36" borderId="0" applyNumberFormat="0" applyBorder="0" applyAlignment="0" applyProtection="0"/>
    <xf numFmtId="188" fontId="3" fillId="0" borderId="0" applyFill="0" applyBorder="0" applyAlignment="0"/>
    <xf numFmtId="42" fontId="3" fillId="0" borderId="0" applyFill="0" applyBorder="0" applyAlignment="0"/>
    <xf numFmtId="42" fontId="3" fillId="0" borderId="0" applyFill="0" applyBorder="0" applyAlignment="0"/>
    <xf numFmtId="188" fontId="3" fillId="0" borderId="0" applyFill="0" applyBorder="0" applyAlignment="0"/>
    <xf numFmtId="44" fontId="3" fillId="0" borderId="0" applyFill="0" applyBorder="0" applyAlignment="0"/>
    <xf numFmtId="44" fontId="3" fillId="0" borderId="0" applyFill="0" applyBorder="0" applyAlignment="0"/>
    <xf numFmtId="42" fontId="3" fillId="0" borderId="0" applyFill="0" applyBorder="0" applyAlignment="0"/>
    <xf numFmtId="42" fontId="3" fillId="0" borderId="0" applyFill="0" applyBorder="0" applyAlignment="0"/>
    <xf numFmtId="0" fontId="86" fillId="0" borderId="0" applyNumberFormat="0" applyAlignment="0">
      <alignment horizontal="left"/>
    </xf>
    <xf numFmtId="0" fontId="157" fillId="82" borderId="60" applyNumberFormat="0" applyAlignment="0" applyProtection="0"/>
    <xf numFmtId="0" fontId="158" fillId="82" borderId="60" applyNumberFormat="0" applyAlignment="0" applyProtection="0"/>
    <xf numFmtId="0" fontId="30" fillId="13" borderId="10" applyNumberFormat="0" applyAlignment="0" applyProtection="0"/>
    <xf numFmtId="0" fontId="158" fillId="82" borderId="60" applyNumberFormat="0" applyAlignment="0" applyProtection="0"/>
    <xf numFmtId="0" fontId="30" fillId="13" borderId="10" applyNumberFormat="0" applyAlignment="0" applyProtection="0"/>
    <xf numFmtId="0" fontId="30" fillId="13" borderId="10" applyNumberFormat="0" applyAlignment="0" applyProtection="0"/>
    <xf numFmtId="0" fontId="8"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210" fontId="3" fillId="0" borderId="0" applyFont="0" applyFill="0" applyBorder="0" applyAlignment="0" applyProtection="0"/>
    <xf numFmtId="211" fontId="3" fillId="0" borderId="0" applyFont="0" applyFill="0" applyBorder="0" applyAlignment="0" applyProtection="0"/>
    <xf numFmtId="210" fontId="3" fillId="0" borderId="0" applyFont="0" applyFill="0" applyBorder="0" applyAlignment="0" applyProtection="0"/>
    <xf numFmtId="212" fontId="3" fillId="0" borderId="0"/>
    <xf numFmtId="233" fontId="20" fillId="0" borderId="0"/>
    <xf numFmtId="212" fontId="18" fillId="0" borderId="0"/>
    <xf numFmtId="0" fontId="3" fillId="0" borderId="0"/>
    <xf numFmtId="0" fontId="20" fillId="0" borderId="0"/>
    <xf numFmtId="0" fontId="18" fillId="0" borderId="0"/>
    <xf numFmtId="9" fontId="3" fillId="0" borderId="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13" fillId="0" borderId="0">
      <protection locked="0"/>
    </xf>
    <xf numFmtId="0" fontId="13" fillId="0" borderId="0">
      <protection locked="0"/>
    </xf>
    <xf numFmtId="0" fontId="13" fillId="0" borderId="0">
      <protection locked="0"/>
    </xf>
    <xf numFmtId="0" fontId="13" fillId="0" borderId="0">
      <protection locked="0"/>
    </xf>
    <xf numFmtId="0" fontId="13" fillId="0" borderId="0">
      <protection locked="0"/>
    </xf>
    <xf numFmtId="0" fontId="13" fillId="0" borderId="0">
      <protection locked="0"/>
    </xf>
    <xf numFmtId="0" fontId="13" fillId="0" borderId="0">
      <protection locked="0"/>
    </xf>
    <xf numFmtId="0" fontId="13" fillId="0" borderId="0">
      <protection locked="0"/>
    </xf>
    <xf numFmtId="0" fontId="13" fillId="0" borderId="0">
      <protection locked="0"/>
    </xf>
    <xf numFmtId="213" fontId="3" fillId="0" borderId="0">
      <protection locked="0"/>
    </xf>
    <xf numFmtId="170" fontId="13" fillId="0" borderId="0">
      <protection locked="0"/>
    </xf>
    <xf numFmtId="214" fontId="3" fillId="0" borderId="0">
      <protection locked="0"/>
    </xf>
    <xf numFmtId="0" fontId="87" fillId="0" borderId="0" applyNumberFormat="0" applyFill="0" applyBorder="0" applyAlignment="0" applyProtection="0">
      <alignment vertical="top"/>
      <protection locked="0"/>
    </xf>
    <xf numFmtId="0" fontId="88" fillId="0" borderId="0" applyFill="0" applyBorder="0" applyProtection="0">
      <alignment horizontal="left"/>
    </xf>
    <xf numFmtId="215" fontId="81" fillId="0" borderId="0" applyFont="0" applyFill="0" applyBorder="0" applyAlignment="0" applyProtection="0">
      <protection locked="0"/>
    </xf>
    <xf numFmtId="13" fontId="81" fillId="0" borderId="0" applyFont="0" applyFill="0" applyBorder="0" applyAlignment="0" applyProtection="0">
      <protection locked="0"/>
    </xf>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89" fillId="21" borderId="0" applyNumberFormat="0" applyBorder="0" applyAlignment="0" applyProtection="0"/>
    <xf numFmtId="0" fontId="90" fillId="37" borderId="0"/>
    <xf numFmtId="38" fontId="16" fillId="38" borderId="0" applyNumberFormat="0" applyBorder="0" applyAlignment="0" applyProtection="0"/>
    <xf numFmtId="166" fontId="91" fillId="0" borderId="0" applyFill="0" applyBorder="0" applyProtection="0">
      <alignment horizontal="right"/>
      <protection locked="0"/>
    </xf>
    <xf numFmtId="216" fontId="3" fillId="0" borderId="0" applyFont="0" applyFill="0" applyBorder="0" applyAlignment="0" applyProtection="0">
      <alignment horizontal="right"/>
    </xf>
    <xf numFmtId="0" fontId="92" fillId="0" borderId="0" applyNumberFormat="0" applyFill="0" applyBorder="0" applyAlignment="0" applyProtection="0"/>
    <xf numFmtId="0" fontId="54" fillId="0" borderId="18" applyNumberFormat="0" applyAlignment="0" applyProtection="0">
      <alignment horizontal="left" vertical="center"/>
    </xf>
    <xf numFmtId="0" fontId="54" fillId="0" borderId="4">
      <alignment horizontal="left" vertical="center"/>
    </xf>
    <xf numFmtId="0" fontId="14" fillId="0" borderId="0">
      <protection locked="0"/>
    </xf>
    <xf numFmtId="0" fontId="37" fillId="0" borderId="19" applyNumberFormat="0" applyFill="0" applyAlignment="0" applyProtection="0"/>
    <xf numFmtId="0" fontId="37" fillId="0" borderId="19" applyNumberFormat="0" applyFill="0" applyAlignment="0" applyProtection="0"/>
    <xf numFmtId="0" fontId="37" fillId="0" borderId="19" applyNumberFormat="0" applyFill="0" applyAlignment="0" applyProtection="0"/>
    <xf numFmtId="0" fontId="93" fillId="0" borderId="20" applyNumberFormat="0" applyFill="0" applyAlignment="0" applyProtection="0"/>
    <xf numFmtId="0" fontId="14" fillId="0" borderId="0">
      <protection locked="0"/>
    </xf>
    <xf numFmtId="0" fontId="14" fillId="0" borderId="0">
      <protection locked="0"/>
    </xf>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94" fillId="0" borderId="22" applyNumberFormat="0" applyFill="0" applyAlignment="0" applyProtection="0"/>
    <xf numFmtId="0" fontId="14" fillId="0" borderId="0">
      <protection locked="0"/>
    </xf>
    <xf numFmtId="0" fontId="95" fillId="0" borderId="0" applyProtection="0">
      <alignment horizontal="left"/>
    </xf>
    <xf numFmtId="0" fontId="39" fillId="0" borderId="23" applyNumberFormat="0" applyFill="0" applyAlignment="0" applyProtection="0"/>
    <xf numFmtId="0" fontId="39" fillId="0" borderId="23" applyNumberFormat="0" applyFill="0" applyAlignment="0" applyProtection="0"/>
    <xf numFmtId="0" fontId="39" fillId="0" borderId="23" applyNumberFormat="0" applyFill="0" applyAlignment="0" applyProtection="0"/>
    <xf numFmtId="0" fontId="96" fillId="0" borderId="24" applyNumberFormat="0" applyFill="0" applyAlignment="0" applyProtection="0"/>
    <xf numFmtId="0" fontId="95" fillId="0" borderId="0" applyProtection="0">
      <alignment horizontal="left"/>
    </xf>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96" fillId="0" borderId="0" applyNumberFormat="0" applyFill="0" applyBorder="0" applyAlignment="0" applyProtection="0"/>
    <xf numFmtId="217" fontId="3" fillId="0" borderId="0">
      <protection locked="0"/>
    </xf>
    <xf numFmtId="217" fontId="3" fillId="0" borderId="0">
      <protection locked="0"/>
    </xf>
    <xf numFmtId="0" fontId="41" fillId="0" borderId="25" applyNumberFormat="0" applyFill="0" applyAlignment="0" applyProtection="0"/>
    <xf numFmtId="0" fontId="4"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159" fillId="0" borderId="0" applyNumberFormat="0" applyFill="0" applyBorder="0" applyAlignment="0" applyProtection="0"/>
    <xf numFmtId="0" fontId="159" fillId="0" borderId="0" applyNumberFormat="0" applyFill="0" applyBorder="0" applyAlignment="0" applyProtection="0"/>
    <xf numFmtId="0" fontId="160" fillId="0" borderId="0" applyNumberFormat="0" applyFill="0" applyBorder="0" applyAlignment="0" applyProtection="0"/>
    <xf numFmtId="0" fontId="97" fillId="0" borderId="0" applyNumberFormat="0" applyFill="0" applyBorder="0" applyAlignment="0" applyProtection="0">
      <alignment vertical="top"/>
      <protection locked="0"/>
    </xf>
    <xf numFmtId="3" fontId="98" fillId="0" borderId="9" applyBorder="0"/>
    <xf numFmtId="0" fontId="4"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32" fillId="10" borderId="0" applyNumberFormat="0" applyBorder="0" applyAlignment="0" applyProtection="0"/>
    <xf numFmtId="0" fontId="161" fillId="83" borderId="0" applyNumberFormat="0" applyBorder="0" applyAlignment="0" applyProtection="0"/>
    <xf numFmtId="0" fontId="32" fillId="7" borderId="0" applyNumberFormat="0" applyBorder="0" applyAlignment="0" applyProtection="0"/>
    <xf numFmtId="0" fontId="161" fillId="83"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61" fillId="0" borderId="0"/>
    <xf numFmtId="0" fontId="59" fillId="16" borderId="0" applyNumberFormat="0" applyFont="0" applyBorder="0" applyAlignment="0">
      <protection locked="0"/>
    </xf>
    <xf numFmtId="10" fontId="16" fillId="39" borderId="26" applyNumberFormat="0" applyBorder="0" applyAlignment="0" applyProtection="0"/>
    <xf numFmtId="0" fontId="59" fillId="16" borderId="0" applyNumberFormat="0" applyFont="0" applyBorder="0" applyAlignment="0">
      <protection locked="0"/>
    </xf>
    <xf numFmtId="0" fontId="59" fillId="16" borderId="0" applyNumberFormat="0" applyFont="0" applyBorder="0" applyAlignment="0">
      <protection locked="0"/>
    </xf>
    <xf numFmtId="0" fontId="59" fillId="16" borderId="0" applyNumberFormat="0" applyFont="0" applyBorder="0" applyAlignment="0">
      <protection locked="0"/>
    </xf>
    <xf numFmtId="0" fontId="30" fillId="13" borderId="10" applyNumberFormat="0" applyAlignment="0" applyProtection="0"/>
    <xf numFmtId="0" fontId="30" fillId="13" borderId="10" applyNumberFormat="0" applyAlignment="0" applyProtection="0"/>
    <xf numFmtId="0" fontId="30" fillId="13" borderId="10" applyNumberFormat="0" applyAlignment="0" applyProtection="0"/>
    <xf numFmtId="0" fontId="62" fillId="19" borderId="10" applyNumberFormat="0" applyAlignment="0" applyProtection="0"/>
    <xf numFmtId="0" fontId="59" fillId="16" borderId="0" applyNumberFormat="0" applyFont="0" applyBorder="0" applyAlignment="0">
      <protection locked="0"/>
    </xf>
    <xf numFmtId="0" fontId="59" fillId="16" borderId="0" applyNumberFormat="0" applyFont="0" applyBorder="0" applyAlignment="0">
      <protection locked="0"/>
    </xf>
    <xf numFmtId="0" fontId="59" fillId="16" borderId="0" applyNumberFormat="0" applyFont="0" applyBorder="0" applyAlignment="0">
      <protection locked="0"/>
    </xf>
    <xf numFmtId="0" fontId="59" fillId="16" borderId="0" applyNumberFormat="0" applyFont="0" applyBorder="0" applyAlignment="0">
      <protection locked="0"/>
    </xf>
    <xf numFmtId="13" fontId="63" fillId="0" borderId="27" applyNumberFormat="0" applyFont="0" applyFill="0" applyAlignment="0" applyProtection="0">
      <alignment horizontal="right" wrapText="1"/>
      <protection locked="0"/>
    </xf>
    <xf numFmtId="0" fontId="99" fillId="13" borderId="10" applyNumberFormat="0" applyAlignment="0" applyProtection="0"/>
    <xf numFmtId="0" fontId="59" fillId="40" borderId="0" applyNumberFormat="0" applyFont="0" applyFill="0" applyBorder="0" applyAlignment="0"/>
    <xf numFmtId="0" fontId="81" fillId="0" borderId="17">
      <alignment horizontal="left"/>
    </xf>
    <xf numFmtId="188" fontId="3" fillId="0" borderId="0" applyFill="0" applyBorder="0" applyAlignment="0"/>
    <xf numFmtId="42" fontId="3" fillId="0" borderId="0" applyFill="0" applyBorder="0" applyAlignment="0"/>
    <xf numFmtId="42" fontId="3" fillId="0" borderId="0" applyFill="0" applyBorder="0" applyAlignment="0"/>
    <xf numFmtId="188" fontId="3" fillId="0" borderId="0" applyFill="0" applyBorder="0" applyAlignment="0"/>
    <xf numFmtId="44" fontId="3" fillId="0" borderId="0" applyFill="0" applyBorder="0" applyAlignment="0"/>
    <xf numFmtId="44" fontId="3" fillId="0" borderId="0" applyFill="0" applyBorder="0" applyAlignment="0"/>
    <xf numFmtId="42" fontId="3" fillId="0" borderId="0" applyFill="0" applyBorder="0" applyAlignment="0"/>
    <xf numFmtId="42" fontId="3" fillId="0" borderId="0" applyFill="0" applyBorder="0" applyAlignment="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100" fillId="0" borderId="28" applyNumberFormat="0" applyFill="0" applyAlignment="0" applyProtection="0"/>
    <xf numFmtId="218" fontId="3" fillId="0" borderId="0" applyFont="0" applyFill="0" applyBorder="0" applyAlignment="0" applyProtection="0"/>
    <xf numFmtId="43"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219" fontId="3" fillId="0" borderId="0" applyFill="0" applyBorder="0" applyAlignment="0" applyProtection="0"/>
    <xf numFmtId="219" fontId="3" fillId="0" borderId="0" applyFill="0" applyBorder="0" applyAlignment="0" applyProtection="0"/>
    <xf numFmtId="219" fontId="3" fillId="0" borderId="0" applyFill="0" applyBorder="0" applyAlignment="0" applyProtection="0"/>
    <xf numFmtId="219" fontId="3" fillId="0" borderId="0" applyFill="0" applyBorder="0" applyAlignment="0" applyProtection="0"/>
    <xf numFmtId="219" fontId="3" fillId="0" borderId="0" applyFill="0" applyBorder="0" applyAlignment="0" applyProtection="0"/>
    <xf numFmtId="219" fontId="3" fillId="0" borderId="0" applyFill="0" applyBorder="0" applyAlignment="0" applyProtection="0"/>
    <xf numFmtId="219" fontId="3" fillId="0" borderId="0" applyFill="0" applyBorder="0" applyAlignment="0" applyProtection="0"/>
    <xf numFmtId="220" fontId="3" fillId="0" borderId="0">
      <protection locked="0"/>
    </xf>
    <xf numFmtId="221" fontId="3" fillId="0" borderId="0" applyFont="0" applyFill="0" applyBorder="0" applyAlignment="0" applyProtection="0"/>
    <xf numFmtId="222" fontId="3" fillId="0" borderId="0" applyFont="0" applyFill="0" applyBorder="0" applyAlignment="0" applyProtection="0"/>
    <xf numFmtId="0" fontId="13" fillId="0" borderId="0">
      <protection locked="0"/>
    </xf>
    <xf numFmtId="166" fontId="59" fillId="0" borderId="0"/>
    <xf numFmtId="223" fontId="101" fillId="0" borderId="8" applyBorder="0"/>
    <xf numFmtId="41" fontId="101" fillId="0" borderId="0" applyFill="0" applyBorder="0" applyProtection="0"/>
    <xf numFmtId="41" fontId="101" fillId="0" borderId="0" applyFill="0" applyBorder="0" applyProtection="0"/>
    <xf numFmtId="41" fontId="59" fillId="0" borderId="0" applyFill="0" applyBorder="0" applyAlignment="0" applyProtection="0"/>
    <xf numFmtId="41" fontId="59" fillId="0" borderId="0" applyFill="0" applyBorder="0" applyAlignment="0" applyProtection="0"/>
    <xf numFmtId="37" fontId="59" fillId="0" borderId="0"/>
    <xf numFmtId="166" fontId="101" fillId="40" borderId="0" applyFill="0"/>
    <xf numFmtId="166" fontId="59" fillId="40" borderId="0"/>
    <xf numFmtId="166" fontId="3" fillId="0" borderId="0" applyFont="0" applyFill="0" applyBorder="0" applyAlignment="0" applyProtection="0">
      <alignment horizontal="right"/>
    </xf>
    <xf numFmtId="0" fontId="162" fillId="84" borderId="0" applyNumberFormat="0" applyBorder="0" applyAlignment="0" applyProtection="0"/>
    <xf numFmtId="0" fontId="31" fillId="41" borderId="0" applyNumberFormat="0" applyBorder="0" applyAlignment="0" applyProtection="0"/>
    <xf numFmtId="0" fontId="162" fillId="84"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102" fillId="41" borderId="0" applyNumberFormat="0" applyBorder="0" applyAlignment="0" applyProtection="0"/>
    <xf numFmtId="37" fontId="103" fillId="0" borderId="0"/>
    <xf numFmtId="213" fontId="12" fillId="0" borderId="0"/>
    <xf numFmtId="0" fontId="3" fillId="0" borderId="0" applyNumberFormat="0" applyFill="0" applyBorder="0" applyAlignment="0" applyProtection="0"/>
    <xf numFmtId="0" fontId="75" fillId="0" borderId="0"/>
    <xf numFmtId="0" fontId="3" fillId="0" borderId="0"/>
    <xf numFmtId="0" fontId="145" fillId="0" borderId="0"/>
    <xf numFmtId="0" fontId="3" fillId="0" borderId="0" applyNumberFormat="0" applyFill="0" applyBorder="0" applyAlignment="0" applyProtection="0"/>
    <xf numFmtId="0" fontId="3" fillId="0" borderId="0"/>
    <xf numFmtId="0" fontId="3" fillId="0" borderId="0"/>
    <xf numFmtId="0" fontId="3" fillId="0" borderId="0"/>
    <xf numFmtId="0" fontId="145" fillId="0" borderId="0"/>
    <xf numFmtId="0" fontId="3" fillId="0" borderId="0" applyNumberFormat="0" applyFill="0" applyBorder="0" applyAlignment="0" applyProtection="0"/>
    <xf numFmtId="0" fontId="3" fillId="0" borderId="0"/>
    <xf numFmtId="0" fontId="3" fillId="0" borderId="0" applyNumberFormat="0" applyFill="0" applyBorder="0" applyAlignment="0" applyProtection="0"/>
    <xf numFmtId="0" fontId="3" fillId="0" borderId="0" applyNumberFormat="0" applyFill="0" applyBorder="0" applyAlignment="0" applyProtection="0"/>
    <xf numFmtId="0" fontId="146" fillId="0" borderId="0"/>
    <xf numFmtId="0" fontId="3" fillId="0" borderId="0" applyNumberFormat="0" applyFill="0" applyBorder="0" applyAlignment="0" applyProtection="0"/>
    <xf numFmtId="0" fontId="3" fillId="0" borderId="0"/>
    <xf numFmtId="0" fontId="3" fillId="0" borderId="0"/>
    <xf numFmtId="0" fontId="3" fillId="0" borderId="0"/>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applyNumberFormat="0" applyFill="0" applyBorder="0" applyAlignment="0" applyProtection="0"/>
    <xf numFmtId="0" fontId="3" fillId="0" borderId="0"/>
    <xf numFmtId="0" fontId="3" fillId="0" borderId="0" applyNumberFormat="0" applyFill="0" applyBorder="0" applyAlignment="0" applyProtection="0"/>
    <xf numFmtId="0" fontId="3" fillId="0" borderId="0"/>
    <xf numFmtId="0" fontId="3" fillId="0" borderId="0" applyNumberFormat="0" applyFill="0" applyBorder="0" applyAlignment="0" applyProtection="0"/>
    <xf numFmtId="0" fontId="145" fillId="0" borderId="0"/>
    <xf numFmtId="0" fontId="3" fillId="0" borderId="0" applyNumberFormat="0" applyFill="0" applyBorder="0" applyAlignment="0" applyProtection="0"/>
    <xf numFmtId="0" fontId="3" fillId="0" borderId="0"/>
    <xf numFmtId="0" fontId="3" fillId="0" borderId="0"/>
    <xf numFmtId="0" fontId="3" fillId="0" borderId="0"/>
    <xf numFmtId="0" fontId="75" fillId="0" borderId="0"/>
    <xf numFmtId="0" fontId="3" fillId="0" borderId="0"/>
    <xf numFmtId="0" fontId="3"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xf numFmtId="0" fontId="163" fillId="0" borderId="0"/>
    <xf numFmtId="0" fontId="164" fillId="0" borderId="0"/>
    <xf numFmtId="0" fontId="163" fillId="0" borderId="0"/>
    <xf numFmtId="0" fontId="164" fillId="0" borderId="0"/>
    <xf numFmtId="0" fontId="3" fillId="0" borderId="0"/>
    <xf numFmtId="0" fontId="3" fillId="0" borderId="0"/>
    <xf numFmtId="0" fontId="163" fillId="0" borderId="0"/>
    <xf numFmtId="0" fontId="165" fillId="0" borderId="0"/>
    <xf numFmtId="0" fontId="3" fillId="0" borderId="0"/>
    <xf numFmtId="0" fontId="3" fillId="0" borderId="0"/>
    <xf numFmtId="0" fontId="3" fillId="0" borderId="0"/>
    <xf numFmtId="169" fontId="3" fillId="0" borderId="0"/>
    <xf numFmtId="169" fontId="3" fillId="0" borderId="0"/>
    <xf numFmtId="0" fontId="18" fillId="0" borderId="0"/>
    <xf numFmtId="169" fontId="3" fillId="0" borderId="0"/>
    <xf numFmtId="169" fontId="3" fillId="0" borderId="0"/>
    <xf numFmtId="169" fontId="3" fillId="0" borderId="0"/>
    <xf numFmtId="0" fontId="3" fillId="0" borderId="0"/>
    <xf numFmtId="0" fontId="3" fillId="0" borderId="0" applyNumberFormat="0" applyFill="0" applyBorder="0" applyAlignment="0" applyProtection="0"/>
    <xf numFmtId="0" fontId="163"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45" fillId="0" borderId="0"/>
    <xf numFmtId="0" fontId="3" fillId="0" borderId="0" applyNumberFormat="0" applyFill="0" applyBorder="0" applyAlignment="0" applyProtection="0"/>
    <xf numFmtId="0" fontId="145" fillId="0" borderId="0"/>
    <xf numFmtId="0" fontId="3" fillId="0" borderId="0"/>
    <xf numFmtId="0" fontId="163" fillId="0" borderId="0"/>
    <xf numFmtId="0" fontId="3"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applyNumberFormat="0" applyFill="0" applyBorder="0" applyAlignment="0" applyProtection="0"/>
    <xf numFmtId="0" fontId="163" fillId="0" borderId="0"/>
    <xf numFmtId="0" fontId="3" fillId="0" borderId="0"/>
    <xf numFmtId="0" fontId="163" fillId="0" borderId="0"/>
    <xf numFmtId="0" fontId="16" fillId="0" borderId="0"/>
    <xf numFmtId="0" fontId="163" fillId="0" borderId="0"/>
    <xf numFmtId="0" fontId="163" fillId="0" borderId="0"/>
    <xf numFmtId="0" fontId="163" fillId="0" borderId="0"/>
    <xf numFmtId="0" fontId="145" fillId="0" borderId="0"/>
    <xf numFmtId="169" fontId="3" fillId="0" borderId="0"/>
    <xf numFmtId="169" fontId="3" fillId="0" borderId="0"/>
    <xf numFmtId="169" fontId="3" fillId="0" borderId="0"/>
    <xf numFmtId="0" fontId="145" fillId="0" borderId="0"/>
    <xf numFmtId="0" fontId="3" fillId="0" borderId="0"/>
    <xf numFmtId="0" fontId="3" fillId="0" borderId="0"/>
    <xf numFmtId="0" fontId="163" fillId="0" borderId="0"/>
    <xf numFmtId="0" fontId="3" fillId="0" borderId="0"/>
    <xf numFmtId="0" fontId="18" fillId="0" borderId="0"/>
    <xf numFmtId="169" fontId="3" fillId="0" borderId="0"/>
    <xf numFmtId="169" fontId="3" fillId="0" borderId="0"/>
    <xf numFmtId="0" fontId="3" fillId="0" borderId="0" applyNumberFormat="0" applyFill="0" applyBorder="0" applyAlignment="0" applyProtection="0"/>
    <xf numFmtId="0" fontId="145" fillId="0" borderId="0"/>
    <xf numFmtId="169" fontId="3" fillId="0" borderId="0"/>
    <xf numFmtId="169" fontId="3" fillId="0" borderId="0"/>
    <xf numFmtId="0" fontId="76" fillId="0" borderId="0"/>
    <xf numFmtId="0" fontId="76" fillId="0" borderId="0"/>
    <xf numFmtId="0" fontId="145" fillId="0" borderId="0"/>
    <xf numFmtId="0" fontId="76" fillId="0" borderId="0"/>
    <xf numFmtId="0" fontId="145" fillId="0" borderId="0"/>
    <xf numFmtId="0" fontId="145" fillId="0" borderId="0"/>
    <xf numFmtId="169" fontId="3" fillId="0" borderId="0"/>
    <xf numFmtId="0" fontId="3" fillId="0" borderId="0"/>
    <xf numFmtId="0" fontId="3" fillId="0" borderId="0"/>
    <xf numFmtId="0" fontId="3" fillId="0" borderId="0"/>
    <xf numFmtId="0" fontId="163" fillId="0" borderId="0"/>
    <xf numFmtId="0" fontId="163" fillId="0" borderId="0"/>
    <xf numFmtId="0" fontId="163" fillId="0" borderId="0"/>
    <xf numFmtId="0" fontId="163" fillId="0" borderId="0"/>
    <xf numFmtId="0" fontId="163" fillId="0" borderId="0"/>
    <xf numFmtId="0" fontId="163" fillId="0" borderId="0"/>
    <xf numFmtId="0" fontId="163" fillId="0" borderId="0"/>
    <xf numFmtId="0" fontId="145" fillId="0" borderId="0"/>
    <xf numFmtId="0" fontId="163" fillId="0" borderId="0"/>
    <xf numFmtId="0" fontId="76" fillId="0" borderId="0"/>
    <xf numFmtId="0" fontId="76" fillId="0" borderId="0"/>
    <xf numFmtId="0" fontId="145" fillId="0" borderId="0"/>
    <xf numFmtId="0" fontId="145" fillId="0" borderId="0"/>
    <xf numFmtId="0" fontId="76" fillId="0" borderId="0"/>
    <xf numFmtId="0" fontId="76" fillId="0" borderId="0"/>
    <xf numFmtId="0" fontId="76" fillId="0" borderId="0"/>
    <xf numFmtId="0" fontId="76" fillId="0" borderId="0"/>
    <xf numFmtId="0" fontId="76" fillId="0" borderId="0"/>
    <xf numFmtId="0" fontId="76" fillId="0" borderId="0"/>
    <xf numFmtId="0" fontId="145" fillId="0" borderId="0"/>
    <xf numFmtId="0" fontId="3" fillId="0" borderId="0"/>
    <xf numFmtId="0" fontId="145" fillId="0" borderId="0"/>
    <xf numFmtId="0" fontId="145"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xf numFmtId="0" fontId="3" fillId="0" borderId="0"/>
    <xf numFmtId="0" fontId="145" fillId="0" borderId="0"/>
    <xf numFmtId="0" fontId="145" fillId="0" borderId="0"/>
    <xf numFmtId="0" fontId="145" fillId="0" borderId="0"/>
    <xf numFmtId="0" fontId="145" fillId="0" borderId="0"/>
    <xf numFmtId="0" fontId="145" fillId="0" borderId="0"/>
    <xf numFmtId="0" fontId="145" fillId="0" borderId="0"/>
    <xf numFmtId="0" fontId="145" fillId="0" borderId="0"/>
    <xf numFmtId="0" fontId="145" fillId="0" borderId="0"/>
    <xf numFmtId="0" fontId="145" fillId="0" borderId="0"/>
    <xf numFmtId="0" fontId="145" fillId="0" borderId="0"/>
    <xf numFmtId="0" fontId="145" fillId="0" borderId="0"/>
    <xf numFmtId="0" fontId="145" fillId="0" borderId="0"/>
    <xf numFmtId="0" fontId="3" fillId="0" borderId="0"/>
    <xf numFmtId="0" fontId="145" fillId="0" borderId="0"/>
    <xf numFmtId="0" fontId="145" fillId="0" borderId="0"/>
    <xf numFmtId="0" fontId="145" fillId="0" borderId="0"/>
    <xf numFmtId="0" fontId="145" fillId="0" borderId="0"/>
    <xf numFmtId="0" fontId="3" fillId="0" borderId="0"/>
    <xf numFmtId="0" fontId="145" fillId="0" borderId="0"/>
    <xf numFmtId="0" fontId="145" fillId="0" borderId="0"/>
    <xf numFmtId="0" fontId="145" fillId="0" borderId="0"/>
    <xf numFmtId="0" fontId="145" fillId="0" borderId="0"/>
    <xf numFmtId="0" fontId="3" fillId="0" borderId="0"/>
    <xf numFmtId="0" fontId="145" fillId="0" borderId="0"/>
    <xf numFmtId="0" fontId="145" fillId="0" borderId="0"/>
    <xf numFmtId="0" fontId="145" fillId="0" borderId="0"/>
    <xf numFmtId="0" fontId="3" fillId="0" borderId="0" applyNumberFormat="0" applyFill="0" applyBorder="0" applyAlignment="0" applyProtection="0"/>
    <xf numFmtId="0" fontId="3" fillId="0" borderId="0"/>
    <xf numFmtId="0" fontId="3" fillId="0" borderId="0"/>
    <xf numFmtId="0" fontId="18" fillId="0" borderId="0"/>
    <xf numFmtId="0" fontId="18" fillId="0" borderId="0"/>
    <xf numFmtId="169" fontId="3" fillId="0" borderId="0"/>
    <xf numFmtId="0" fontId="3" fillId="0" borderId="0"/>
    <xf numFmtId="0" fontId="3" fillId="0" borderId="0"/>
    <xf numFmtId="0" fontId="145" fillId="0" borderId="0"/>
    <xf numFmtId="0" fontId="145" fillId="0" borderId="0"/>
    <xf numFmtId="0" fontId="3" fillId="0" borderId="0" applyNumberFormat="0" applyFill="0" applyBorder="0" applyAlignment="0" applyProtection="0"/>
    <xf numFmtId="0" fontId="18" fillId="0" borderId="0"/>
    <xf numFmtId="0" fontId="145" fillId="0" borderId="0"/>
    <xf numFmtId="0" fontId="145" fillId="0" borderId="0"/>
    <xf numFmtId="0" fontId="145" fillId="0" borderId="0"/>
    <xf numFmtId="0" fontId="145" fillId="0" borderId="0"/>
    <xf numFmtId="0" fontId="18" fillId="0" borderId="0"/>
    <xf numFmtId="0" fontId="145" fillId="0" borderId="0"/>
    <xf numFmtId="0" fontId="145" fillId="0" borderId="0"/>
    <xf numFmtId="0" fontId="145" fillId="0" borderId="0"/>
    <xf numFmtId="0" fontId="145" fillId="0" borderId="0"/>
    <xf numFmtId="0" fontId="163" fillId="0" borderId="0"/>
    <xf numFmtId="0" fontId="163" fillId="0" borderId="0"/>
    <xf numFmtId="0" fontId="3" fillId="0" borderId="0" applyNumberFormat="0" applyFill="0" applyBorder="0" applyAlignment="0" applyProtection="0"/>
    <xf numFmtId="0" fontId="145" fillId="0" borderId="0"/>
    <xf numFmtId="0" fontId="145" fillId="0" borderId="0"/>
    <xf numFmtId="169" fontId="3" fillId="0" borderId="0"/>
    <xf numFmtId="0" fontId="3" fillId="0" borderId="0"/>
    <xf numFmtId="0" fontId="163" fillId="0" borderId="0"/>
    <xf numFmtId="0" fontId="163" fillId="0" borderId="0"/>
    <xf numFmtId="0" fontId="145" fillId="0" borderId="0"/>
    <xf numFmtId="0" fontId="145" fillId="0" borderId="0"/>
    <xf numFmtId="0" fontId="145" fillId="0" borderId="0"/>
    <xf numFmtId="0" fontId="163" fillId="0" borderId="0"/>
    <xf numFmtId="0" fontId="3" fillId="0" borderId="0"/>
    <xf numFmtId="0" fontId="7" fillId="0" borderId="0"/>
    <xf numFmtId="0" fontId="7" fillId="0" borderId="0"/>
    <xf numFmtId="0" fontId="7" fillId="0" borderId="0"/>
    <xf numFmtId="0" fontId="3" fillId="0" borderId="0" applyNumberFormat="0" applyFill="0" applyBorder="0" applyAlignment="0" applyProtection="0"/>
    <xf numFmtId="0" fontId="3" fillId="0" borderId="0" applyNumberFormat="0" applyFill="0" applyBorder="0" applyAlignment="0" applyProtection="0"/>
    <xf numFmtId="0" fontId="7" fillId="0" borderId="0"/>
    <xf numFmtId="0" fontId="3" fillId="0" borderId="0"/>
    <xf numFmtId="0" fontId="3" fillId="0" borderId="0" applyNumberFormat="0" applyFill="0" applyBorder="0" applyAlignment="0" applyProtection="0"/>
    <xf numFmtId="0" fontId="43" fillId="85" borderId="63" applyNumberFormat="0" applyFont="0" applyAlignment="0" applyProtection="0"/>
    <xf numFmtId="0" fontId="3" fillId="36" borderId="29" applyNumberFormat="0" applyFont="0" applyAlignment="0" applyProtection="0"/>
    <xf numFmtId="0" fontId="53" fillId="85" borderId="63" applyNumberFormat="0" applyFont="0" applyAlignment="0" applyProtection="0"/>
    <xf numFmtId="0" fontId="53" fillId="85" borderId="63" applyNumberFormat="0" applyFont="0" applyAlignment="0" applyProtection="0"/>
    <xf numFmtId="0" fontId="53" fillId="85" borderId="63" applyNumberFormat="0" applyFont="0" applyAlignment="0" applyProtection="0"/>
    <xf numFmtId="0" fontId="3" fillId="36" borderId="29" applyNumberFormat="0" applyFont="0" applyAlignment="0" applyProtection="0"/>
    <xf numFmtId="0" fontId="53" fillId="85" borderId="63" applyNumberFormat="0" applyFont="0" applyAlignment="0" applyProtection="0"/>
    <xf numFmtId="0" fontId="3" fillId="36" borderId="29" applyNumberFormat="0" applyFont="0" applyAlignment="0" applyProtection="0"/>
    <xf numFmtId="0" fontId="3" fillId="36" borderId="29" applyNumberFormat="0" applyFont="0" applyAlignment="0" applyProtection="0"/>
    <xf numFmtId="0" fontId="3" fillId="15" borderId="29" applyNumberFormat="0" applyFont="0" applyAlignment="0" applyProtection="0"/>
    <xf numFmtId="0" fontId="18" fillId="36" borderId="29" applyNumberFormat="0" applyFont="0" applyAlignment="0" applyProtection="0"/>
    <xf numFmtId="0" fontId="3" fillId="36" borderId="29" applyNumberFormat="0" applyFont="0" applyAlignment="0" applyProtection="0"/>
    <xf numFmtId="0" fontId="18" fillId="36" borderId="29" applyNumberFormat="0" applyFont="0" applyAlignment="0" applyProtection="0"/>
    <xf numFmtId="0" fontId="3" fillId="36" borderId="29" applyNumberFormat="0" applyFont="0" applyAlignment="0" applyProtection="0"/>
    <xf numFmtId="0" fontId="104" fillId="42" borderId="30" applyNumberFormat="0" applyFont="0" applyAlignment="0" applyProtection="0"/>
    <xf numFmtId="0" fontId="33" fillId="31" borderId="31" applyNumberFormat="0" applyAlignment="0" applyProtection="0"/>
    <xf numFmtId="0" fontId="33" fillId="31" borderId="31" applyNumberFormat="0" applyAlignment="0" applyProtection="0"/>
    <xf numFmtId="0" fontId="33" fillId="31" borderId="31" applyNumberFormat="0" applyAlignment="0" applyProtection="0"/>
    <xf numFmtId="0" fontId="33" fillId="31" borderId="31" applyNumberFormat="0" applyAlignment="0" applyProtection="0"/>
    <xf numFmtId="0" fontId="105" fillId="31" borderId="32" applyNumberFormat="0" applyAlignment="0" applyProtection="0"/>
    <xf numFmtId="1" fontId="106" fillId="0" borderId="0" applyProtection="0">
      <alignment horizontal="right" vertical="center"/>
    </xf>
    <xf numFmtId="40" fontId="55" fillId="0" borderId="16" applyAlignment="0"/>
    <xf numFmtId="187" fontId="3" fillId="0" borderId="0" applyFont="0" applyFill="0" applyBorder="0" applyAlignment="0" applyProtection="0"/>
    <xf numFmtId="7" fontId="3" fillId="0" borderId="0" applyFont="0" applyFill="0" applyBorder="0" applyAlignment="0" applyProtection="0"/>
    <xf numFmtId="7" fontId="3" fillId="0" borderId="0" applyFont="0" applyFill="0" applyBorder="0" applyAlignment="0" applyProtection="0"/>
    <xf numFmtId="10" fontId="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7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9" fillId="0" borderId="33" applyFont="0" applyFill="0" applyAlignment="0" applyProtection="0"/>
    <xf numFmtId="171" fontId="13" fillId="0" borderId="0">
      <protection locked="0"/>
    </xf>
    <xf numFmtId="224" fontId="3" fillId="0" borderId="0">
      <protection locked="0"/>
    </xf>
    <xf numFmtId="172" fontId="13" fillId="0" borderId="0">
      <protection locked="0"/>
    </xf>
    <xf numFmtId="225" fontId="3" fillId="0" borderId="0">
      <protection locked="0"/>
    </xf>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3" fillId="0" borderId="0" applyFont="0" applyFill="0" applyBorder="0" applyAlignment="0" applyProtection="0"/>
    <xf numFmtId="9" fontId="75" fillId="0" borderId="0" applyFont="0" applyFill="0" applyBorder="0" applyAlignment="0" applyProtection="0"/>
    <xf numFmtId="9" fontId="44"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18"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18"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18" fillId="0" borderId="0" applyFont="0" applyFill="0" applyBorder="0" applyAlignment="0" applyProtection="0"/>
    <xf numFmtId="9" fontId="43" fillId="0" borderId="0" applyFont="0" applyFill="0" applyBorder="0" applyAlignment="0" applyProtection="0"/>
    <xf numFmtId="9" fontId="18"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18"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18"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18"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3" fillId="0" borderId="0" applyFont="0" applyFill="0" applyBorder="0" applyAlignment="0" applyProtection="0"/>
    <xf numFmtId="9" fontId="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3" fillId="0" borderId="0" applyFont="0" applyFill="0" applyBorder="0" applyAlignment="0" applyProtection="0"/>
    <xf numFmtId="9" fontId="18"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18"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18"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18"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18"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18" fillId="0" borderId="0" applyFont="0" applyFill="0" applyBorder="0" applyAlignment="0" applyProtection="0"/>
    <xf numFmtId="9" fontId="43" fillId="0" borderId="0" applyFont="0" applyFill="0" applyBorder="0" applyAlignment="0" applyProtection="0"/>
    <xf numFmtId="9" fontId="18"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18"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18"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18" fillId="0" borderId="0" applyFont="0" applyFill="0" applyBorder="0" applyAlignment="0" applyProtection="0"/>
    <xf numFmtId="9" fontId="43" fillId="0" borderId="0" applyFont="0" applyFill="0" applyBorder="0" applyAlignment="0" applyProtection="0"/>
    <xf numFmtId="9" fontId="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1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0" fillId="0" borderId="0" applyFont="0" applyFill="0" applyBorder="0" applyAlignment="0" applyProtection="0"/>
    <xf numFmtId="9" fontId="43"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43" fillId="0" borderId="0" applyFont="0" applyFill="0" applyBorder="0" applyAlignment="0" applyProtection="0"/>
    <xf numFmtId="9" fontId="18"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18"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18"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0" fillId="0" borderId="0" applyFont="0" applyFill="0" applyBorder="0" applyAlignment="0" applyProtection="0"/>
    <xf numFmtId="9" fontId="43" fillId="0" borderId="0" applyFont="0" applyFill="0" applyBorder="0" applyAlignment="0" applyProtection="0"/>
    <xf numFmtId="9" fontId="18"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18"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18"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0" fillId="0" borderId="0" applyFont="0" applyFill="0" applyBorder="0" applyAlignment="0" applyProtection="0"/>
    <xf numFmtId="9" fontId="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3" fillId="0" borderId="0">
      <protection locked="0"/>
    </xf>
    <xf numFmtId="188" fontId="3" fillId="0" borderId="0" applyFill="0" applyBorder="0" applyAlignment="0"/>
    <xf numFmtId="42" fontId="3" fillId="0" borderId="0" applyFill="0" applyBorder="0" applyAlignment="0"/>
    <xf numFmtId="42" fontId="3" fillId="0" borderId="0" applyFill="0" applyBorder="0" applyAlignment="0"/>
    <xf numFmtId="188" fontId="3" fillId="0" borderId="0" applyFill="0" applyBorder="0" applyAlignment="0"/>
    <xf numFmtId="44" fontId="3" fillId="0" borderId="0" applyFill="0" applyBorder="0" applyAlignment="0"/>
    <xf numFmtId="44" fontId="3" fillId="0" borderId="0" applyFill="0" applyBorder="0" applyAlignment="0"/>
    <xf numFmtId="42" fontId="3" fillId="0" borderId="0" applyFill="0" applyBorder="0" applyAlignment="0"/>
    <xf numFmtId="42" fontId="3" fillId="0" borderId="0" applyFill="0" applyBorder="0" applyAlignment="0"/>
    <xf numFmtId="0" fontId="12" fillId="0" borderId="0" applyNumberFormat="0" applyFont="0" applyFill="0" applyBorder="0" applyAlignment="0" applyProtection="0">
      <alignment horizontal="left"/>
    </xf>
    <xf numFmtId="15" fontId="12" fillId="0" borderId="0" applyFont="0" applyFill="0" applyBorder="0" applyAlignment="0" applyProtection="0"/>
    <xf numFmtId="4" fontId="12" fillId="0" borderId="0" applyFont="0" applyFill="0" applyBorder="0" applyAlignment="0" applyProtection="0"/>
    <xf numFmtId="0" fontId="68" fillId="0" borderId="34">
      <alignment horizontal="center"/>
    </xf>
    <xf numFmtId="0" fontId="68" fillId="0" borderId="34">
      <alignment horizontal="center"/>
    </xf>
    <xf numFmtId="3" fontId="12" fillId="0" borderId="0" applyFont="0" applyFill="0" applyBorder="0" applyAlignment="0" applyProtection="0"/>
    <xf numFmtId="0" fontId="12" fillId="43" borderId="0" applyNumberFormat="0" applyFont="0" applyBorder="0" applyAlignment="0" applyProtection="0"/>
    <xf numFmtId="226" fontId="3" fillId="0" borderId="0" applyFont="0" applyFill="0" applyBorder="0" applyAlignment="0" applyProtection="0"/>
    <xf numFmtId="0" fontId="107" fillId="0" borderId="0" applyNumberFormat="0" applyFill="0" applyBorder="0" applyProtection="0">
      <protection locked="0"/>
    </xf>
    <xf numFmtId="0" fontId="108" fillId="0" borderId="0" applyNumberFormat="0" applyFill="0" applyBorder="0" applyAlignment="0" applyProtection="0">
      <alignment horizontal="left"/>
    </xf>
    <xf numFmtId="38" fontId="108" fillId="0" borderId="0"/>
    <xf numFmtId="175" fontId="11" fillId="0" borderId="0"/>
    <xf numFmtId="0" fontId="166" fillId="74" borderId="64" applyNumberFormat="0" applyAlignment="0" applyProtection="0"/>
    <xf numFmtId="0" fontId="167" fillId="74" borderId="64" applyNumberFormat="0" applyAlignment="0" applyProtection="0"/>
    <xf numFmtId="0" fontId="33" fillId="31" borderId="31" applyNumberFormat="0" applyAlignment="0" applyProtection="0"/>
    <xf numFmtId="0" fontId="167" fillId="74" borderId="64" applyNumberFormat="0" applyAlignment="0" applyProtection="0"/>
    <xf numFmtId="0" fontId="33" fillId="31" borderId="31" applyNumberFormat="0" applyAlignment="0" applyProtection="0"/>
    <xf numFmtId="0" fontId="33" fillId="31" borderId="31" applyNumberFormat="0" applyAlignment="0" applyProtection="0"/>
    <xf numFmtId="0" fontId="33" fillId="44" borderId="31" applyNumberFormat="0" applyAlignment="0" applyProtection="0"/>
    <xf numFmtId="0" fontId="3" fillId="39" borderId="35"/>
    <xf numFmtId="38" fontId="12"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91" fontId="20" fillId="0" borderId="0" applyFont="0" applyFill="0" applyBorder="0" applyAlignment="0" applyProtection="0"/>
    <xf numFmtId="43" fontId="3" fillId="0" borderId="0" applyFont="0" applyFill="0" applyBorder="0" applyAlignment="0" applyProtection="0"/>
    <xf numFmtId="43" fontId="109" fillId="0" borderId="0" applyFont="0" applyFill="0" applyBorder="0" applyAlignment="0" applyProtection="0"/>
    <xf numFmtId="43"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43"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43" fontId="10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91" fontId="20" fillId="0" borderId="0" applyFont="0" applyFill="0" applyBorder="0" applyAlignment="0" applyProtection="0"/>
    <xf numFmtId="43" fontId="18" fillId="0" borderId="0" applyFont="0" applyFill="0" applyBorder="0" applyAlignment="0" applyProtection="0"/>
    <xf numFmtId="43" fontId="7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3" fillId="0" borderId="0" applyFont="0" applyFill="0" applyBorder="0" applyAlignment="0" applyProtection="0"/>
    <xf numFmtId="43" fontId="18"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8"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8" fillId="0" borderId="0" applyFont="0" applyFill="0" applyBorder="0" applyAlignment="0" applyProtection="0"/>
    <xf numFmtId="43" fontId="4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43" fontId="43" fillId="0" borderId="0" applyFont="0" applyFill="0" applyBorder="0" applyAlignment="0" applyProtection="0"/>
    <xf numFmtId="43" fontId="18" fillId="0" borderId="0" applyFont="0" applyFill="0" applyBorder="0" applyAlignment="0" applyProtection="0"/>
    <xf numFmtId="43" fontId="43" fillId="0" borderId="0" applyFont="0" applyFill="0" applyBorder="0" applyAlignment="0" applyProtection="0"/>
    <xf numFmtId="0" fontId="3" fillId="0" borderId="0" applyFont="0" applyFill="0" applyBorder="0" applyAlignment="0" applyProtection="0"/>
    <xf numFmtId="41" fontId="43"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8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89" fontId="3" fillId="0" borderId="0" applyFont="0" applyFill="0" applyBorder="0" applyAlignment="0" applyProtection="0"/>
    <xf numFmtId="43"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43" fontId="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8"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8"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8" fillId="0" borderId="0" applyFont="0" applyFill="0" applyBorder="0" applyAlignment="0" applyProtection="0"/>
    <xf numFmtId="43" fontId="43" fillId="0" borderId="0" applyFont="0" applyFill="0" applyBorder="0" applyAlignment="0" applyProtection="0"/>
    <xf numFmtId="43" fontId="18"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8"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8"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8" fillId="0" borderId="0" applyFont="0" applyFill="0" applyBorder="0" applyAlignment="0" applyProtection="0"/>
    <xf numFmtId="43" fontId="43" fillId="0" borderId="0" applyFont="0" applyFill="0" applyBorder="0" applyAlignment="0" applyProtection="0"/>
    <xf numFmtId="43" fontId="18"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8"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8"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8"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3" fillId="0" borderId="0" applyFont="0" applyFill="0" applyBorder="0" applyAlignment="0" applyProtection="0"/>
    <xf numFmtId="43" fontId="18"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8"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8"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8"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8"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8" fillId="0" borderId="0" applyFont="0" applyFill="0" applyBorder="0" applyAlignment="0" applyProtection="0"/>
    <xf numFmtId="43" fontId="43" fillId="0" borderId="0" applyFont="0" applyFill="0" applyBorder="0" applyAlignment="0" applyProtection="0"/>
    <xf numFmtId="43" fontId="18"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8"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8"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8"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3" fillId="0" borderId="0" applyFont="0" applyFill="0" applyBorder="0" applyAlignment="0" applyProtection="0"/>
    <xf numFmtId="224" fontId="3" fillId="0" borderId="0" applyFont="0" applyFill="0" applyBorder="0" applyAlignment="0" applyProtection="0"/>
    <xf numFmtId="43" fontId="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8"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8"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8" fillId="0" borderId="0" applyFont="0" applyFill="0" applyBorder="0" applyAlignment="0" applyProtection="0"/>
    <xf numFmtId="43" fontId="43" fillId="0" borderId="0" applyFont="0" applyFill="0" applyBorder="0" applyAlignment="0" applyProtection="0"/>
    <xf numFmtId="43" fontId="18"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8"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8"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8"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8"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8" fillId="0" borderId="0" applyFont="0" applyFill="0" applyBorder="0" applyAlignment="0" applyProtection="0"/>
    <xf numFmtId="43" fontId="110"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191" fontId="20" fillId="0" borderId="0" applyFont="0" applyFill="0" applyBorder="0" applyAlignment="0" applyProtection="0"/>
    <xf numFmtId="43" fontId="110" fillId="0" borderId="0" applyFont="0" applyFill="0" applyBorder="0" applyAlignment="0" applyProtection="0"/>
    <xf numFmtId="196" fontId="111" fillId="45" borderId="0" applyNumberFormat="0" applyFont="0" applyBorder="0" applyAlignment="0" applyProtection="0">
      <protection locked="0"/>
    </xf>
    <xf numFmtId="0" fontId="3" fillId="0" borderId="0"/>
    <xf numFmtId="0" fontId="112" fillId="0" borderId="36" applyProtection="0">
      <alignment horizontal="centerContinuous"/>
    </xf>
    <xf numFmtId="0" fontId="3" fillId="0" borderId="0"/>
    <xf numFmtId="0" fontId="3" fillId="0" borderId="0"/>
    <xf numFmtId="40" fontId="113" fillId="0" borderId="0" applyBorder="0">
      <alignment horizontal="right"/>
    </xf>
    <xf numFmtId="0" fontId="114" fillId="0" borderId="0" applyBorder="0" applyProtection="0">
      <alignment vertical="center"/>
    </xf>
    <xf numFmtId="209" fontId="3" fillId="0" borderId="8" applyBorder="0" applyProtection="0">
      <alignment horizontal="right" vertical="center"/>
    </xf>
    <xf numFmtId="0" fontId="115" fillId="46" borderId="0" applyBorder="0" applyProtection="0">
      <alignment horizontal="centerContinuous" vertical="center"/>
    </xf>
    <xf numFmtId="0" fontId="115" fillId="4" borderId="8" applyBorder="0" applyProtection="0">
      <alignment horizontal="centerContinuous" vertical="center"/>
    </xf>
    <xf numFmtId="0" fontId="116" fillId="0" borderId="0" applyFill="0" applyBorder="0" applyProtection="0">
      <alignment horizontal="left"/>
    </xf>
    <xf numFmtId="0" fontId="88" fillId="0" borderId="37" applyFill="0" applyBorder="0" applyProtection="0">
      <alignment horizontal="left" vertical="top"/>
    </xf>
    <xf numFmtId="49" fontId="20" fillId="0" borderId="0" applyFill="0" applyBorder="0" applyAlignment="0"/>
    <xf numFmtId="227" fontId="3" fillId="0" borderId="0" applyFill="0" applyBorder="0" applyAlignment="0"/>
    <xf numFmtId="207" fontId="3" fillId="0" borderId="0" applyFill="0" applyBorder="0" applyAlignment="0"/>
    <xf numFmtId="0" fontId="34" fillId="0" borderId="0" applyNumberFormat="0" applyFill="0" applyBorder="0" applyAlignment="0" applyProtection="0"/>
    <xf numFmtId="0" fontId="168" fillId="0" borderId="0" applyNumberFormat="0" applyFill="0" applyBorder="0" applyAlignment="0" applyProtection="0"/>
    <xf numFmtId="0" fontId="169" fillId="0" borderId="0" applyNumberFormat="0" applyFill="0" applyBorder="0" applyAlignment="0" applyProtection="0"/>
    <xf numFmtId="0" fontId="34" fillId="0" borderId="0" applyNumberFormat="0" applyFill="0" applyBorder="0" applyAlignment="0" applyProtection="0"/>
    <xf numFmtId="0" fontId="169"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170" fillId="0" borderId="0" applyNumberFormat="0" applyFill="0" applyBorder="0" applyAlignment="0" applyProtection="0"/>
    <xf numFmtId="0" fontId="171" fillId="0" borderId="0" applyNumberFormat="0" applyFill="0" applyBorder="0" applyAlignment="0" applyProtection="0"/>
    <xf numFmtId="0" fontId="35" fillId="0" borderId="0" applyNumberFormat="0" applyFill="0" applyBorder="0" applyAlignment="0" applyProtection="0"/>
    <xf numFmtId="0" fontId="171"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117" fillId="0" borderId="0" applyNumberFormat="0" applyFill="0" applyBorder="0" applyAlignment="0" applyProtection="0"/>
    <xf numFmtId="169" fontId="19" fillId="0" borderId="38"/>
    <xf numFmtId="0" fontId="172" fillId="0" borderId="0" applyNumberFormat="0" applyFill="0" applyBorder="0" applyAlignment="0" applyProtection="0"/>
    <xf numFmtId="0" fontId="173" fillId="0" borderId="65" applyNumberFormat="0" applyFill="0" applyAlignment="0" applyProtection="0"/>
    <xf numFmtId="0" fontId="174" fillId="0" borderId="65" applyNumberFormat="0" applyFill="0" applyAlignment="0" applyProtection="0"/>
    <xf numFmtId="0" fontId="37" fillId="0" borderId="19" applyNumberFormat="0" applyFill="0" applyAlignment="0" applyProtection="0"/>
    <xf numFmtId="0" fontId="174" fillId="0" borderId="65" applyNumberFormat="0" applyFill="0" applyAlignment="0" applyProtection="0"/>
    <xf numFmtId="0" fontId="37" fillId="0" borderId="19" applyNumberFormat="0" applyFill="0" applyAlignment="0" applyProtection="0"/>
    <xf numFmtId="0" fontId="37" fillId="0" borderId="19" applyNumberFormat="0" applyFill="0" applyAlignment="0" applyProtection="0"/>
    <xf numFmtId="0" fontId="175" fillId="0" borderId="66" applyNumberFormat="0" applyFill="0" applyAlignment="0" applyProtection="0"/>
    <xf numFmtId="0" fontId="176" fillId="0" borderId="66" applyNumberFormat="0" applyFill="0" applyAlignment="0" applyProtection="0"/>
    <xf numFmtId="0" fontId="38" fillId="0" borderId="21" applyNumberFormat="0" applyFill="0" applyAlignment="0" applyProtection="0"/>
    <xf numFmtId="0" fontId="176" fillId="0" borderId="66"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177" fillId="0" borderId="67" applyNumberFormat="0" applyFill="0" applyAlignment="0" applyProtection="0"/>
    <xf numFmtId="0" fontId="178" fillId="0" borderId="67" applyNumberFormat="0" applyFill="0" applyAlignment="0" applyProtection="0"/>
    <xf numFmtId="0" fontId="39" fillId="0" borderId="23" applyNumberFormat="0" applyFill="0" applyAlignment="0" applyProtection="0"/>
    <xf numFmtId="0" fontId="178" fillId="0" borderId="67" applyNumberFormat="0" applyFill="0" applyAlignment="0" applyProtection="0"/>
    <xf numFmtId="0" fontId="39" fillId="0" borderId="23" applyNumberFormat="0" applyFill="0" applyAlignment="0" applyProtection="0"/>
    <xf numFmtId="0" fontId="39" fillId="0" borderId="23" applyNumberFormat="0" applyFill="0" applyAlignment="0" applyProtection="0"/>
    <xf numFmtId="0" fontId="177" fillId="0" borderId="0" applyNumberFormat="0" applyFill="0" applyBorder="0" applyAlignment="0" applyProtection="0"/>
    <xf numFmtId="0" fontId="178" fillId="0" borderId="0" applyNumberFormat="0" applyFill="0" applyBorder="0" applyAlignment="0" applyProtection="0"/>
    <xf numFmtId="0" fontId="39" fillId="0" borderId="0" applyNumberFormat="0" applyFill="0" applyBorder="0" applyAlignment="0" applyProtection="0"/>
    <xf numFmtId="0" fontId="178"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2" fillId="0" borderId="0" applyNumberFormat="0" applyFill="0" applyBorder="0" applyProtection="0">
      <alignment horizontal="left"/>
    </xf>
    <xf numFmtId="169" fontId="19" fillId="0" borderId="38"/>
    <xf numFmtId="173" fontId="14" fillId="0" borderId="0">
      <protection locked="0"/>
    </xf>
    <xf numFmtId="228" fontId="3" fillId="0" borderId="0">
      <protection locked="0"/>
    </xf>
    <xf numFmtId="173" fontId="14" fillId="0" borderId="0">
      <protection locked="0"/>
    </xf>
    <xf numFmtId="228" fontId="3" fillId="0" borderId="0">
      <protection locked="0"/>
    </xf>
    <xf numFmtId="0" fontId="179" fillId="0" borderId="68" applyNumberFormat="0" applyFill="0" applyAlignment="0" applyProtection="0"/>
    <xf numFmtId="173" fontId="13" fillId="0" borderId="40">
      <protection locked="0"/>
    </xf>
    <xf numFmtId="173" fontId="13" fillId="0" borderId="40">
      <protection locked="0"/>
    </xf>
    <xf numFmtId="0" fontId="40" fillId="0" borderId="39" applyNumberFormat="0" applyFill="0" applyAlignment="0" applyProtection="0"/>
    <xf numFmtId="0" fontId="180" fillId="0" borderId="68" applyNumberFormat="0" applyFill="0" applyAlignment="0" applyProtection="0"/>
    <xf numFmtId="173" fontId="13" fillId="0" borderId="40">
      <protection locked="0"/>
    </xf>
    <xf numFmtId="228" fontId="3" fillId="0" borderId="40">
      <protection locked="0"/>
    </xf>
    <xf numFmtId="228" fontId="3" fillId="0" borderId="40">
      <protection locked="0"/>
    </xf>
    <xf numFmtId="173" fontId="13" fillId="0" borderId="40">
      <protection locked="0"/>
    </xf>
    <xf numFmtId="37" fontId="16" fillId="47" borderId="0" applyNumberFormat="0" applyBorder="0" applyAlignment="0" applyProtection="0"/>
    <xf numFmtId="37" fontId="16" fillId="0" borderId="0"/>
    <xf numFmtId="37" fontId="16" fillId="0" borderId="0"/>
    <xf numFmtId="3" fontId="42" fillId="0" borderId="25" applyProtection="0"/>
    <xf numFmtId="229" fontId="3" fillId="0" borderId="0">
      <protection locked="0"/>
    </xf>
    <xf numFmtId="230" fontId="3" fillId="0" borderId="0">
      <protection locked="0"/>
    </xf>
    <xf numFmtId="43" fontId="3" fillId="0" borderId="0" applyFont="0" applyFill="0" applyBorder="0" applyAlignment="0" applyProtection="0"/>
    <xf numFmtId="43" fontId="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3" fillId="0" borderId="0" applyFont="0" applyFill="0" applyBorder="0" applyAlignment="0" applyProtection="0"/>
    <xf numFmtId="43" fontId="44"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43" fontId="44" fillId="0" borderId="0" applyFont="0" applyFill="0" applyBorder="0" applyAlignment="0" applyProtection="0"/>
    <xf numFmtId="0" fontId="3" fillId="0" borderId="0" applyFont="0" applyFill="0" applyBorder="0" applyAlignment="0" applyProtection="0"/>
    <xf numFmtId="43" fontId="44"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43" fontId="43"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43" fontId="44"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20" fillId="0" borderId="0" applyFont="0" applyFill="0" applyBorder="0" applyAlignment="0" applyProtection="0"/>
    <xf numFmtId="43" fontId="3" fillId="0" borderId="0" applyFont="0" applyFill="0" applyBorder="0" applyAlignment="0" applyProtection="0"/>
    <xf numFmtId="165" fontId="17" fillId="0" borderId="0" applyFont="0" applyFill="0" applyBorder="0" applyAlignment="0" applyProtection="0"/>
    <xf numFmtId="43" fontId="16"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5" fontId="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xf numFmtId="43" fontId="4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231" fontId="12" fillId="0" borderId="0" applyFont="0" applyFill="0" applyBorder="0" applyAlignment="0" applyProtection="0"/>
    <xf numFmtId="232" fontId="12" fillId="0" borderId="0" applyFon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118" fillId="48" borderId="41" applyNumberFormat="0" applyFont="0" applyBorder="0" applyAlignment="0">
      <alignment horizontal="centerContinuous" vertical="center"/>
    </xf>
    <xf numFmtId="0" fontId="81" fillId="42" borderId="0" applyNumberFormat="0" applyFont="0" applyBorder="0" applyAlignment="0" applyProtection="0"/>
    <xf numFmtId="0" fontId="119" fillId="47" borderId="0"/>
    <xf numFmtId="0" fontId="16" fillId="0" borderId="0"/>
  </cellStyleXfs>
  <cellXfs count="809">
    <xf numFmtId="0" fontId="0" fillId="0" borderId="0" xfId="0"/>
    <xf numFmtId="0" fontId="3" fillId="0" borderId="0" xfId="892"/>
    <xf numFmtId="0" fontId="3" fillId="39" borderId="0" xfId="892" applyFill="1"/>
    <xf numFmtId="0" fontId="3" fillId="0" borderId="0" xfId="892" applyBorder="1"/>
    <xf numFmtId="0" fontId="3" fillId="0" borderId="0" xfId="892" applyAlignment="1">
      <alignment horizontal="right"/>
    </xf>
    <xf numFmtId="0" fontId="16" fillId="39" borderId="0" xfId="848" applyFont="1" applyFill="1"/>
    <xf numFmtId="0" fontId="3" fillId="47" borderId="42" xfId="1021" applyFill="1" applyBorder="1"/>
    <xf numFmtId="0" fontId="3" fillId="39" borderId="43" xfId="1021" applyFill="1" applyBorder="1" applyAlignment="1">
      <alignment horizontal="center"/>
    </xf>
    <xf numFmtId="0" fontId="3" fillId="39" borderId="44" xfId="1021" applyFill="1" applyBorder="1" applyAlignment="1">
      <alignment horizontal="center"/>
    </xf>
    <xf numFmtId="0" fontId="3" fillId="47" borderId="45" xfId="1021" applyFill="1" applyBorder="1"/>
    <xf numFmtId="0" fontId="3" fillId="39" borderId="0" xfId="1021" applyFill="1" applyBorder="1" applyAlignment="1">
      <alignment horizontal="center"/>
    </xf>
    <xf numFmtId="0" fontId="3" fillId="39" borderId="46" xfId="1021" applyFill="1" applyBorder="1" applyAlignment="1">
      <alignment horizontal="center"/>
    </xf>
    <xf numFmtId="17" fontId="3" fillId="39" borderId="0" xfId="1021" quotePrefix="1" applyNumberFormat="1" applyFill="1" applyBorder="1" applyAlignment="1">
      <alignment horizontal="center"/>
    </xf>
    <xf numFmtId="17" fontId="3" fillId="39" borderId="46" xfId="1021" quotePrefix="1" applyNumberFormat="1" applyFill="1" applyBorder="1" applyAlignment="1">
      <alignment horizontal="center"/>
    </xf>
    <xf numFmtId="0" fontId="3" fillId="47" borderId="47" xfId="1021" applyFill="1" applyBorder="1"/>
    <xf numFmtId="0" fontId="3" fillId="39" borderId="34" xfId="1021" quotePrefix="1" applyFill="1" applyBorder="1" applyAlignment="1">
      <alignment horizontal="center"/>
    </xf>
    <xf numFmtId="0" fontId="3" fillId="39" borderId="48" xfId="1021" quotePrefix="1" applyFill="1" applyBorder="1" applyAlignment="1">
      <alignment horizontal="center"/>
    </xf>
    <xf numFmtId="0" fontId="16" fillId="39" borderId="43" xfId="855" applyFont="1" applyFill="1" applyBorder="1" applyAlignment="1">
      <alignment horizontal="center"/>
    </xf>
    <xf numFmtId="0" fontId="16" fillId="39" borderId="44" xfId="855" applyFont="1" applyFill="1" applyBorder="1" applyAlignment="1">
      <alignment horizontal="center"/>
    </xf>
    <xf numFmtId="0" fontId="16" fillId="39" borderId="34" xfId="855" applyFont="1" applyFill="1" applyBorder="1" applyAlignment="1">
      <alignment horizontal="center"/>
    </xf>
    <xf numFmtId="0" fontId="16" fillId="39" borderId="48" xfId="855" applyFont="1" applyFill="1" applyBorder="1" applyAlignment="1">
      <alignment horizontal="center"/>
    </xf>
    <xf numFmtId="0" fontId="3" fillId="39" borderId="43" xfId="855" applyFill="1" applyBorder="1" applyAlignment="1">
      <alignment horizontal="center"/>
    </xf>
    <xf numFmtId="0" fontId="3" fillId="39" borderId="44" xfId="855" applyFill="1" applyBorder="1" applyAlignment="1">
      <alignment horizontal="center"/>
    </xf>
    <xf numFmtId="0" fontId="3" fillId="39" borderId="0" xfId="855" applyFill="1" applyBorder="1" applyAlignment="1">
      <alignment horizontal="center"/>
    </xf>
    <xf numFmtId="0" fontId="3" fillId="39" borderId="46" xfId="855" applyFill="1" applyBorder="1" applyAlignment="1">
      <alignment horizontal="center"/>
    </xf>
    <xf numFmtId="0" fontId="3" fillId="39" borderId="34" xfId="855" applyFill="1" applyBorder="1" applyAlignment="1">
      <alignment horizontal="center"/>
    </xf>
    <xf numFmtId="0" fontId="3" fillId="39" borderId="48" xfId="855" applyFill="1" applyBorder="1" applyAlignment="1">
      <alignment horizontal="center"/>
    </xf>
    <xf numFmtId="0" fontId="0" fillId="39" borderId="0" xfId="0" applyFill="1"/>
    <xf numFmtId="0" fontId="3" fillId="39" borderId="0" xfId="848" applyFill="1"/>
    <xf numFmtId="0" fontId="0" fillId="39" borderId="49" xfId="0" applyFill="1" applyBorder="1" applyAlignment="1">
      <alignment horizontal="center"/>
    </xf>
    <xf numFmtId="0" fontId="0" fillId="39" borderId="50" xfId="0" applyFill="1" applyBorder="1" applyAlignment="1">
      <alignment horizontal="center"/>
    </xf>
    <xf numFmtId="0" fontId="3" fillId="39" borderId="49" xfId="848" applyFill="1" applyBorder="1" applyAlignment="1">
      <alignment horizontal="center"/>
    </xf>
    <xf numFmtId="0" fontId="3" fillId="39" borderId="50" xfId="0" applyFont="1" applyFill="1" applyBorder="1" applyAlignment="1">
      <alignment horizontal="center"/>
    </xf>
    <xf numFmtId="0" fontId="3" fillId="39" borderId="51" xfId="848" applyFill="1" applyBorder="1" applyAlignment="1">
      <alignment horizontal="center"/>
    </xf>
    <xf numFmtId="0" fontId="2" fillId="47" borderId="52" xfId="3" applyFont="1" applyFill="1" applyBorder="1" applyAlignment="1">
      <alignment horizontal="center"/>
    </xf>
    <xf numFmtId="0" fontId="47" fillId="39" borderId="0" xfId="848" applyFont="1" applyFill="1" applyBorder="1" applyAlignment="1" applyProtection="1">
      <alignment horizontal="center"/>
    </xf>
    <xf numFmtId="0" fontId="0" fillId="39" borderId="51" xfId="0" applyFill="1" applyBorder="1" applyAlignment="1">
      <alignment horizontal="center"/>
    </xf>
    <xf numFmtId="0" fontId="3" fillId="0" borderId="0" xfId="0" applyFont="1"/>
    <xf numFmtId="0" fontId="16" fillId="39" borderId="51" xfId="0" applyFont="1" applyFill="1" applyBorder="1" applyAlignment="1">
      <alignment horizontal="center"/>
    </xf>
    <xf numFmtId="0" fontId="0" fillId="39" borderId="53" xfId="0" applyFill="1" applyBorder="1" applyAlignment="1">
      <alignment horizontal="center"/>
    </xf>
    <xf numFmtId="0" fontId="16" fillId="39" borderId="49" xfId="0" applyFont="1" applyFill="1" applyBorder="1" applyAlignment="1">
      <alignment horizontal="center"/>
    </xf>
    <xf numFmtId="0" fontId="0" fillId="39" borderId="0" xfId="0" applyFill="1" applyBorder="1" applyAlignment="1">
      <alignment horizontal="center"/>
    </xf>
    <xf numFmtId="0" fontId="3" fillId="39" borderId="0" xfId="0" applyFont="1" applyFill="1" applyBorder="1" applyAlignment="1">
      <alignment horizontal="center"/>
    </xf>
    <xf numFmtId="0" fontId="3" fillId="39" borderId="0" xfId="848" applyFill="1" applyBorder="1" applyAlignment="1">
      <alignment horizontal="center"/>
    </xf>
    <xf numFmtId="0" fontId="46" fillId="47" borderId="54" xfId="1021" applyFont="1" applyFill="1" applyBorder="1" applyAlignment="1">
      <alignment horizontal="center"/>
    </xf>
    <xf numFmtId="0" fontId="46" fillId="47" borderId="16" xfId="1021" applyFont="1" applyFill="1" applyBorder="1" applyAlignment="1">
      <alignment horizontal="center"/>
    </xf>
    <xf numFmtId="17" fontId="46" fillId="47" borderId="16" xfId="1021" quotePrefix="1" applyNumberFormat="1" applyFont="1" applyFill="1" applyBorder="1" applyAlignment="1">
      <alignment horizontal="center"/>
    </xf>
    <xf numFmtId="0" fontId="46" fillId="47" borderId="55" xfId="1021" quotePrefix="1" applyFont="1" applyFill="1" applyBorder="1" applyAlignment="1">
      <alignment horizontal="center"/>
    </xf>
    <xf numFmtId="0" fontId="49" fillId="47" borderId="54" xfId="855" applyFont="1" applyFill="1" applyBorder="1" applyAlignment="1">
      <alignment horizontal="center"/>
    </xf>
    <xf numFmtId="0" fontId="49" fillId="47" borderId="55" xfId="855" applyFont="1" applyFill="1" applyBorder="1" applyAlignment="1">
      <alignment horizontal="center"/>
    </xf>
    <xf numFmtId="0" fontId="46" fillId="47" borderId="54" xfId="855" applyFont="1" applyFill="1" applyBorder="1" applyAlignment="1">
      <alignment horizontal="center"/>
    </xf>
    <xf numFmtId="0" fontId="46" fillId="47" borderId="16" xfId="855" applyFont="1" applyFill="1" applyBorder="1" applyAlignment="1">
      <alignment horizontal="center"/>
    </xf>
    <xf numFmtId="0" fontId="46" fillId="47" borderId="55" xfId="855" applyFont="1" applyFill="1" applyBorder="1" applyAlignment="1">
      <alignment horizontal="center"/>
    </xf>
    <xf numFmtId="0" fontId="48" fillId="51" borderId="42" xfId="892" applyFont="1" applyFill="1" applyBorder="1"/>
    <xf numFmtId="0" fontId="48" fillId="51" borderId="43" xfId="892" applyFont="1" applyFill="1" applyBorder="1"/>
    <xf numFmtId="0" fontId="48" fillId="51" borderId="44" xfId="892" applyFont="1" applyFill="1" applyBorder="1"/>
    <xf numFmtId="0" fontId="48" fillId="51" borderId="46" xfId="892" applyFont="1" applyFill="1" applyBorder="1"/>
    <xf numFmtId="0" fontId="48" fillId="51" borderId="48" xfId="892" applyFont="1" applyFill="1" applyBorder="1"/>
    <xf numFmtId="0" fontId="48" fillId="51" borderId="47" xfId="892" applyFont="1" applyFill="1" applyBorder="1"/>
    <xf numFmtId="0" fontId="48" fillId="51" borderId="34" xfId="892" applyFont="1" applyFill="1" applyBorder="1"/>
    <xf numFmtId="0" fontId="48" fillId="51" borderId="45" xfId="892" applyFont="1" applyFill="1" applyBorder="1"/>
    <xf numFmtId="0" fontId="16" fillId="51" borderId="42" xfId="848" applyFont="1" applyFill="1" applyBorder="1"/>
    <xf numFmtId="0" fontId="16" fillId="51" borderId="43" xfId="848" applyFont="1" applyFill="1" applyBorder="1"/>
    <xf numFmtId="0" fontId="16" fillId="51" borderId="44" xfId="848" applyFont="1" applyFill="1" applyBorder="1"/>
    <xf numFmtId="0" fontId="16" fillId="51" borderId="45" xfId="848" applyFont="1" applyFill="1" applyBorder="1"/>
    <xf numFmtId="0" fontId="16" fillId="51" borderId="0" xfId="848" applyFont="1" applyFill="1" applyBorder="1"/>
    <xf numFmtId="0" fontId="16" fillId="51" borderId="46" xfId="848" applyFont="1" applyFill="1" applyBorder="1"/>
    <xf numFmtId="0" fontId="16" fillId="51" borderId="47" xfId="848" applyFont="1" applyFill="1" applyBorder="1"/>
    <xf numFmtId="0" fontId="16" fillId="51" borderId="34" xfId="848" applyFont="1" applyFill="1" applyBorder="1"/>
    <xf numFmtId="0" fontId="16" fillId="51" borderId="48" xfId="848" applyFont="1" applyFill="1" applyBorder="1"/>
    <xf numFmtId="0" fontId="22" fillId="51" borderId="45" xfId="733" applyFont="1" applyFill="1" applyBorder="1" applyAlignment="1" applyProtection="1"/>
    <xf numFmtId="0" fontId="50" fillId="51" borderId="0" xfId="3" applyFont="1" applyFill="1" applyBorder="1" applyAlignment="1">
      <alignment horizontal="center"/>
    </xf>
    <xf numFmtId="0" fontId="51" fillId="51" borderId="34" xfId="848" applyFont="1" applyFill="1" applyBorder="1" applyAlignment="1">
      <alignment horizontal="center"/>
    </xf>
    <xf numFmtId="0" fontId="52" fillId="40" borderId="0" xfId="848" applyFont="1" applyFill="1" applyBorder="1" applyAlignment="1" applyProtection="1">
      <alignment horizontal="center"/>
      <protection locked="0"/>
    </xf>
    <xf numFmtId="0" fontId="15" fillId="39" borderId="56" xfId="0" applyFont="1" applyFill="1" applyBorder="1" applyAlignment="1">
      <alignment horizontal="left"/>
    </xf>
    <xf numFmtId="0" fontId="45" fillId="0" borderId="0" xfId="892" applyFont="1"/>
    <xf numFmtId="0" fontId="122" fillId="47" borderId="0" xfId="892" applyFont="1" applyFill="1" applyAlignment="1">
      <alignment horizontal="center"/>
    </xf>
    <xf numFmtId="0" fontId="122" fillId="47" borderId="0" xfId="892" applyFont="1" applyFill="1" applyAlignment="1">
      <alignment horizontal="right"/>
    </xf>
    <xf numFmtId="0" fontId="123" fillId="47" borderId="0" xfId="892" applyFont="1" applyFill="1" applyAlignment="1">
      <alignment horizontal="right"/>
    </xf>
    <xf numFmtId="0" fontId="124" fillId="0" borderId="0" xfId="892" applyFont="1"/>
    <xf numFmtId="0" fontId="125" fillId="0" borderId="0" xfId="892" applyFont="1"/>
    <xf numFmtId="0" fontId="128" fillId="0" borderId="0" xfId="892" applyFont="1" applyAlignment="1">
      <alignment horizontal="right"/>
    </xf>
    <xf numFmtId="0" fontId="125" fillId="0" borderId="0" xfId="892" applyFont="1" applyBorder="1" applyAlignment="1">
      <alignment horizontal="center"/>
    </xf>
    <xf numFmtId="0" fontId="124" fillId="0" borderId="0" xfId="892" applyFont="1" applyAlignment="1"/>
    <xf numFmtId="0" fontId="124" fillId="0" borderId="0" xfId="892" applyFont="1" applyAlignment="1">
      <alignment horizontal="right"/>
    </xf>
    <xf numFmtId="167" fontId="124" fillId="0" borderId="0" xfId="892" applyNumberFormat="1" applyFont="1" applyAlignment="1">
      <alignment horizontal="right"/>
    </xf>
    <xf numFmtId="167" fontId="124" fillId="0" borderId="0" xfId="892" applyNumberFormat="1" applyFont="1" applyAlignment="1"/>
    <xf numFmtId="0" fontId="121" fillId="50" borderId="0" xfId="892" applyFont="1" applyFill="1"/>
    <xf numFmtId="167" fontId="121" fillId="50" borderId="0" xfId="892" applyNumberFormat="1" applyFont="1" applyFill="1" applyAlignment="1"/>
    <xf numFmtId="0" fontId="124" fillId="0" borderId="0" xfId="0" applyFont="1"/>
    <xf numFmtId="0" fontId="126" fillId="86" borderId="0" xfId="733" applyFont="1" applyFill="1" applyAlignment="1" applyProtection="1"/>
    <xf numFmtId="0" fontId="126" fillId="86" borderId="0" xfId="733" applyFont="1" applyFill="1" applyAlignment="1" applyProtection="1">
      <alignment horizontal="right"/>
    </xf>
    <xf numFmtId="0" fontId="127" fillId="86" borderId="0" xfId="892" applyFont="1" applyFill="1" applyAlignment="1">
      <alignment horizontal="left" indent="7"/>
    </xf>
    <xf numFmtId="0" fontId="121" fillId="86" borderId="0" xfId="733" quotePrefix="1" applyFont="1" applyFill="1" applyBorder="1" applyAlignment="1" applyProtection="1">
      <alignment horizontal="right"/>
    </xf>
    <xf numFmtId="0" fontId="121" fillId="86" borderId="0" xfId="733" applyFont="1" applyFill="1" applyBorder="1" applyAlignment="1" applyProtection="1">
      <alignment horizontal="right"/>
    </xf>
    <xf numFmtId="0" fontId="121" fillId="86" borderId="0" xfId="733" applyFont="1" applyFill="1" applyBorder="1" applyAlignment="1" applyProtection="1">
      <alignment horizontal="left"/>
    </xf>
    <xf numFmtId="0" fontId="125" fillId="87" borderId="0" xfId="1014" applyFont="1" applyFill="1" applyAlignment="1">
      <alignment horizontal="center"/>
    </xf>
    <xf numFmtId="0" fontId="121" fillId="87" borderId="0" xfId="733" applyFont="1" applyFill="1" applyBorder="1" applyAlignment="1" applyProtection="1">
      <alignment horizontal="right"/>
    </xf>
    <xf numFmtId="0" fontId="181" fillId="88" borderId="0" xfId="1640" applyNumberFormat="1" applyFont="1" applyFill="1" applyBorder="1" applyAlignment="1"/>
    <xf numFmtId="176" fontId="181" fillId="88" borderId="0" xfId="1640" applyNumberFormat="1" applyFont="1" applyFill="1" applyBorder="1" applyAlignment="1">
      <alignment horizontal="right"/>
    </xf>
    <xf numFmtId="0" fontId="182" fillId="88" borderId="0" xfId="1640" applyNumberFormat="1" applyFont="1" applyFill="1" applyBorder="1" applyAlignment="1">
      <alignment horizontal="left" indent="1"/>
    </xf>
    <xf numFmtId="176" fontId="182" fillId="88" borderId="0" xfId="1640" applyNumberFormat="1" applyFont="1" applyFill="1" applyBorder="1" applyAlignment="1">
      <alignment horizontal="right"/>
    </xf>
    <xf numFmtId="0" fontId="182" fillId="88" borderId="0" xfId="1640" applyNumberFormat="1" applyFont="1" applyFill="1" applyBorder="1" applyAlignment="1">
      <alignment horizontal="left" indent="2"/>
    </xf>
    <xf numFmtId="0" fontId="182" fillId="88" borderId="0" xfId="1640" applyNumberFormat="1" applyFont="1" applyFill="1" applyBorder="1" applyAlignment="1">
      <alignment horizontal="left" indent="3"/>
    </xf>
    <xf numFmtId="0" fontId="183" fillId="86" borderId="0" xfId="733" applyFont="1" applyFill="1" applyAlignment="1" applyProtection="1"/>
    <xf numFmtId="0" fontId="183" fillId="86" borderId="0" xfId="733" applyFont="1" applyFill="1" applyAlignment="1" applyProtection="1">
      <alignment horizontal="right"/>
    </xf>
    <xf numFmtId="0" fontId="184" fillId="86" borderId="0" xfId="1014" applyFont="1" applyFill="1" applyAlignment="1">
      <alignment horizontal="right"/>
    </xf>
    <xf numFmtId="0" fontId="184" fillId="86" borderId="0" xfId="733" applyFont="1" applyFill="1" applyBorder="1" applyAlignment="1" applyProtection="1">
      <alignment horizontal="right"/>
    </xf>
    <xf numFmtId="0" fontId="123" fillId="0" borderId="0" xfId="892" applyFont="1" applyAlignment="1">
      <alignment horizontal="center"/>
    </xf>
    <xf numFmtId="0" fontId="124" fillId="0" borderId="0" xfId="892" applyFont="1" applyBorder="1"/>
    <xf numFmtId="0" fontId="124" fillId="0" borderId="0" xfId="892" applyFont="1" applyFill="1"/>
    <xf numFmtId="167" fontId="124" fillId="0" borderId="0" xfId="892" applyNumberFormat="1" applyFont="1"/>
    <xf numFmtId="0" fontId="125" fillId="0" borderId="0" xfId="892" applyFont="1" applyAlignment="1">
      <alignment horizontal="center"/>
    </xf>
    <xf numFmtId="0" fontId="124" fillId="0" borderId="0" xfId="892" applyFont="1" applyBorder="1" applyAlignment="1">
      <alignment horizontal="center"/>
    </xf>
    <xf numFmtId="167" fontId="130" fillId="0" borderId="0" xfId="1640" applyNumberFormat="1" applyFont="1" applyFill="1" applyBorder="1" applyAlignment="1">
      <alignment horizontal="right" wrapText="1"/>
    </xf>
    <xf numFmtId="0" fontId="124" fillId="0" borderId="0" xfId="0" applyFont="1" applyAlignment="1">
      <alignment horizontal="right"/>
    </xf>
    <xf numFmtId="0" fontId="131" fillId="0" borderId="0" xfId="1640" applyNumberFormat="1" applyFont="1" applyFill="1" applyBorder="1" applyAlignment="1"/>
    <xf numFmtId="0" fontId="131" fillId="0" borderId="0" xfId="1640" applyNumberFormat="1" applyFont="1" applyFill="1" applyBorder="1" applyAlignment="1">
      <alignment wrapText="1"/>
    </xf>
    <xf numFmtId="0" fontId="181" fillId="0" borderId="0" xfId="1640" applyNumberFormat="1" applyFont="1" applyFill="1" applyBorder="1" applyAlignment="1">
      <alignment wrapText="1"/>
    </xf>
    <xf numFmtId="176" fontId="181" fillId="0" borderId="0" xfId="1640" applyNumberFormat="1" applyFont="1" applyFill="1" applyBorder="1" applyAlignment="1">
      <alignment horizontal="right" wrapText="1"/>
    </xf>
    <xf numFmtId="0" fontId="182" fillId="0" borderId="0" xfId="1640" applyNumberFormat="1" applyFont="1" applyFill="1" applyBorder="1" applyAlignment="1">
      <alignment horizontal="left" wrapText="1" indent="1"/>
    </xf>
    <xf numFmtId="176" fontId="182" fillId="0" borderId="0" xfId="1640" applyNumberFormat="1" applyFont="1" applyFill="1" applyBorder="1" applyAlignment="1">
      <alignment horizontal="right" wrapText="1"/>
    </xf>
    <xf numFmtId="0" fontId="182" fillId="0" borderId="0" xfId="1640" applyNumberFormat="1" applyFont="1" applyFill="1" applyBorder="1" applyAlignment="1">
      <alignment wrapText="1"/>
    </xf>
    <xf numFmtId="0" fontId="182" fillId="0" borderId="0" xfId="1640" applyNumberFormat="1" applyFont="1" applyFill="1" applyBorder="1" applyAlignment="1">
      <alignment horizontal="left" wrapText="1"/>
    </xf>
    <xf numFmtId="0" fontId="131" fillId="0" borderId="0" xfId="1019" applyFont="1" applyAlignment="1">
      <alignment horizontal="left" wrapText="1"/>
    </xf>
    <xf numFmtId="167" fontId="131" fillId="0" borderId="0" xfId="1640" applyNumberFormat="1" applyFont="1" applyFill="1" applyBorder="1" applyAlignment="1">
      <alignment horizontal="right" wrapText="1"/>
    </xf>
    <xf numFmtId="165" fontId="131" fillId="0" borderId="0" xfId="1640" applyFont="1" applyFill="1" applyBorder="1" applyAlignment="1">
      <alignment horizontal="right" wrapText="1"/>
    </xf>
    <xf numFmtId="0" fontId="182" fillId="88" borderId="69" xfId="1640" applyNumberFormat="1" applyFont="1" applyFill="1" applyBorder="1" applyAlignment="1">
      <alignment horizontal="left" indent="1"/>
    </xf>
    <xf numFmtId="176" fontId="182" fillId="88" borderId="69" xfId="1640" applyNumberFormat="1" applyFont="1" applyFill="1" applyBorder="1" applyAlignment="1">
      <alignment horizontal="right"/>
    </xf>
    <xf numFmtId="0" fontId="182" fillId="0" borderId="0" xfId="1640" applyNumberFormat="1" applyFont="1" applyFill="1" applyBorder="1" applyAlignment="1">
      <alignment horizontal="left" wrapText="1" indent="2"/>
    </xf>
    <xf numFmtId="0" fontId="182" fillId="0" borderId="69" xfId="1640" applyNumberFormat="1" applyFont="1" applyFill="1" applyBorder="1" applyAlignment="1">
      <alignment horizontal="left" wrapText="1" indent="1"/>
    </xf>
    <xf numFmtId="176" fontId="182" fillId="0" borderId="69" xfId="1640" applyNumberFormat="1" applyFont="1" applyFill="1" applyBorder="1" applyAlignment="1">
      <alignment horizontal="right" wrapText="1"/>
    </xf>
    <xf numFmtId="0" fontId="181" fillId="0" borderId="70" xfId="1640" applyNumberFormat="1" applyFont="1" applyFill="1" applyBorder="1" applyAlignment="1">
      <alignment wrapText="1"/>
    </xf>
    <xf numFmtId="176" fontId="181" fillId="0" borderId="70" xfId="1640" applyNumberFormat="1" applyFont="1" applyFill="1" applyBorder="1" applyAlignment="1">
      <alignment horizontal="right" wrapText="1"/>
    </xf>
    <xf numFmtId="0" fontId="181" fillId="0" borderId="71" xfId="1640" applyNumberFormat="1" applyFont="1" applyFill="1" applyBorder="1" applyAlignment="1">
      <alignment wrapText="1"/>
    </xf>
    <xf numFmtId="176" fontId="181" fillId="0" borderId="71" xfId="1640" applyNumberFormat="1" applyFont="1" applyFill="1" applyBorder="1" applyAlignment="1">
      <alignment horizontal="right" wrapText="1"/>
    </xf>
    <xf numFmtId="0" fontId="125" fillId="40" borderId="0" xfId="892" applyFont="1" applyFill="1" applyBorder="1"/>
    <xf numFmtId="0" fontId="134" fillId="40" borderId="0" xfId="892" applyFont="1" applyFill="1"/>
    <xf numFmtId="0" fontId="125" fillId="40" borderId="0" xfId="892" applyFont="1" applyFill="1"/>
    <xf numFmtId="0" fontId="124" fillId="40" borderId="0" xfId="892" applyFont="1" applyFill="1" applyBorder="1"/>
    <xf numFmtId="0" fontId="124" fillId="40" borderId="0" xfId="892" applyFont="1" applyFill="1"/>
    <xf numFmtId="0" fontId="133" fillId="0" borderId="0" xfId="848" applyFont="1" applyBorder="1" applyAlignment="1"/>
    <xf numFmtId="0" fontId="124" fillId="40" borderId="0" xfId="892" applyFont="1" applyFill="1" applyAlignment="1">
      <alignment horizontal="right"/>
    </xf>
    <xf numFmtId="0" fontId="132" fillId="40" borderId="0" xfId="892" applyNumberFormat="1" applyFont="1" applyFill="1" applyBorder="1" applyAlignment="1">
      <alignment horizontal="left" indent="1"/>
    </xf>
    <xf numFmtId="0" fontId="181" fillId="0" borderId="0" xfId="892" applyNumberFormat="1" applyFont="1" applyFill="1" applyBorder="1" applyAlignment="1"/>
    <xf numFmtId="178" fontId="181" fillId="0" borderId="0" xfId="892" applyNumberFormat="1" applyFont="1" applyFill="1" applyBorder="1" applyAlignment="1">
      <alignment horizontal="right"/>
    </xf>
    <xf numFmtId="0" fontId="182" fillId="0" borderId="0" xfId="892" applyNumberFormat="1" applyFont="1" applyFill="1" applyBorder="1" applyAlignment="1">
      <alignment horizontal="left" indent="1"/>
    </xf>
    <xf numFmtId="178" fontId="182" fillId="0" borderId="0" xfId="892" applyNumberFormat="1" applyFont="1" applyFill="1" applyBorder="1" applyAlignment="1">
      <alignment horizontal="right"/>
    </xf>
    <xf numFmtId="0" fontId="182" fillId="0" borderId="69" xfId="892" applyNumberFormat="1" applyFont="1" applyFill="1" applyBorder="1" applyAlignment="1">
      <alignment horizontal="left" indent="1"/>
    </xf>
    <xf numFmtId="178" fontId="182" fillId="0" borderId="69" xfId="892" applyNumberFormat="1" applyFont="1" applyFill="1" applyBorder="1" applyAlignment="1">
      <alignment horizontal="right"/>
    </xf>
    <xf numFmtId="0" fontId="185" fillId="40" borderId="0" xfId="892" applyFont="1" applyFill="1"/>
    <xf numFmtId="178" fontId="185" fillId="0" borderId="0" xfId="0" applyNumberFormat="1" applyFont="1"/>
    <xf numFmtId="178" fontId="185" fillId="0" borderId="0" xfId="0" applyNumberFormat="1" applyFont="1" applyAlignment="1">
      <alignment horizontal="right"/>
    </xf>
    <xf numFmtId="0" fontId="182" fillId="87" borderId="0" xfId="892" applyNumberFormat="1" applyFont="1" applyFill="1" applyBorder="1" applyAlignment="1">
      <alignment horizontal="left" indent="1"/>
    </xf>
    <xf numFmtId="178" fontId="182" fillId="87" borderId="0" xfId="892" applyNumberFormat="1" applyFont="1" applyFill="1" applyBorder="1" applyAlignment="1">
      <alignment horizontal="right"/>
    </xf>
    <xf numFmtId="176" fontId="182" fillId="87" borderId="0" xfId="892" applyNumberFormat="1" applyFont="1" applyFill="1" applyBorder="1" applyAlignment="1">
      <alignment horizontal="right"/>
    </xf>
    <xf numFmtId="0" fontId="181" fillId="87" borderId="9" xfId="892" applyNumberFormat="1" applyFont="1" applyFill="1" applyBorder="1" applyAlignment="1"/>
    <xf numFmtId="178" fontId="181" fillId="87" borderId="9" xfId="892" applyNumberFormat="1" applyFont="1" applyFill="1" applyBorder="1" applyAlignment="1">
      <alignment horizontal="right"/>
    </xf>
    <xf numFmtId="176" fontId="181" fillId="87" borderId="9" xfId="892" applyNumberFormat="1" applyFont="1" applyFill="1" applyBorder="1" applyAlignment="1">
      <alignment horizontal="right"/>
    </xf>
    <xf numFmtId="0" fontId="182" fillId="87" borderId="57" xfId="892" applyNumberFormat="1" applyFont="1" applyFill="1" applyBorder="1" applyAlignment="1">
      <alignment horizontal="left" indent="1"/>
    </xf>
    <xf numFmtId="178" fontId="182" fillId="87" borderId="57" xfId="892" applyNumberFormat="1" applyFont="1" applyFill="1" applyBorder="1" applyAlignment="1">
      <alignment horizontal="right"/>
    </xf>
    <xf numFmtId="176" fontId="182" fillId="87" borderId="57" xfId="892" applyNumberFormat="1" applyFont="1" applyFill="1" applyBorder="1" applyAlignment="1">
      <alignment horizontal="right"/>
    </xf>
    <xf numFmtId="0" fontId="181" fillId="0" borderId="0" xfId="892" applyNumberFormat="1" applyFont="1" applyFill="1" applyBorder="1" applyAlignment="1">
      <alignment horizontal="left"/>
    </xf>
    <xf numFmtId="176" fontId="181" fillId="0" borderId="0" xfId="892" applyNumberFormat="1" applyFont="1" applyFill="1" applyBorder="1" applyAlignment="1">
      <alignment horizontal="right"/>
    </xf>
    <xf numFmtId="0" fontId="181" fillId="0" borderId="0" xfId="892" applyNumberFormat="1" applyFont="1" applyFill="1" applyBorder="1" applyAlignment="1">
      <alignment horizontal="left" indent="1"/>
    </xf>
    <xf numFmtId="0" fontId="182" fillId="0" borderId="0" xfId="892" applyNumberFormat="1" applyFont="1" applyFill="1" applyBorder="1" applyAlignment="1">
      <alignment horizontal="left" indent="2"/>
    </xf>
    <xf numFmtId="176" fontId="182" fillId="0" borderId="0" xfId="892" applyNumberFormat="1" applyFont="1" applyFill="1" applyBorder="1" applyAlignment="1">
      <alignment horizontal="right"/>
    </xf>
    <xf numFmtId="0" fontId="182" fillId="0" borderId="0" xfId="892" applyNumberFormat="1" applyFont="1" applyFill="1" applyBorder="1" applyAlignment="1">
      <alignment horizontal="left" indent="3"/>
    </xf>
    <xf numFmtId="176" fontId="182" fillId="0" borderId="69" xfId="892" applyNumberFormat="1" applyFont="1" applyFill="1" applyBorder="1" applyAlignment="1">
      <alignment horizontal="right"/>
    </xf>
    <xf numFmtId="0" fontId="185" fillId="0" borderId="0" xfId="892" applyFont="1"/>
    <xf numFmtId="0" fontId="185" fillId="0" borderId="0" xfId="892" applyFont="1" applyBorder="1"/>
    <xf numFmtId="0" fontId="186" fillId="87" borderId="0" xfId="733" applyFont="1" applyFill="1" applyBorder="1" applyAlignment="1" applyProtection="1">
      <alignment horizontal="right"/>
    </xf>
    <xf numFmtId="0" fontId="185" fillId="0" borderId="0" xfId="892" applyFont="1" applyAlignment="1">
      <alignment horizontal="right"/>
    </xf>
    <xf numFmtId="167" fontId="182" fillId="0" borderId="0" xfId="1640" applyNumberFormat="1" applyFont="1" applyFill="1" applyBorder="1" applyAlignment="1">
      <alignment horizontal="right" wrapText="1"/>
    </xf>
    <xf numFmtId="165" fontId="182" fillId="0" borderId="0" xfId="1640" applyFont="1" applyFill="1" applyBorder="1" applyAlignment="1">
      <alignment horizontal="right" wrapText="1"/>
    </xf>
    <xf numFmtId="0" fontId="182" fillId="0" borderId="71" xfId="1640" applyNumberFormat="1" applyFont="1" applyFill="1" applyBorder="1" applyAlignment="1">
      <alignment wrapText="1"/>
    </xf>
    <xf numFmtId="176" fontId="182" fillId="0" borderId="71" xfId="1640" applyNumberFormat="1" applyFont="1" applyFill="1" applyBorder="1" applyAlignment="1">
      <alignment horizontal="right" wrapText="1"/>
    </xf>
    <xf numFmtId="0" fontId="133" fillId="0" borderId="0" xfId="848" applyFont="1" applyBorder="1" applyAlignment="1">
      <alignment wrapText="1"/>
    </xf>
    <xf numFmtId="164" fontId="182" fillId="0" borderId="0" xfId="892" applyNumberFormat="1" applyFont="1" applyFill="1" applyBorder="1" applyAlignment="1">
      <alignment horizontal="right"/>
    </xf>
    <xf numFmtId="179" fontId="181" fillId="0" borderId="0" xfId="892" applyNumberFormat="1" applyFont="1" applyFill="1" applyBorder="1" applyAlignment="1">
      <alignment horizontal="right"/>
    </xf>
    <xf numFmtId="179" fontId="182" fillId="0" borderId="0" xfId="892" applyNumberFormat="1" applyFont="1" applyFill="1" applyBorder="1" applyAlignment="1">
      <alignment horizontal="right"/>
    </xf>
    <xf numFmtId="179" fontId="182" fillId="0" borderId="69" xfId="892" applyNumberFormat="1" applyFont="1" applyFill="1" applyBorder="1" applyAlignment="1">
      <alignment horizontal="right"/>
    </xf>
    <xf numFmtId="0" fontId="181" fillId="0" borderId="72" xfId="892" applyNumberFormat="1" applyFont="1" applyFill="1" applyBorder="1" applyAlignment="1"/>
    <xf numFmtId="179" fontId="182" fillId="0" borderId="72" xfId="892" applyNumberFormat="1" applyFont="1" applyFill="1" applyBorder="1" applyAlignment="1">
      <alignment horizontal="right"/>
    </xf>
    <xf numFmtId="0" fontId="125" fillId="0" borderId="0" xfId="848" applyFont="1"/>
    <xf numFmtId="0" fontId="128" fillId="0" borderId="0" xfId="848" applyFont="1" applyAlignment="1">
      <alignment horizontal="right"/>
    </xf>
    <xf numFmtId="0" fontId="124" fillId="0" borderId="0" xfId="848" applyFont="1" applyBorder="1"/>
    <xf numFmtId="0" fontId="124" fillId="0" borderId="0" xfId="848" applyFont="1"/>
    <xf numFmtId="0" fontId="124" fillId="0" borderId="0" xfId="848" applyFont="1" applyAlignment="1">
      <alignment horizontal="right"/>
    </xf>
    <xf numFmtId="0" fontId="124" fillId="0" borderId="0" xfId="848" applyFont="1" applyFill="1"/>
    <xf numFmtId="0" fontId="136" fillId="49" borderId="0" xfId="892" applyFont="1" applyFill="1"/>
    <xf numFmtId="0" fontId="124" fillId="49" borderId="0" xfId="892" applyFont="1" applyFill="1" applyAlignment="1">
      <alignment wrapText="1"/>
    </xf>
    <xf numFmtId="0" fontId="124" fillId="49" borderId="0" xfId="892" applyFont="1" applyFill="1" applyAlignment="1"/>
    <xf numFmtId="0" fontId="124" fillId="49" borderId="34" xfId="1014" applyFont="1" applyFill="1" applyBorder="1" applyAlignment="1">
      <alignment horizontal="left"/>
    </xf>
    <xf numFmtId="0" fontId="124" fillId="47" borderId="0" xfId="892" applyFont="1" applyFill="1" applyAlignment="1">
      <alignment wrapText="1"/>
    </xf>
    <xf numFmtId="0" fontId="124" fillId="47" borderId="0" xfId="892" applyFont="1" applyFill="1" applyAlignment="1"/>
    <xf numFmtId="0" fontId="124" fillId="30" borderId="0" xfId="892" applyFont="1" applyFill="1" applyAlignment="1">
      <alignment wrapText="1"/>
    </xf>
    <xf numFmtId="0" fontId="124" fillId="30" borderId="0" xfId="892" applyFont="1" applyFill="1" applyAlignment="1"/>
    <xf numFmtId="176" fontId="182" fillId="0" borderId="0" xfId="1666" applyNumberFormat="1" applyFont="1" applyFill="1" applyBorder="1" applyAlignment="1">
      <alignment horizontal="right"/>
    </xf>
    <xf numFmtId="176" fontId="181" fillId="0" borderId="0" xfId="1666" applyNumberFormat="1" applyFont="1" applyFill="1" applyBorder="1" applyAlignment="1">
      <alignment horizontal="right"/>
    </xf>
    <xf numFmtId="0" fontId="182" fillId="0" borderId="0" xfId="1666" applyNumberFormat="1" applyFont="1" applyFill="1" applyBorder="1" applyAlignment="1">
      <alignment horizontal="left" indent="1"/>
    </xf>
    <xf numFmtId="0" fontId="182" fillId="0" borderId="0" xfId="848" applyNumberFormat="1" applyFont="1" applyFill="1" applyBorder="1" applyAlignment="1">
      <alignment horizontal="left" indent="1"/>
    </xf>
    <xf numFmtId="0" fontId="181" fillId="0" borderId="0" xfId="1666" applyNumberFormat="1" applyFont="1" applyFill="1" applyBorder="1"/>
    <xf numFmtId="0" fontId="182" fillId="0" borderId="69" xfId="1666" applyNumberFormat="1" applyFont="1" applyFill="1" applyBorder="1" applyAlignment="1">
      <alignment horizontal="left" indent="1"/>
    </xf>
    <xf numFmtId="176" fontId="182" fillId="0" borderId="69" xfId="1666" applyNumberFormat="1" applyFont="1" applyFill="1" applyBorder="1" applyAlignment="1">
      <alignment horizontal="right"/>
    </xf>
    <xf numFmtId="178" fontId="182" fillId="0" borderId="0" xfId="1666" applyNumberFormat="1" applyFont="1" applyFill="1" applyBorder="1" applyAlignment="1">
      <alignment horizontal="right"/>
    </xf>
    <xf numFmtId="0" fontId="181" fillId="0" borderId="72" xfId="1666" applyNumberFormat="1" applyFont="1" applyFill="1" applyBorder="1"/>
    <xf numFmtId="176" fontId="181" fillId="0" borderId="72" xfId="1666" applyNumberFormat="1" applyFont="1" applyFill="1" applyBorder="1" applyAlignment="1">
      <alignment horizontal="right"/>
    </xf>
    <xf numFmtId="0" fontId="185" fillId="0" borderId="0" xfId="848" applyFont="1" applyFill="1" applyBorder="1" applyAlignment="1">
      <alignment horizontal="right"/>
    </xf>
    <xf numFmtId="0" fontId="181" fillId="0" borderId="72" xfId="848" applyNumberFormat="1" applyFont="1" applyFill="1" applyBorder="1"/>
    <xf numFmtId="178" fontId="181" fillId="0" borderId="72" xfId="1666" applyNumberFormat="1" applyFont="1" applyFill="1" applyBorder="1" applyAlignment="1">
      <alignment horizontal="right"/>
    </xf>
    <xf numFmtId="0" fontId="182" fillId="0" borderId="69" xfId="848" applyNumberFormat="1" applyFont="1" applyFill="1" applyBorder="1" applyAlignment="1">
      <alignment horizontal="left" indent="1"/>
    </xf>
    <xf numFmtId="178" fontId="182" fillId="0" borderId="69" xfId="1666" applyNumberFormat="1" applyFont="1" applyFill="1" applyBorder="1" applyAlignment="1">
      <alignment horizontal="right"/>
    </xf>
    <xf numFmtId="178" fontId="185" fillId="0" borderId="0" xfId="848" applyNumberFormat="1" applyFont="1" applyFill="1" applyBorder="1" applyAlignment="1">
      <alignment horizontal="right"/>
    </xf>
    <xf numFmtId="0" fontId="133" fillId="0" borderId="0" xfId="848" applyFont="1" applyAlignment="1">
      <alignment wrapText="1"/>
    </xf>
    <xf numFmtId="0" fontId="181" fillId="0" borderId="0" xfId="1017" applyFont="1" applyFill="1" applyBorder="1" applyAlignment="1" applyProtection="1">
      <alignment horizontal="left" vertical="center"/>
    </xf>
    <xf numFmtId="0" fontId="182" fillId="0" borderId="0" xfId="1017" applyFont="1" applyFill="1" applyBorder="1" applyAlignment="1" applyProtection="1">
      <alignment horizontal="left" vertical="center" indent="1"/>
    </xf>
    <xf numFmtId="0" fontId="182" fillId="0" borderId="0" xfId="1017" applyFont="1" applyFill="1" applyBorder="1" applyAlignment="1" applyProtection="1">
      <alignment horizontal="left" vertical="center" indent="2"/>
    </xf>
    <xf numFmtId="0" fontId="182" fillId="0" borderId="0" xfId="1017" applyFont="1" applyFill="1" applyBorder="1" applyAlignment="1" applyProtection="1">
      <alignment horizontal="left" vertical="center"/>
    </xf>
    <xf numFmtId="176" fontId="182" fillId="0" borderId="0" xfId="1666" applyNumberFormat="1" applyFont="1" applyFill="1" applyBorder="1"/>
    <xf numFmtId="0" fontId="182" fillId="0" borderId="69" xfId="1017" applyFont="1" applyFill="1" applyBorder="1" applyAlignment="1" applyProtection="1">
      <alignment horizontal="left" vertical="center"/>
    </xf>
    <xf numFmtId="0" fontId="137" fillId="0" borderId="0" xfId="1014" applyFont="1" applyAlignment="1">
      <alignment horizontal="left" wrapText="1"/>
    </xf>
    <xf numFmtId="0" fontId="182" fillId="0" borderId="0" xfId="892" applyNumberFormat="1" applyFont="1" applyFill="1" applyBorder="1" applyAlignment="1"/>
    <xf numFmtId="0" fontId="181" fillId="0" borderId="72" xfId="1640" applyNumberFormat="1" applyFont="1" applyFill="1" applyBorder="1" applyAlignment="1">
      <alignment wrapText="1"/>
    </xf>
    <xf numFmtId="176" fontId="182" fillId="87" borderId="0" xfId="1640" applyNumberFormat="1" applyFont="1" applyFill="1" applyBorder="1" applyAlignment="1">
      <alignment horizontal="right" wrapText="1"/>
    </xf>
    <xf numFmtId="0" fontId="184" fillId="87" borderId="0" xfId="1014" applyFont="1" applyFill="1" applyAlignment="1">
      <alignment horizontal="center"/>
    </xf>
    <xf numFmtId="0" fontId="184" fillId="87" borderId="0" xfId="733" applyFont="1" applyFill="1" applyBorder="1" applyAlignment="1" applyProtection="1">
      <alignment horizontal="right"/>
    </xf>
    <xf numFmtId="178" fontId="124" fillId="0" borderId="0" xfId="892" applyNumberFormat="1" applyFont="1" applyAlignment="1">
      <alignment horizontal="right"/>
    </xf>
    <xf numFmtId="178" fontId="181" fillId="0" borderId="0" xfId="1640" applyNumberFormat="1" applyFont="1" applyFill="1" applyBorder="1" applyAlignment="1">
      <alignment horizontal="right" wrapText="1"/>
    </xf>
    <xf numFmtId="178" fontId="182" fillId="0" borderId="0" xfId="1640" applyNumberFormat="1" applyFont="1" applyFill="1" applyBorder="1" applyAlignment="1">
      <alignment horizontal="right" wrapText="1"/>
    </xf>
    <xf numFmtId="0" fontId="185" fillId="0" borderId="0" xfId="892" applyFont="1" applyFill="1"/>
    <xf numFmtId="178" fontId="185" fillId="0" borderId="0" xfId="892" applyNumberFormat="1" applyFont="1" applyFill="1"/>
    <xf numFmtId="178" fontId="185" fillId="0" borderId="0" xfId="892" applyNumberFormat="1" applyFont="1" applyFill="1" applyAlignment="1">
      <alignment horizontal="right"/>
    </xf>
    <xf numFmtId="0" fontId="181" fillId="0" borderId="43" xfId="1640" applyNumberFormat="1" applyFont="1" applyFill="1" applyBorder="1" applyAlignment="1">
      <alignment wrapText="1"/>
    </xf>
    <xf numFmtId="178" fontId="181" fillId="0" borderId="43" xfId="1640" applyNumberFormat="1" applyFont="1" applyFill="1" applyBorder="1" applyAlignment="1">
      <alignment horizontal="right" wrapText="1"/>
    </xf>
    <xf numFmtId="178" fontId="181" fillId="0" borderId="70" xfId="1640" applyNumberFormat="1" applyFont="1" applyFill="1" applyBorder="1" applyAlignment="1">
      <alignment horizontal="right" wrapText="1"/>
    </xf>
    <xf numFmtId="178" fontId="181" fillId="0" borderId="72" xfId="1640" applyNumberFormat="1" applyFont="1" applyFill="1" applyBorder="1" applyAlignment="1">
      <alignment horizontal="right" wrapText="1"/>
    </xf>
    <xf numFmtId="178" fontId="131" fillId="0" borderId="0" xfId="1640" applyNumberFormat="1" applyFont="1" applyFill="1" applyBorder="1" applyAlignment="1">
      <alignment horizontal="right" wrapText="1"/>
    </xf>
    <xf numFmtId="0" fontId="182" fillId="0" borderId="0" xfId="1640" applyNumberFormat="1" applyFont="1" applyFill="1" applyBorder="1" applyAlignment="1">
      <alignment horizontal="left" wrapText="1" indent="3"/>
    </xf>
    <xf numFmtId="0" fontId="182" fillId="0" borderId="34" xfId="1640" applyNumberFormat="1" applyFont="1" applyFill="1" applyBorder="1" applyAlignment="1">
      <alignment horizontal="left" wrapText="1" indent="1"/>
    </xf>
    <xf numFmtId="178" fontId="182" fillId="0" borderId="34" xfId="1640" applyNumberFormat="1" applyFont="1" applyFill="1" applyBorder="1" applyAlignment="1">
      <alignment horizontal="right" wrapText="1"/>
    </xf>
    <xf numFmtId="178" fontId="182" fillId="0" borderId="69" xfId="1640" applyNumberFormat="1" applyFont="1" applyFill="1" applyBorder="1" applyAlignment="1">
      <alignment horizontal="right" wrapText="1"/>
    </xf>
    <xf numFmtId="167" fontId="124" fillId="0" borderId="0" xfId="892" applyNumberFormat="1" applyFont="1" applyBorder="1"/>
    <xf numFmtId="167" fontId="124" fillId="0" borderId="0" xfId="892" applyNumberFormat="1" applyFont="1" applyBorder="1" applyAlignment="1">
      <alignment horizontal="right"/>
    </xf>
    <xf numFmtId="178" fontId="182" fillId="0" borderId="0" xfId="1640" applyNumberFormat="1" applyFont="1" applyFill="1" applyBorder="1" applyAlignment="1">
      <alignment horizontal="right"/>
    </xf>
    <xf numFmtId="0" fontId="133" fillId="0" borderId="0" xfId="892" applyFont="1" applyAlignment="1"/>
    <xf numFmtId="166" fontId="124" fillId="0" borderId="0" xfId="1062" applyNumberFormat="1" applyFont="1" applyAlignment="1">
      <alignment horizontal="right"/>
    </xf>
    <xf numFmtId="0" fontId="124" fillId="0" borderId="0" xfId="892" applyFont="1" applyFill="1" applyAlignment="1">
      <alignment horizontal="right"/>
    </xf>
    <xf numFmtId="0" fontId="185" fillId="0" borderId="0" xfId="892" applyFont="1" applyFill="1" applyAlignment="1">
      <alignment horizontal="right"/>
    </xf>
    <xf numFmtId="0" fontId="182" fillId="0" borderId="0" xfId="892" applyFont="1" applyFill="1"/>
    <xf numFmtId="167" fontId="185" fillId="0" borderId="0" xfId="892" applyNumberFormat="1" applyFont="1" applyFill="1"/>
    <xf numFmtId="167" fontId="185" fillId="0" borderId="0" xfId="892" applyNumberFormat="1" applyFont="1" applyFill="1" applyAlignment="1">
      <alignment horizontal="right"/>
    </xf>
    <xf numFmtId="0" fontId="185" fillId="0" borderId="0" xfId="0" applyFont="1" applyFill="1" applyBorder="1"/>
    <xf numFmtId="0" fontId="185" fillId="0" borderId="0" xfId="892" applyFont="1" applyFill="1" applyBorder="1" applyAlignment="1">
      <alignment horizontal="right"/>
    </xf>
    <xf numFmtId="0" fontId="181" fillId="0" borderId="73" xfId="1640" applyNumberFormat="1" applyFont="1" applyFill="1" applyBorder="1" applyAlignment="1">
      <alignment wrapText="1"/>
    </xf>
    <xf numFmtId="178" fontId="181" fillId="0" borderId="73" xfId="1640" applyNumberFormat="1" applyFont="1" applyFill="1" applyBorder="1" applyAlignment="1">
      <alignment horizontal="right" wrapText="1"/>
    </xf>
    <xf numFmtId="0" fontId="182" fillId="87" borderId="0" xfId="1640" applyNumberFormat="1" applyFont="1" applyFill="1" applyBorder="1" applyAlignment="1">
      <alignment horizontal="left" wrapText="1" indent="1"/>
    </xf>
    <xf numFmtId="178" fontId="182" fillId="87" borderId="0" xfId="1640" applyNumberFormat="1" applyFont="1" applyFill="1" applyBorder="1" applyAlignment="1">
      <alignment horizontal="right" wrapText="1"/>
    </xf>
    <xf numFmtId="0" fontId="182" fillId="87" borderId="69" xfId="1640" applyNumberFormat="1" applyFont="1" applyFill="1" applyBorder="1" applyAlignment="1">
      <alignment horizontal="left" wrapText="1" indent="1"/>
    </xf>
    <xf numFmtId="178" fontId="182" fillId="87" borderId="69" xfId="1640" applyNumberFormat="1" applyFont="1" applyFill="1" applyBorder="1" applyAlignment="1">
      <alignment horizontal="right" wrapText="1"/>
    </xf>
    <xf numFmtId="0" fontId="181" fillId="87" borderId="72" xfId="1640" applyNumberFormat="1" applyFont="1" applyFill="1" applyBorder="1" applyAlignment="1">
      <alignment wrapText="1"/>
    </xf>
    <xf numFmtId="178" fontId="181" fillId="87" borderId="72" xfId="1640" applyNumberFormat="1" applyFont="1" applyFill="1" applyBorder="1" applyAlignment="1">
      <alignment horizontal="right" wrapText="1"/>
    </xf>
    <xf numFmtId="9" fontId="124" fillId="0" borderId="0" xfId="1062" applyFont="1" applyAlignment="1">
      <alignment horizontal="right"/>
    </xf>
    <xf numFmtId="0" fontId="182" fillId="0" borderId="69" xfId="1640" applyNumberFormat="1" applyFont="1" applyFill="1" applyBorder="1" applyAlignment="1">
      <alignment horizontal="left" wrapText="1" indent="2"/>
    </xf>
    <xf numFmtId="176" fontId="181" fillId="0" borderId="0" xfId="1640" applyNumberFormat="1" applyFont="1" applyFill="1" applyAlignment="1">
      <alignment horizontal="right"/>
    </xf>
    <xf numFmtId="176" fontId="182" fillId="0" borderId="0" xfId="1640" applyNumberFormat="1" applyFont="1" applyFill="1" applyAlignment="1">
      <alignment horizontal="right"/>
    </xf>
    <xf numFmtId="176" fontId="182" fillId="0" borderId="34" xfId="1640" applyNumberFormat="1" applyFont="1" applyFill="1" applyBorder="1" applyAlignment="1">
      <alignment horizontal="right" wrapText="1"/>
    </xf>
    <xf numFmtId="0" fontId="181" fillId="0" borderId="0" xfId="1018" applyFont="1" applyFill="1" applyBorder="1" applyAlignment="1" applyProtection="1"/>
    <xf numFmtId="179" fontId="181" fillId="0" borderId="0" xfId="1640" applyNumberFormat="1" applyFont="1" applyFill="1" applyAlignment="1">
      <alignment horizontal="right"/>
    </xf>
    <xf numFmtId="0" fontId="182" fillId="0" borderId="0" xfId="1018" applyFont="1" applyFill="1" applyBorder="1" applyAlignment="1" applyProtection="1">
      <alignment horizontal="left" indent="1"/>
    </xf>
    <xf numFmtId="179" fontId="182" fillId="0" borderId="0" xfId="1640" applyNumberFormat="1" applyFont="1" applyFill="1" applyAlignment="1">
      <alignment horizontal="right"/>
    </xf>
    <xf numFmtId="0" fontId="182" fillId="0" borderId="0" xfId="1018" applyFont="1" applyFill="1" applyBorder="1" applyAlignment="1" applyProtection="1">
      <alignment horizontal="left" indent="2"/>
    </xf>
    <xf numFmtId="0" fontId="182" fillId="0" borderId="69" xfId="1018" applyFont="1" applyFill="1" applyBorder="1" applyAlignment="1" applyProtection="1">
      <alignment horizontal="left" indent="1"/>
    </xf>
    <xf numFmtId="179" fontId="182" fillId="0" borderId="69" xfId="1640" applyNumberFormat="1" applyFont="1" applyFill="1" applyBorder="1" applyAlignment="1">
      <alignment horizontal="right"/>
    </xf>
    <xf numFmtId="0" fontId="181" fillId="0" borderId="43" xfId="1018" applyFont="1" applyFill="1" applyBorder="1" applyAlignment="1" applyProtection="1">
      <alignment horizontal="left"/>
    </xf>
    <xf numFmtId="179" fontId="182" fillId="0" borderId="0" xfId="1640" applyNumberFormat="1" applyFont="1" applyFill="1" applyBorder="1" applyAlignment="1">
      <alignment horizontal="right"/>
    </xf>
    <xf numFmtId="0" fontId="181" fillId="0" borderId="0" xfId="1018" applyFont="1" applyFill="1" applyBorder="1" applyAlignment="1" applyProtection="1">
      <alignment horizontal="left" indent="1"/>
    </xf>
    <xf numFmtId="179" fontId="181" fillId="0" borderId="0" xfId="1640" applyNumberFormat="1" applyFont="1" applyFill="1" applyBorder="1" applyAlignment="1">
      <alignment horizontal="right"/>
    </xf>
    <xf numFmtId="0" fontId="181" fillId="0" borderId="0" xfId="1018" applyFont="1" applyFill="1" applyBorder="1" applyAlignment="1" applyProtection="1">
      <alignment horizontal="left"/>
    </xf>
    <xf numFmtId="0" fontId="181" fillId="40" borderId="0" xfId="1017" applyFont="1" applyFill="1" applyBorder="1" applyAlignment="1" applyProtection="1">
      <alignment horizontal="left"/>
      <protection locked="0"/>
    </xf>
    <xf numFmtId="0" fontId="181" fillId="0" borderId="70" xfId="1018" applyFont="1" applyFill="1" applyBorder="1" applyAlignment="1" applyProtection="1">
      <alignment horizontal="left"/>
    </xf>
    <xf numFmtId="179" fontId="181" fillId="0" borderId="70" xfId="1640" applyNumberFormat="1" applyFont="1" applyFill="1" applyBorder="1" applyAlignment="1">
      <alignment horizontal="right"/>
    </xf>
    <xf numFmtId="0" fontId="133" fillId="0" borderId="0" xfId="1018" applyFont="1" applyFill="1" applyBorder="1" applyAlignment="1" applyProtection="1">
      <alignment horizontal="left" vertical="center" wrapText="1"/>
    </xf>
    <xf numFmtId="0" fontId="182" fillId="0" borderId="0" xfId="0" applyFont="1" applyFill="1" applyBorder="1" applyAlignment="1">
      <alignment horizontal="left" indent="1"/>
    </xf>
    <xf numFmtId="0" fontId="182" fillId="0" borderId="0" xfId="0" applyFont="1" applyFill="1"/>
    <xf numFmtId="0" fontId="181" fillId="0" borderId="72" xfId="0" applyFont="1" applyFill="1" applyBorder="1"/>
    <xf numFmtId="179" fontId="181" fillId="0" borderId="72" xfId="1640" applyNumberFormat="1" applyFont="1" applyFill="1" applyBorder="1" applyAlignment="1">
      <alignment horizontal="right"/>
    </xf>
    <xf numFmtId="179" fontId="182" fillId="0" borderId="72" xfId="1640" applyNumberFormat="1" applyFont="1" applyFill="1" applyBorder="1" applyAlignment="1">
      <alignment horizontal="right"/>
    </xf>
    <xf numFmtId="0" fontId="181" fillId="0" borderId="70" xfId="0" applyFont="1" applyFill="1" applyBorder="1"/>
    <xf numFmtId="178" fontId="181" fillId="0" borderId="70" xfId="1640" applyNumberFormat="1" applyFont="1" applyFill="1" applyBorder="1" applyAlignment="1">
      <alignment horizontal="right"/>
    </xf>
    <xf numFmtId="179" fontId="182" fillId="0" borderId="70" xfId="1640" applyNumberFormat="1" applyFont="1" applyFill="1" applyBorder="1" applyAlignment="1">
      <alignment horizontal="right"/>
    </xf>
    <xf numFmtId="0" fontId="124" fillId="0" borderId="0" xfId="892" applyFont="1" applyBorder="1" applyAlignment="1">
      <alignment horizontal="right"/>
    </xf>
    <xf numFmtId="0" fontId="181" fillId="0" borderId="0" xfId="1640" applyNumberFormat="1" applyFont="1" applyFill="1" applyBorder="1" applyAlignment="1">
      <alignment horizontal="left" wrapText="1"/>
    </xf>
    <xf numFmtId="0" fontId="181" fillId="0" borderId="0" xfId="1640" applyNumberFormat="1" applyFont="1" applyFill="1" applyBorder="1" applyAlignment="1">
      <alignment horizontal="left" wrapText="1" indent="1"/>
    </xf>
    <xf numFmtId="0" fontId="181" fillId="87" borderId="0" xfId="1640" applyNumberFormat="1" applyFont="1" applyFill="1" applyBorder="1" applyAlignment="1">
      <alignment horizontal="left" wrapText="1"/>
    </xf>
    <xf numFmtId="178" fontId="181" fillId="87" borderId="0" xfId="1640" applyNumberFormat="1" applyFont="1" applyFill="1" applyBorder="1" applyAlignment="1">
      <alignment horizontal="right" wrapText="1"/>
    </xf>
    <xf numFmtId="0" fontId="181" fillId="87" borderId="0" xfId="1640" applyNumberFormat="1" applyFont="1" applyFill="1" applyBorder="1" applyAlignment="1">
      <alignment horizontal="left" wrapText="1" indent="1"/>
    </xf>
    <xf numFmtId="0" fontId="181" fillId="87" borderId="0" xfId="1640" applyNumberFormat="1" applyFont="1" applyFill="1" applyBorder="1" applyAlignment="1">
      <alignment horizontal="left" wrapText="1" indent="2"/>
    </xf>
    <xf numFmtId="0" fontId="182" fillId="87" borderId="0" xfId="1640" applyNumberFormat="1" applyFont="1" applyFill="1" applyBorder="1" applyAlignment="1">
      <alignment horizontal="left" wrapText="1" indent="3"/>
    </xf>
    <xf numFmtId="0" fontId="181" fillId="87" borderId="0" xfId="1640" applyNumberFormat="1" applyFont="1" applyFill="1" applyBorder="1" applyAlignment="1">
      <alignment wrapText="1"/>
    </xf>
    <xf numFmtId="0" fontId="182" fillId="87" borderId="0" xfId="1640" applyNumberFormat="1" applyFont="1" applyFill="1" applyBorder="1" applyAlignment="1">
      <alignment horizontal="left" wrapText="1" indent="2"/>
    </xf>
    <xf numFmtId="0" fontId="181" fillId="87" borderId="72" xfId="1640" applyNumberFormat="1" applyFont="1" applyFill="1" applyBorder="1" applyAlignment="1">
      <alignment horizontal="left" wrapText="1"/>
    </xf>
    <xf numFmtId="0" fontId="181" fillId="87" borderId="69" xfId="1640" applyNumberFormat="1" applyFont="1" applyFill="1" applyBorder="1" applyAlignment="1">
      <alignment horizontal="left" wrapText="1" indent="1"/>
    </xf>
    <xf numFmtId="178" fontId="181" fillId="87" borderId="69" xfId="1640" applyNumberFormat="1" applyFont="1" applyFill="1" applyBorder="1" applyAlignment="1">
      <alignment horizontal="right" wrapText="1"/>
    </xf>
    <xf numFmtId="0" fontId="181" fillId="87" borderId="74" xfId="892" applyNumberFormat="1" applyFont="1" applyFill="1" applyBorder="1" applyAlignment="1"/>
    <xf numFmtId="178" fontId="181" fillId="87" borderId="74" xfId="1640" applyNumberFormat="1" applyFont="1" applyFill="1" applyBorder="1" applyAlignment="1">
      <alignment horizontal="right" wrapText="1"/>
    </xf>
    <xf numFmtId="0" fontId="181" fillId="0" borderId="72" xfId="1640" applyNumberFormat="1" applyFont="1" applyFill="1" applyBorder="1" applyAlignment="1">
      <alignment horizontal="left" wrapText="1"/>
    </xf>
    <xf numFmtId="0" fontId="181" fillId="0" borderId="69" xfId="1640" applyNumberFormat="1" applyFont="1" applyFill="1" applyBorder="1" applyAlignment="1">
      <alignment horizontal="left" wrapText="1" indent="1"/>
    </xf>
    <xf numFmtId="178" fontId="181" fillId="0" borderId="69" xfId="1640" applyNumberFormat="1" applyFont="1" applyFill="1" applyBorder="1" applyAlignment="1">
      <alignment horizontal="right" wrapText="1"/>
    </xf>
    <xf numFmtId="178" fontId="181" fillId="0" borderId="71" xfId="1640" applyNumberFormat="1" applyFont="1" applyFill="1" applyBorder="1" applyAlignment="1">
      <alignment horizontal="right" wrapText="1"/>
    </xf>
    <xf numFmtId="167" fontId="131" fillId="0" borderId="0" xfId="1640" applyNumberFormat="1" applyFont="1" applyFill="1" applyBorder="1" applyAlignment="1">
      <alignment horizontal="left" wrapText="1" indent="2"/>
    </xf>
    <xf numFmtId="0" fontId="125" fillId="0" borderId="0" xfId="892" applyFont="1" applyAlignment="1"/>
    <xf numFmtId="0" fontId="124" fillId="0" borderId="0" xfId="892" applyFont="1" applyBorder="1" applyAlignment="1"/>
    <xf numFmtId="0" fontId="127" fillId="86" borderId="0" xfId="733" applyFont="1" applyFill="1" applyBorder="1" applyAlignment="1" applyProtection="1">
      <alignment horizontal="right"/>
    </xf>
    <xf numFmtId="0" fontId="127" fillId="86" borderId="0" xfId="733" applyFont="1" applyFill="1" applyBorder="1" applyAlignment="1" applyProtection="1">
      <alignment horizontal="center"/>
    </xf>
    <xf numFmtId="0" fontId="135" fillId="86" borderId="0" xfId="1014" applyFont="1" applyFill="1" applyAlignment="1">
      <alignment horizontal="right"/>
    </xf>
    <xf numFmtId="0" fontId="135" fillId="87" borderId="0" xfId="1014" applyFont="1" applyFill="1" applyAlignment="1">
      <alignment horizontal="right"/>
    </xf>
    <xf numFmtId="0" fontId="121" fillId="0" borderId="0" xfId="892" applyFont="1" applyAlignment="1">
      <alignment horizontal="center"/>
    </xf>
    <xf numFmtId="0" fontId="139" fillId="0" borderId="0" xfId="892" applyFont="1" applyBorder="1" applyAlignment="1">
      <alignment horizontal="center"/>
    </xf>
    <xf numFmtId="164" fontId="124" fillId="0" borderId="0" xfId="892" applyNumberFormat="1" applyFont="1" applyAlignment="1">
      <alignment horizontal="right"/>
    </xf>
    <xf numFmtId="0" fontId="126" fillId="86" borderId="0" xfId="733" applyFont="1" applyFill="1" applyBorder="1" applyAlignment="1" applyProtection="1"/>
    <xf numFmtId="0" fontId="127" fillId="86" borderId="0" xfId="892" applyFont="1" applyFill="1" applyBorder="1" applyAlignment="1">
      <alignment horizontal="left" indent="7"/>
    </xf>
    <xf numFmtId="0" fontId="135" fillId="87" borderId="0" xfId="1014" applyFont="1" applyFill="1" applyAlignment="1">
      <alignment horizontal="center"/>
    </xf>
    <xf numFmtId="0" fontId="125" fillId="0" borderId="0" xfId="892" applyFont="1" applyBorder="1"/>
    <xf numFmtId="0" fontId="122" fillId="47" borderId="0" xfId="892" applyFont="1" applyFill="1" applyBorder="1" applyAlignment="1">
      <alignment horizontal="center"/>
    </xf>
    <xf numFmtId="0" fontId="122" fillId="47" borderId="0" xfId="892" applyFont="1" applyFill="1" applyBorder="1" applyAlignment="1">
      <alignment horizontal="right"/>
    </xf>
    <xf numFmtId="0" fontId="123" fillId="47" borderId="0" xfId="892" applyFont="1" applyFill="1" applyBorder="1" applyAlignment="1">
      <alignment horizontal="right"/>
    </xf>
    <xf numFmtId="0" fontId="123" fillId="0" borderId="0" xfId="892" applyFont="1" applyBorder="1" applyAlignment="1">
      <alignment horizontal="center"/>
    </xf>
    <xf numFmtId="164" fontId="124" fillId="0" borderId="0" xfId="892" applyNumberFormat="1" applyFont="1" applyBorder="1" applyAlignment="1">
      <alignment horizontal="right"/>
    </xf>
    <xf numFmtId="0" fontId="124" fillId="0" borderId="0" xfId="0" applyFont="1" applyBorder="1"/>
    <xf numFmtId="0" fontId="136" fillId="49" borderId="0" xfId="892" applyFont="1" applyFill="1" applyBorder="1"/>
    <xf numFmtId="0" fontId="124" fillId="49" borderId="0" xfId="1014" applyFont="1" applyFill="1" applyAlignment="1">
      <alignment horizontal="left"/>
    </xf>
    <xf numFmtId="0" fontId="182" fillId="0" borderId="0" xfId="1015" applyFont="1" applyAlignment="1">
      <alignment horizontal="center" wrapText="1"/>
    </xf>
    <xf numFmtId="179" fontId="182" fillId="0" borderId="0" xfId="1640" applyNumberFormat="1" applyFont="1" applyFill="1" applyBorder="1" applyAlignment="1">
      <alignment horizontal="right" wrapText="1"/>
    </xf>
    <xf numFmtId="11" fontId="181" fillId="0" borderId="71" xfId="1015" applyNumberFormat="1" applyFont="1" applyBorder="1" applyAlignment="1">
      <alignment horizontal="center" wrapText="1"/>
    </xf>
    <xf numFmtId="179" fontId="181" fillId="0" borderId="71" xfId="1640" applyNumberFormat="1" applyFont="1" applyFill="1" applyBorder="1" applyAlignment="1">
      <alignment horizontal="right" wrapText="1"/>
    </xf>
    <xf numFmtId="0" fontId="182" fillId="0" borderId="0" xfId="892" applyFont="1" applyFill="1" applyBorder="1" applyAlignment="1">
      <alignment horizontal="center"/>
    </xf>
    <xf numFmtId="0" fontId="182" fillId="0" borderId="69" xfId="892" applyFont="1" applyFill="1" applyBorder="1" applyAlignment="1">
      <alignment horizontal="center"/>
    </xf>
    <xf numFmtId="179" fontId="182" fillId="0" borderId="69" xfId="1640" applyNumberFormat="1" applyFont="1" applyFill="1" applyBorder="1" applyAlignment="1">
      <alignment horizontal="right" wrapText="1"/>
    </xf>
    <xf numFmtId="0" fontId="135" fillId="86" borderId="0" xfId="733" applyFont="1" applyFill="1" applyBorder="1" applyAlignment="1" applyProtection="1">
      <alignment horizontal="right"/>
    </xf>
    <xf numFmtId="0" fontId="135" fillId="86" borderId="0" xfId="1014" applyFont="1" applyFill="1" applyAlignment="1">
      <alignment horizontal="center"/>
    </xf>
    <xf numFmtId="0" fontId="128" fillId="0" borderId="0" xfId="892" applyFont="1" applyBorder="1" applyAlignment="1">
      <alignment horizontal="right"/>
    </xf>
    <xf numFmtId="0" fontId="139" fillId="0" borderId="0" xfId="892" applyFont="1" applyBorder="1"/>
    <xf numFmtId="0" fontId="135" fillId="86" borderId="0" xfId="733" applyFont="1" applyFill="1" applyBorder="1" applyAlignment="1" applyProtection="1">
      <alignment horizontal="center"/>
    </xf>
    <xf numFmtId="0" fontId="121" fillId="87" borderId="0" xfId="1014" applyFont="1" applyFill="1" applyAlignment="1">
      <alignment horizontal="center"/>
    </xf>
    <xf numFmtId="0" fontId="121" fillId="87" borderId="0" xfId="733" applyFont="1" applyFill="1" applyBorder="1" applyAlignment="1" applyProtection="1">
      <alignment horizontal="center"/>
    </xf>
    <xf numFmtId="167" fontId="181" fillId="0" borderId="0" xfId="1640" applyNumberFormat="1" applyFont="1" applyFill="1" applyBorder="1" applyAlignment="1">
      <alignment horizontal="left" wrapText="1"/>
    </xf>
    <xf numFmtId="167" fontId="182" fillId="0" borderId="0" xfId="1640" applyNumberFormat="1" applyFont="1" applyFill="1" applyBorder="1" applyAlignment="1">
      <alignment horizontal="left" wrapText="1"/>
    </xf>
    <xf numFmtId="167" fontId="182" fillId="0" borderId="69" xfId="1640" applyNumberFormat="1" applyFont="1" applyFill="1" applyBorder="1" applyAlignment="1">
      <alignment horizontal="left" wrapText="1"/>
    </xf>
    <xf numFmtId="0" fontId="140" fillId="0" borderId="0" xfId="892" applyFont="1" applyBorder="1" applyAlignment="1">
      <alignment horizontal="right"/>
    </xf>
    <xf numFmtId="0" fontId="182" fillId="0" borderId="0" xfId="892" applyFont="1" applyFill="1" applyBorder="1" applyAlignment="1">
      <alignment horizontal="left" indent="1"/>
    </xf>
    <xf numFmtId="0" fontId="182" fillId="0" borderId="72" xfId="892" applyFont="1" applyFill="1" applyBorder="1" applyAlignment="1">
      <alignment horizontal="left" indent="1"/>
    </xf>
    <xf numFmtId="178" fontId="182" fillId="0" borderId="72" xfId="1640" applyNumberFormat="1" applyFont="1" applyFill="1" applyBorder="1" applyAlignment="1">
      <alignment horizontal="right" wrapText="1"/>
    </xf>
    <xf numFmtId="0" fontId="181" fillId="0" borderId="70" xfId="892" applyFont="1" applyFill="1" applyBorder="1" applyAlignment="1"/>
    <xf numFmtId="0" fontId="181" fillId="0" borderId="0" xfId="892" applyFont="1" applyFill="1" applyBorder="1" applyAlignment="1"/>
    <xf numFmtId="0" fontId="181" fillId="0" borderId="75" xfId="1640" applyNumberFormat="1" applyFont="1" applyFill="1" applyBorder="1" applyAlignment="1">
      <alignment wrapText="1"/>
    </xf>
    <xf numFmtId="178" fontId="181" fillId="0" borderId="75" xfId="1640" applyNumberFormat="1" applyFont="1" applyFill="1" applyBorder="1" applyAlignment="1">
      <alignment horizontal="right" wrapText="1"/>
    </xf>
    <xf numFmtId="0" fontId="187" fillId="0" borderId="0" xfId="892" applyFont="1" applyFill="1" applyAlignment="1"/>
    <xf numFmtId="0" fontId="181" fillId="0" borderId="69" xfId="1640" applyNumberFormat="1" applyFont="1" applyFill="1" applyBorder="1" applyAlignment="1">
      <alignment wrapText="1"/>
    </xf>
    <xf numFmtId="0" fontId="181" fillId="0" borderId="76" xfId="1640" applyNumberFormat="1" applyFont="1" applyFill="1" applyBorder="1" applyAlignment="1">
      <alignment wrapText="1"/>
    </xf>
    <xf numFmtId="178" fontId="181" fillId="0" borderId="76" xfId="1640" applyNumberFormat="1" applyFont="1" applyFill="1" applyBorder="1" applyAlignment="1">
      <alignment horizontal="right" wrapText="1"/>
    </xf>
    <xf numFmtId="167" fontId="181" fillId="0" borderId="0" xfId="1640" applyNumberFormat="1" applyFont="1" applyFill="1" applyBorder="1" applyAlignment="1">
      <alignment horizontal="left" wrapText="1" indent="1"/>
    </xf>
    <xf numFmtId="167" fontId="182" fillId="0" borderId="0" xfId="1640" applyNumberFormat="1" applyFont="1" applyFill="1" applyBorder="1" applyAlignment="1">
      <alignment horizontal="left" wrapText="1" indent="2"/>
    </xf>
    <xf numFmtId="167" fontId="181" fillId="0" borderId="71" xfId="1640" applyNumberFormat="1" applyFont="1" applyFill="1" applyBorder="1" applyAlignment="1">
      <alignment horizontal="left" wrapText="1"/>
    </xf>
    <xf numFmtId="167" fontId="181" fillId="0" borderId="70" xfId="1640" applyNumberFormat="1" applyFont="1" applyFill="1" applyBorder="1" applyAlignment="1">
      <alignment horizontal="left" wrapText="1"/>
    </xf>
    <xf numFmtId="167" fontId="182" fillId="0" borderId="0" xfId="1640" applyNumberFormat="1" applyFont="1" applyFill="1" applyBorder="1" applyAlignment="1">
      <alignment horizontal="left" wrapText="1" indent="4"/>
    </xf>
    <xf numFmtId="0" fontId="139" fillId="0" borderId="0" xfId="892" applyFont="1"/>
    <xf numFmtId="0" fontId="139" fillId="0" borderId="0" xfId="892" applyFont="1" applyAlignment="1"/>
    <xf numFmtId="181" fontId="182" fillId="0" borderId="0" xfId="1640" applyNumberFormat="1" applyFont="1" applyFill="1" applyBorder="1" applyAlignment="1">
      <alignment horizontal="right" wrapText="1"/>
    </xf>
    <xf numFmtId="167" fontId="181" fillId="0" borderId="72" xfId="1640" applyNumberFormat="1" applyFont="1" applyFill="1" applyBorder="1" applyAlignment="1">
      <alignment horizontal="left" wrapText="1"/>
    </xf>
    <xf numFmtId="3" fontId="124" fillId="0" borderId="0" xfId="892" applyNumberFormat="1" applyFont="1"/>
    <xf numFmtId="3" fontId="181" fillId="0" borderId="72" xfId="1013" applyNumberFormat="1" applyFont="1" applyBorder="1"/>
    <xf numFmtId="167" fontId="182" fillId="0" borderId="72" xfId="1640" applyNumberFormat="1" applyFont="1" applyFill="1" applyBorder="1" applyAlignment="1">
      <alignment horizontal="right" wrapText="1"/>
    </xf>
    <xf numFmtId="3" fontId="182" fillId="0" borderId="0" xfId="1013" applyNumberFormat="1" applyFont="1" applyAlignment="1">
      <alignment horizontal="left" indent="1"/>
    </xf>
    <xf numFmtId="3" fontId="182" fillId="0" borderId="69" xfId="1013" applyNumberFormat="1" applyFont="1" applyBorder="1" applyAlignment="1">
      <alignment horizontal="left" indent="1"/>
    </xf>
    <xf numFmtId="167" fontId="185" fillId="0" borderId="0" xfId="892" applyNumberFormat="1" applyFont="1" applyFill="1" applyBorder="1"/>
    <xf numFmtId="0" fontId="121" fillId="50" borderId="0" xfId="892" applyFont="1" applyFill="1" applyBorder="1"/>
    <xf numFmtId="167" fontId="121" fillId="50" borderId="0" xfId="892" applyNumberFormat="1" applyFont="1" applyFill="1" applyBorder="1" applyAlignment="1"/>
    <xf numFmtId="0" fontId="124" fillId="49" borderId="0" xfId="892" applyFont="1" applyFill="1" applyBorder="1" applyAlignment="1">
      <alignment wrapText="1"/>
    </xf>
    <xf numFmtId="0" fontId="124" fillId="49" borderId="0" xfId="892" applyFont="1" applyFill="1" applyBorder="1" applyAlignment="1"/>
    <xf numFmtId="0" fontId="124" fillId="47" borderId="0" xfId="892" applyFont="1" applyFill="1" applyBorder="1" applyAlignment="1">
      <alignment wrapText="1"/>
    </xf>
    <xf numFmtId="0" fontId="124" fillId="47" borderId="0" xfId="892" applyFont="1" applyFill="1" applyBorder="1" applyAlignment="1"/>
    <xf numFmtId="0" fontId="124" fillId="30" borderId="0" xfId="892" applyFont="1" applyFill="1" applyBorder="1" applyAlignment="1">
      <alignment wrapText="1"/>
    </xf>
    <xf numFmtId="0" fontId="124" fillId="30" borderId="0" xfId="892" applyFont="1" applyFill="1" applyBorder="1" applyAlignment="1"/>
    <xf numFmtId="0" fontId="125" fillId="0" borderId="0" xfId="892" applyFont="1" applyBorder="1" applyAlignment="1">
      <alignment horizontal="right"/>
    </xf>
    <xf numFmtId="0" fontId="133" fillId="0" borderId="0" xfId="892" applyNumberFormat="1" applyFont="1" applyBorder="1" applyAlignment="1">
      <alignment wrapText="1"/>
    </xf>
    <xf numFmtId="178" fontId="181" fillId="0" borderId="0" xfId="1017" applyNumberFormat="1" applyFont="1" applyFill="1" applyBorder="1" applyAlignment="1" applyProtection="1">
      <alignment horizontal="right" vertical="center"/>
    </xf>
    <xf numFmtId="178" fontId="182" fillId="0" borderId="0" xfId="1017" applyNumberFormat="1" applyFont="1" applyFill="1" applyBorder="1" applyAlignment="1" applyProtection="1">
      <alignment horizontal="right" vertical="center"/>
    </xf>
    <xf numFmtId="178" fontId="182" fillId="0" borderId="0" xfId="1017" applyNumberFormat="1" applyFont="1" applyFill="1" applyBorder="1" applyAlignment="1" applyProtection="1"/>
    <xf numFmtId="0" fontId="181" fillId="0" borderId="71" xfId="1017" applyFont="1" applyFill="1" applyBorder="1" applyAlignment="1" applyProtection="1">
      <alignment horizontal="left" vertical="center"/>
    </xf>
    <xf numFmtId="178" fontId="181" fillId="0" borderId="71" xfId="1017" applyNumberFormat="1" applyFont="1" applyFill="1" applyBorder="1" applyAlignment="1" applyProtection="1">
      <alignment horizontal="right" vertical="center"/>
    </xf>
    <xf numFmtId="181" fontId="182" fillId="0" borderId="0" xfId="1017" applyNumberFormat="1" applyFont="1" applyFill="1" applyBorder="1" applyAlignment="1" applyProtection="1">
      <alignment horizontal="right" vertical="center"/>
    </xf>
    <xf numFmtId="181" fontId="182" fillId="0" borderId="69" xfId="1017" applyNumberFormat="1" applyFont="1" applyFill="1" applyBorder="1" applyAlignment="1" applyProtection="1">
      <alignment horizontal="right" vertical="center"/>
    </xf>
    <xf numFmtId="178" fontId="181" fillId="0" borderId="0" xfId="1017" applyNumberFormat="1" applyFont="1" applyFill="1" applyBorder="1" applyAlignment="1" applyProtection="1">
      <alignment horizontal="right"/>
    </xf>
    <xf numFmtId="178" fontId="182" fillId="0" borderId="0" xfId="1017" applyNumberFormat="1" applyFont="1" applyFill="1" applyBorder="1" applyAlignment="1" applyProtection="1">
      <alignment horizontal="right"/>
    </xf>
    <xf numFmtId="178" fontId="181" fillId="0" borderId="71" xfId="1017" applyNumberFormat="1" applyFont="1" applyFill="1" applyBorder="1" applyAlignment="1" applyProtection="1">
      <alignment horizontal="right"/>
    </xf>
    <xf numFmtId="181" fontId="182" fillId="0" borderId="0" xfId="1017" applyNumberFormat="1" applyFont="1" applyFill="1" applyBorder="1" applyAlignment="1" applyProtection="1">
      <alignment horizontal="right"/>
    </xf>
    <xf numFmtId="181" fontId="182" fillId="0" borderId="69" xfId="1017" applyNumberFormat="1" applyFont="1" applyFill="1" applyBorder="1" applyAlignment="1" applyProtection="1">
      <alignment horizontal="right"/>
    </xf>
    <xf numFmtId="0" fontId="140" fillId="0" borderId="0" xfId="892" applyFont="1" applyBorder="1"/>
    <xf numFmtId="0" fontId="188" fillId="0" borderId="0" xfId="1017" applyFont="1" applyFill="1" applyBorder="1" applyAlignment="1" applyProtection="1">
      <alignment horizontal="left" vertical="center"/>
    </xf>
    <xf numFmtId="0" fontId="185" fillId="0" borderId="0" xfId="892" applyFont="1" applyFill="1" applyBorder="1"/>
    <xf numFmtId="0" fontId="189" fillId="0" borderId="0" xfId="1017" applyFont="1" applyFill="1" applyBorder="1" applyAlignment="1" applyProtection="1">
      <alignment horizontal="left" vertical="center" indent="1"/>
    </xf>
    <xf numFmtId="0" fontId="189" fillId="0" borderId="69" xfId="1017" applyFont="1" applyFill="1" applyBorder="1" applyAlignment="1" applyProtection="1">
      <alignment horizontal="left" vertical="center" indent="1"/>
    </xf>
    <xf numFmtId="181" fontId="182" fillId="0" borderId="69" xfId="1640" applyNumberFormat="1" applyFont="1" applyFill="1" applyBorder="1" applyAlignment="1">
      <alignment horizontal="right" wrapText="1"/>
    </xf>
    <xf numFmtId="0" fontId="182" fillId="0" borderId="69" xfId="892" applyNumberFormat="1" applyFont="1" applyFill="1" applyBorder="1" applyAlignment="1"/>
    <xf numFmtId="0" fontId="128" fillId="0" borderId="0" xfId="1020" applyFont="1"/>
    <xf numFmtId="0" fontId="121" fillId="0" borderId="0" xfId="1020" applyFont="1" applyAlignment="1">
      <alignment horizontal="right"/>
    </xf>
    <xf numFmtId="0" fontId="139" fillId="0" borderId="0" xfId="1020" applyFont="1"/>
    <xf numFmtId="0" fontId="132" fillId="0" borderId="0" xfId="1020" applyFont="1"/>
    <xf numFmtId="0" fontId="132" fillId="0" borderId="0" xfId="1020" applyFont="1" applyAlignment="1">
      <alignment horizontal="right"/>
    </xf>
    <xf numFmtId="0" fontId="132" fillId="0" borderId="0" xfId="0" applyFont="1" applyFill="1" applyBorder="1"/>
    <xf numFmtId="0" fontId="182" fillId="0" borderId="0" xfId="0" applyFont="1" applyBorder="1" applyAlignment="1">
      <alignment horizontal="left"/>
    </xf>
    <xf numFmtId="178" fontId="182" fillId="0" borderId="0" xfId="0" applyNumberFormat="1" applyFont="1" applyBorder="1"/>
    <xf numFmtId="0" fontId="182" fillId="0" borderId="0" xfId="1020" applyFont="1"/>
    <xf numFmtId="0" fontId="182" fillId="0" borderId="0" xfId="0" applyFont="1" applyFill="1" applyBorder="1"/>
    <xf numFmtId="0" fontId="181" fillId="40" borderId="72" xfId="1017" applyFont="1" applyFill="1" applyBorder="1" applyAlignment="1" applyProtection="1">
      <alignment horizontal="left" vertical="center"/>
    </xf>
    <xf numFmtId="178" fontId="185" fillId="0" borderId="72" xfId="0" applyNumberFormat="1" applyFont="1" applyBorder="1"/>
    <xf numFmtId="0" fontId="182" fillId="0" borderId="0" xfId="0" applyFont="1" applyBorder="1"/>
    <xf numFmtId="178" fontId="182" fillId="0" borderId="0" xfId="1640" applyNumberFormat="1" applyFont="1" applyBorder="1"/>
    <xf numFmtId="181" fontId="182" fillId="0" borderId="0" xfId="1640" applyNumberFormat="1" applyFont="1" applyBorder="1"/>
    <xf numFmtId="181" fontId="182" fillId="0" borderId="0" xfId="1640" applyNumberFormat="1" applyFont="1" applyBorder="1" applyAlignment="1">
      <alignment horizontal="right"/>
    </xf>
    <xf numFmtId="0" fontId="182" fillId="0" borderId="69" xfId="0" applyFont="1" applyBorder="1"/>
    <xf numFmtId="178" fontId="182" fillId="0" borderId="69" xfId="0" applyNumberFormat="1" applyFont="1" applyBorder="1"/>
    <xf numFmtId="0" fontId="182" fillId="0" borderId="73" xfId="0" applyFont="1" applyBorder="1" applyAlignment="1">
      <alignment horizontal="left"/>
    </xf>
    <xf numFmtId="178" fontId="182" fillId="0" borderId="73" xfId="0" applyNumberFormat="1" applyFont="1" applyBorder="1"/>
    <xf numFmtId="0" fontId="181" fillId="40" borderId="73" xfId="1017" applyFont="1" applyFill="1" applyBorder="1" applyAlignment="1" applyProtection="1">
      <alignment horizontal="left" vertical="center"/>
    </xf>
    <xf numFmtId="178" fontId="185" fillId="0" borderId="73" xfId="0" applyNumberFormat="1" applyFont="1" applyBorder="1"/>
    <xf numFmtId="0" fontId="182" fillId="0" borderId="76" xfId="0" applyFont="1" applyBorder="1"/>
    <xf numFmtId="181" fontId="182" fillId="0" borderId="76" xfId="1640" applyNumberFormat="1" applyFont="1" applyBorder="1"/>
    <xf numFmtId="0" fontId="135" fillId="86" borderId="0" xfId="733" applyFont="1" applyFill="1" applyAlignment="1" applyProtection="1">
      <alignment horizontal="center"/>
    </xf>
    <xf numFmtId="0" fontId="135" fillId="86" borderId="0" xfId="733" applyFont="1" applyFill="1" applyAlignment="1" applyProtection="1">
      <alignment horizontal="right"/>
    </xf>
    <xf numFmtId="0" fontId="125" fillId="0" borderId="0" xfId="1020" applyFont="1"/>
    <xf numFmtId="0" fontId="139" fillId="0" borderId="0" xfId="1020" applyFont="1" applyAlignment="1">
      <alignment horizontal="right"/>
    </xf>
    <xf numFmtId="0" fontId="124" fillId="0" borderId="0" xfId="1020" applyFont="1"/>
    <xf numFmtId="0" fontId="141" fillId="0" borderId="0" xfId="1640" applyNumberFormat="1" applyFont="1" applyFill="1" applyBorder="1" applyAlignment="1">
      <alignment wrapText="1"/>
    </xf>
    <xf numFmtId="0" fontId="124" fillId="0" borderId="0" xfId="1020" applyFont="1" applyAlignment="1">
      <alignment horizontal="right"/>
    </xf>
    <xf numFmtId="167" fontId="124" fillId="0" borderId="0" xfId="1020" applyNumberFormat="1" applyFont="1" applyAlignment="1">
      <alignment horizontal="right"/>
    </xf>
    <xf numFmtId="0" fontId="121" fillId="86" borderId="0" xfId="733" applyFont="1" applyFill="1" applyAlignment="1" applyProtection="1"/>
    <xf numFmtId="0" fontId="121" fillId="86" borderId="0" xfId="733" applyFont="1" applyFill="1" applyAlignment="1" applyProtection="1">
      <alignment horizontal="center"/>
    </xf>
    <xf numFmtId="0" fontId="121" fillId="86" borderId="0" xfId="733" applyFont="1" applyFill="1" applyAlignment="1" applyProtection="1">
      <alignment horizontal="right"/>
    </xf>
    <xf numFmtId="0" fontId="121" fillId="86" borderId="0" xfId="733" quotePrefix="1" applyFont="1" applyFill="1" applyAlignment="1" applyProtection="1">
      <alignment horizontal="right"/>
    </xf>
    <xf numFmtId="0" fontId="121" fillId="86" borderId="0" xfId="892" applyFont="1" applyFill="1" applyAlignment="1">
      <alignment horizontal="left" indent="7"/>
    </xf>
    <xf numFmtId="0" fontId="181" fillId="0" borderId="72" xfId="1640" applyNumberFormat="1" applyFont="1" applyFill="1" applyBorder="1" applyAlignment="1">
      <alignment horizontal="left" wrapText="1" indent="1"/>
    </xf>
    <xf numFmtId="0" fontId="181" fillId="0" borderId="76" xfId="1640" applyNumberFormat="1" applyFont="1" applyFill="1" applyBorder="1" applyAlignment="1">
      <alignment horizontal="left" wrapText="1" indent="1"/>
    </xf>
    <xf numFmtId="0" fontId="181" fillId="0" borderId="71" xfId="1640" applyNumberFormat="1" applyFont="1" applyFill="1" applyBorder="1" applyAlignment="1">
      <alignment horizontal="left" wrapText="1" indent="1"/>
    </xf>
    <xf numFmtId="0" fontId="181" fillId="87" borderId="77" xfId="1640" applyNumberFormat="1" applyFont="1" applyFill="1" applyBorder="1" applyAlignment="1">
      <alignment wrapText="1"/>
    </xf>
    <xf numFmtId="178" fontId="181" fillId="87" borderId="77" xfId="1640" applyNumberFormat="1" applyFont="1" applyFill="1" applyBorder="1" applyAlignment="1">
      <alignment horizontal="right" wrapText="1"/>
    </xf>
    <xf numFmtId="0" fontId="186" fillId="0" borderId="0" xfId="1640" applyNumberFormat="1" applyFont="1" applyFill="1" applyBorder="1" applyAlignment="1">
      <alignment wrapText="1"/>
    </xf>
    <xf numFmtId="0" fontId="185" fillId="0" borderId="0" xfId="1020" applyFont="1"/>
    <xf numFmtId="0" fontId="185" fillId="0" borderId="0" xfId="1020" applyFont="1" applyAlignment="1">
      <alignment horizontal="right"/>
    </xf>
    <xf numFmtId="167" fontId="185" fillId="0" borderId="0" xfId="1020" applyNumberFormat="1" applyFont="1" applyAlignment="1">
      <alignment horizontal="right"/>
    </xf>
    <xf numFmtId="10" fontId="181" fillId="87" borderId="77" xfId="1062" applyNumberFormat="1" applyFont="1" applyFill="1" applyBorder="1" applyAlignment="1">
      <alignment horizontal="right" wrapText="1"/>
    </xf>
    <xf numFmtId="166" fontId="185" fillId="0" borderId="0" xfId="1062" applyNumberFormat="1" applyFont="1" applyAlignment="1">
      <alignment horizontal="right"/>
    </xf>
    <xf numFmtId="1" fontId="124" fillId="0" borderId="0" xfId="1020" applyNumberFormat="1" applyFont="1" applyAlignment="1">
      <alignment horizontal="right"/>
    </xf>
    <xf numFmtId="1" fontId="124" fillId="0" borderId="0" xfId="1020" applyNumberFormat="1" applyFont="1"/>
    <xf numFmtId="0" fontId="124" fillId="0" borderId="0" xfId="0" applyFont="1" applyBorder="1" applyAlignment="1">
      <alignment horizontal="right"/>
    </xf>
    <xf numFmtId="0" fontId="137" fillId="0" borderId="0" xfId="1640" applyNumberFormat="1" applyFont="1" applyFill="1" applyBorder="1" applyAlignment="1">
      <alignment horizontal="left"/>
    </xf>
    <xf numFmtId="0" fontId="141" fillId="0" borderId="0" xfId="1640" applyNumberFormat="1" applyFont="1" applyFill="1" applyBorder="1" applyAlignment="1"/>
    <xf numFmtId="0" fontId="121" fillId="86" borderId="0" xfId="733" applyFont="1" applyFill="1" applyBorder="1" applyAlignment="1" applyProtection="1"/>
    <xf numFmtId="0" fontId="121" fillId="86" borderId="0" xfId="733" applyFont="1" applyFill="1" applyBorder="1" applyAlignment="1" applyProtection="1">
      <alignment horizontal="center"/>
    </xf>
    <xf numFmtId="0" fontId="182" fillId="0" borderId="0" xfId="1020" applyFont="1" applyAlignment="1">
      <alignment horizontal="left" indent="1"/>
    </xf>
    <xf numFmtId="178" fontId="182" fillId="40" borderId="0" xfId="1640" applyNumberFormat="1" applyFont="1" applyFill="1" applyBorder="1" applyAlignment="1">
      <alignment horizontal="right" wrapText="1"/>
    </xf>
    <xf numFmtId="181" fontId="185" fillId="0" borderId="0" xfId="1020" applyNumberFormat="1" applyFont="1"/>
    <xf numFmtId="0" fontId="190" fillId="86" borderId="0" xfId="733" applyNumberFormat="1" applyFont="1" applyFill="1" applyBorder="1" applyAlignment="1" applyProtection="1"/>
    <xf numFmtId="0" fontId="190" fillId="86" borderId="0" xfId="733" applyFont="1" applyFill="1" applyBorder="1" applyAlignment="1" applyProtection="1">
      <alignment horizontal="right"/>
    </xf>
    <xf numFmtId="0" fontId="182" fillId="0" borderId="69" xfId="1020" applyFont="1" applyBorder="1" applyAlignment="1">
      <alignment horizontal="left"/>
    </xf>
    <xf numFmtId="179" fontId="182" fillId="40" borderId="69" xfId="1640" applyNumberFormat="1" applyFont="1" applyFill="1" applyBorder="1" applyAlignment="1">
      <alignment horizontal="right" wrapText="1"/>
    </xf>
    <xf numFmtId="178" fontId="181" fillId="40" borderId="69" xfId="1640" applyNumberFormat="1" applyFont="1" applyFill="1" applyBorder="1" applyAlignment="1">
      <alignment horizontal="right" wrapText="1"/>
    </xf>
    <xf numFmtId="0" fontId="121" fillId="86" borderId="0" xfId="892" applyFont="1" applyFill="1" applyBorder="1" applyAlignment="1">
      <alignment horizontal="left" indent="7"/>
    </xf>
    <xf numFmtId="0" fontId="186" fillId="87" borderId="0" xfId="1014" applyFont="1" applyFill="1" applyAlignment="1">
      <alignment horizontal="center"/>
    </xf>
    <xf numFmtId="0" fontId="186" fillId="87" borderId="0" xfId="733" applyFont="1" applyFill="1" applyBorder="1" applyAlignment="1" applyProtection="1">
      <alignment horizontal="center"/>
    </xf>
    <xf numFmtId="0" fontId="185" fillId="0" borderId="0" xfId="892" applyFont="1" applyBorder="1" applyAlignment="1">
      <alignment horizontal="right"/>
    </xf>
    <xf numFmtId="167" fontId="124" fillId="0" borderId="0" xfId="1020" applyNumberFormat="1" applyFont="1"/>
    <xf numFmtId="178" fontId="182" fillId="0" borderId="0" xfId="1020" applyNumberFormat="1" applyFont="1"/>
    <xf numFmtId="0" fontId="182" fillId="0" borderId="0" xfId="1020" applyFont="1" applyAlignment="1">
      <alignment horizontal="right"/>
    </xf>
    <xf numFmtId="168" fontId="182" fillId="0" borderId="0" xfId="1640" applyNumberFormat="1" applyFont="1" applyFill="1" applyBorder="1" applyAlignment="1">
      <alignment horizontal="left" wrapText="1" indent="1"/>
    </xf>
    <xf numFmtId="0" fontId="181" fillId="0" borderId="72" xfId="1020" applyFont="1" applyBorder="1"/>
    <xf numFmtId="179" fontId="181" fillId="0" borderId="72" xfId="1640" applyNumberFormat="1" applyFont="1" applyFill="1" applyBorder="1" applyAlignment="1">
      <alignment horizontal="right" wrapText="1"/>
    </xf>
    <xf numFmtId="168" fontId="182" fillId="0" borderId="69" xfId="1640" applyNumberFormat="1" applyFont="1" applyFill="1" applyBorder="1" applyAlignment="1">
      <alignment horizontal="left" wrapText="1" indent="1"/>
    </xf>
    <xf numFmtId="168" fontId="182" fillId="0" borderId="69" xfId="1640" applyNumberFormat="1" applyFont="1" applyFill="1" applyBorder="1" applyAlignment="1">
      <alignment horizontal="right" wrapText="1"/>
    </xf>
    <xf numFmtId="0" fontId="181" fillId="87" borderId="72" xfId="1020" applyFont="1" applyFill="1" applyBorder="1"/>
    <xf numFmtId="179" fontId="181" fillId="87" borderId="72" xfId="1640" applyNumberFormat="1" applyFont="1" applyFill="1" applyBorder="1" applyAlignment="1">
      <alignment horizontal="right" wrapText="1"/>
    </xf>
    <xf numFmtId="168" fontId="182" fillId="87" borderId="0" xfId="1640" applyNumberFormat="1" applyFont="1" applyFill="1" applyBorder="1" applyAlignment="1">
      <alignment horizontal="left" wrapText="1" indent="1"/>
    </xf>
    <xf numFmtId="179" fontId="182" fillId="87" borderId="0" xfId="1640" applyNumberFormat="1" applyFont="1" applyFill="1" applyBorder="1" applyAlignment="1">
      <alignment horizontal="right" wrapText="1"/>
    </xf>
    <xf numFmtId="168" fontId="182" fillId="87" borderId="69" xfId="1640" applyNumberFormat="1" applyFont="1" applyFill="1" applyBorder="1" applyAlignment="1">
      <alignment horizontal="left" wrapText="1" indent="1"/>
    </xf>
    <xf numFmtId="179" fontId="182" fillId="87" borderId="69" xfId="1640" applyNumberFormat="1" applyFont="1" applyFill="1" applyBorder="1" applyAlignment="1">
      <alignment horizontal="right" wrapText="1"/>
    </xf>
    <xf numFmtId="168" fontId="181" fillId="87" borderId="0" xfId="1640" applyNumberFormat="1" applyFont="1" applyFill="1" applyBorder="1" applyAlignment="1">
      <alignment horizontal="left" wrapText="1" indent="1"/>
    </xf>
    <xf numFmtId="179" fontId="181" fillId="87" borderId="0" xfId="1640" applyNumberFormat="1" applyFont="1" applyFill="1" applyBorder="1" applyAlignment="1">
      <alignment horizontal="right" wrapText="1"/>
    </xf>
    <xf numFmtId="168" fontId="182" fillId="87" borderId="0" xfId="1640" applyNumberFormat="1" applyFont="1" applyFill="1" applyBorder="1" applyAlignment="1">
      <alignment horizontal="left" wrapText="1" indent="2"/>
    </xf>
    <xf numFmtId="168" fontId="182" fillId="87" borderId="69" xfId="1640" applyNumberFormat="1" applyFont="1" applyFill="1" applyBorder="1" applyAlignment="1">
      <alignment horizontal="left" wrapText="1" indent="2"/>
    </xf>
    <xf numFmtId="0" fontId="181" fillId="0" borderId="77" xfId="1020" applyFont="1" applyBorder="1"/>
    <xf numFmtId="179" fontId="181" fillId="0" borderId="77" xfId="1640" applyNumberFormat="1" applyFont="1" applyFill="1" applyBorder="1" applyAlignment="1">
      <alignment horizontal="right" wrapText="1"/>
    </xf>
    <xf numFmtId="0" fontId="186" fillId="0" borderId="0" xfId="733" applyFont="1" applyFill="1" applyAlignment="1" applyProtection="1">
      <alignment horizontal="right"/>
    </xf>
    <xf numFmtId="0" fontId="126" fillId="86" borderId="0" xfId="733" applyFont="1" applyFill="1" applyBorder="1" applyAlignment="1" applyProtection="1">
      <alignment horizontal="right"/>
    </xf>
    <xf numFmtId="0" fontId="181" fillId="0" borderId="0" xfId="1084" applyNumberFormat="1" applyFont="1" applyFill="1" applyBorder="1" applyAlignment="1"/>
    <xf numFmtId="179" fontId="181" fillId="0" borderId="0" xfId="1084" applyNumberFormat="1" applyFont="1" applyFill="1" applyBorder="1" applyAlignment="1">
      <alignment horizontal="right"/>
    </xf>
    <xf numFmtId="0" fontId="182" fillId="0" borderId="0" xfId="1084" applyNumberFormat="1" applyFont="1" applyFill="1" applyBorder="1" applyAlignment="1">
      <alignment horizontal="left" indent="1"/>
    </xf>
    <xf numFmtId="179" fontId="182" fillId="0" borderId="0" xfId="1084" applyNumberFormat="1" applyFont="1" applyFill="1" applyBorder="1" applyAlignment="1">
      <alignment horizontal="right"/>
    </xf>
    <xf numFmtId="0" fontId="181" fillId="0" borderId="0" xfId="1020" applyFont="1"/>
    <xf numFmtId="0" fontId="181" fillId="0" borderId="0" xfId="1020" applyFont="1" applyAlignment="1">
      <alignment horizontal="left" indent="1"/>
    </xf>
    <xf numFmtId="0" fontId="182" fillId="0" borderId="0" xfId="1020" applyFont="1" applyAlignment="1">
      <alignment horizontal="left" indent="2"/>
    </xf>
    <xf numFmtId="179" fontId="181" fillId="0" borderId="0" xfId="1020" applyNumberFormat="1" applyFont="1" applyAlignment="1">
      <alignment horizontal="right"/>
    </xf>
    <xf numFmtId="0" fontId="182" fillId="0" borderId="69" xfId="1084" applyNumberFormat="1" applyFont="1" applyFill="1" applyBorder="1" applyAlignment="1">
      <alignment horizontal="left" indent="1"/>
    </xf>
    <xf numFmtId="179" fontId="182" fillId="0" borderId="69" xfId="1084" applyNumberFormat="1" applyFont="1" applyFill="1" applyBorder="1" applyAlignment="1">
      <alignment horizontal="right"/>
    </xf>
    <xf numFmtId="0" fontId="187" fillId="0" borderId="0" xfId="1020" applyFont="1"/>
    <xf numFmtId="0" fontId="124" fillId="0" borderId="0" xfId="892" applyFont="1" applyFill="1" applyBorder="1"/>
    <xf numFmtId="0" fontId="124" fillId="0" borderId="0" xfId="892" applyFont="1" applyFill="1" applyBorder="1" applyAlignment="1"/>
    <xf numFmtId="0" fontId="124" fillId="0" borderId="0" xfId="892" applyFont="1" applyFill="1" applyBorder="1" applyAlignment="1">
      <alignment horizontal="right"/>
    </xf>
    <xf numFmtId="167" fontId="182" fillId="0" borderId="0" xfId="892" applyNumberFormat="1" applyFont="1" applyFill="1" applyBorder="1" applyAlignment="1">
      <alignment horizontal="right"/>
    </xf>
    <xf numFmtId="3" fontId="182" fillId="0" borderId="0" xfId="892" applyNumberFormat="1" applyFont="1" applyBorder="1" applyAlignment="1">
      <alignment horizontal="left" indent="1"/>
    </xf>
    <xf numFmtId="3" fontId="181" fillId="0" borderId="0" xfId="892" applyNumberFormat="1" applyFont="1" applyBorder="1" applyAlignment="1"/>
    <xf numFmtId="3" fontId="182" fillId="0" borderId="0" xfId="892" applyNumberFormat="1" applyFont="1" applyBorder="1" applyAlignment="1">
      <alignment horizontal="left" indent="2"/>
    </xf>
    <xf numFmtId="3" fontId="182" fillId="0" borderId="69" xfId="892" applyNumberFormat="1" applyFont="1" applyBorder="1" applyAlignment="1">
      <alignment horizontal="left" indent="1"/>
    </xf>
    <xf numFmtId="164" fontId="124" fillId="0" borderId="0" xfId="892" applyNumberFormat="1" applyFont="1"/>
    <xf numFmtId="0" fontId="135" fillId="86" borderId="0" xfId="733" quotePrefix="1" applyFont="1" applyFill="1" applyAlignment="1" applyProtection="1">
      <alignment horizontal="right"/>
    </xf>
    <xf numFmtId="0" fontId="134" fillId="40" borderId="0" xfId="892" applyFont="1" applyFill="1" applyBorder="1"/>
    <xf numFmtId="0" fontId="124" fillId="40" borderId="0" xfId="892" applyFont="1" applyFill="1" applyBorder="1" applyAlignment="1">
      <alignment horizontal="right"/>
    </xf>
    <xf numFmtId="17" fontId="121" fillId="86" borderId="0" xfId="733" applyNumberFormat="1" applyFont="1" applyFill="1" applyAlignment="1" applyProtection="1">
      <alignment horizontal="right"/>
    </xf>
    <xf numFmtId="17" fontId="121" fillId="86" borderId="0" xfId="733" applyNumberFormat="1" applyFont="1" applyFill="1" applyBorder="1" applyAlignment="1" applyProtection="1">
      <alignment horizontal="center"/>
    </xf>
    <xf numFmtId="17" fontId="121" fillId="86" borderId="0" xfId="733" applyNumberFormat="1" applyFont="1" applyFill="1" applyBorder="1" applyAlignment="1" applyProtection="1">
      <alignment horizontal="right"/>
    </xf>
    <xf numFmtId="0" fontId="129" fillId="0" borderId="0" xfId="0" applyFont="1" applyProtection="1"/>
    <xf numFmtId="180" fontId="131" fillId="0" borderId="0" xfId="1640" applyNumberFormat="1" applyFont="1" applyFill="1" applyBorder="1" applyAlignment="1">
      <alignment horizontal="right" wrapText="1"/>
    </xf>
    <xf numFmtId="180" fontId="182" fillId="0" borderId="72" xfId="1640" applyNumberFormat="1" applyFont="1" applyFill="1" applyBorder="1" applyAlignment="1">
      <alignment horizontal="right" wrapText="1"/>
    </xf>
    <xf numFmtId="0" fontId="181" fillId="0" borderId="0" xfId="0" applyFont="1" applyFill="1" applyBorder="1" applyAlignment="1">
      <alignment horizontal="left" indent="1"/>
    </xf>
    <xf numFmtId="180" fontId="182" fillId="0" borderId="0" xfId="1640" applyNumberFormat="1" applyFont="1" applyFill="1" applyBorder="1" applyAlignment="1">
      <alignment horizontal="right" wrapText="1"/>
    </xf>
    <xf numFmtId="0" fontId="182" fillId="0" borderId="0" xfId="0" applyFont="1" applyFill="1" applyBorder="1" applyAlignment="1">
      <alignment horizontal="left" indent="2"/>
    </xf>
    <xf numFmtId="0" fontId="181" fillId="0" borderId="73" xfId="0" applyFont="1" applyFill="1" applyBorder="1" applyAlignment="1">
      <alignment horizontal="left" indent="1"/>
    </xf>
    <xf numFmtId="167" fontId="182" fillId="0" borderId="73" xfId="1640" applyNumberFormat="1" applyFont="1" applyFill="1" applyBorder="1" applyAlignment="1">
      <alignment horizontal="right" wrapText="1"/>
    </xf>
    <xf numFmtId="180" fontId="182" fillId="0" borderId="73" xfId="1640" applyNumberFormat="1" applyFont="1" applyFill="1" applyBorder="1" applyAlignment="1">
      <alignment horizontal="right" wrapText="1"/>
    </xf>
    <xf numFmtId="0" fontId="182" fillId="0" borderId="69" xfId="0" applyFont="1" applyFill="1" applyBorder="1" applyAlignment="1">
      <alignment horizontal="left" indent="2"/>
    </xf>
    <xf numFmtId="180" fontId="182" fillId="0" borderId="69" xfId="1640" applyNumberFormat="1" applyFont="1" applyFill="1" applyBorder="1" applyAlignment="1">
      <alignment horizontal="right" wrapText="1"/>
    </xf>
    <xf numFmtId="0" fontId="182" fillId="0" borderId="0" xfId="892" applyFont="1" applyFill="1" applyBorder="1"/>
    <xf numFmtId="0" fontId="182" fillId="0" borderId="0" xfId="892" applyFont="1" applyFill="1" applyBorder="1" applyAlignment="1">
      <alignment horizontal="right"/>
    </xf>
    <xf numFmtId="0" fontId="187" fillId="0" borderId="0" xfId="1020" applyFont="1" applyAlignment="1">
      <alignment wrapText="1"/>
    </xf>
    <xf numFmtId="165" fontId="182" fillId="0" borderId="73" xfId="1640" applyFont="1" applyFill="1" applyBorder="1" applyAlignment="1">
      <alignment horizontal="right" wrapText="1"/>
    </xf>
    <xf numFmtId="0" fontId="131" fillId="0" borderId="8" xfId="1640" applyNumberFormat="1" applyFont="1" applyFill="1" applyBorder="1" applyAlignment="1"/>
    <xf numFmtId="0" fontId="132" fillId="0" borderId="0" xfId="892" applyFont="1" applyFill="1" applyBorder="1"/>
    <xf numFmtId="0" fontId="182" fillId="0" borderId="73" xfId="1640" applyNumberFormat="1" applyFont="1" applyFill="1" applyBorder="1" applyAlignment="1">
      <alignment wrapText="1"/>
    </xf>
    <xf numFmtId="179" fontId="182" fillId="0" borderId="73" xfId="1640" applyNumberFormat="1" applyFont="1" applyFill="1" applyBorder="1" applyAlignment="1">
      <alignment horizontal="right" wrapText="1"/>
    </xf>
    <xf numFmtId="0" fontId="182" fillId="0" borderId="69" xfId="1640" applyNumberFormat="1" applyFont="1" applyFill="1" applyBorder="1" applyAlignment="1">
      <alignment wrapText="1"/>
    </xf>
    <xf numFmtId="0" fontId="191" fillId="47" borderId="0" xfId="892" applyFont="1" applyFill="1" applyAlignment="1">
      <alignment horizontal="center"/>
    </xf>
    <xf numFmtId="183" fontId="182" fillId="0" borderId="0" xfId="1640" applyNumberFormat="1" applyFont="1" applyFill="1" applyBorder="1" applyAlignment="1">
      <alignment horizontal="right" wrapText="1"/>
    </xf>
    <xf numFmtId="185" fontId="182" fillId="0" borderId="0" xfId="1640" applyNumberFormat="1" applyFont="1" applyFill="1" applyBorder="1" applyAlignment="1">
      <alignment horizontal="right" wrapText="1"/>
    </xf>
    <xf numFmtId="182" fontId="182" fillId="0" borderId="0" xfId="1640" applyNumberFormat="1" applyFont="1" applyFill="1" applyBorder="1" applyAlignment="1">
      <alignment horizontal="right" wrapText="1"/>
    </xf>
    <xf numFmtId="185" fontId="182" fillId="0" borderId="69" xfId="1640" applyNumberFormat="1" applyFont="1" applyFill="1" applyBorder="1" applyAlignment="1">
      <alignment horizontal="right" wrapText="1"/>
    </xf>
    <xf numFmtId="184" fontId="182" fillId="0" borderId="0" xfId="1640" applyNumberFormat="1" applyFont="1" applyFill="1" applyBorder="1" applyAlignment="1">
      <alignment horizontal="right" wrapText="1"/>
    </xf>
    <xf numFmtId="0" fontId="138" fillId="0" borderId="0" xfId="892" applyFont="1" applyFill="1" applyBorder="1" applyAlignment="1">
      <alignment vertical="center"/>
    </xf>
    <xf numFmtId="0" fontId="139" fillId="0" borderId="0" xfId="892" applyFont="1" applyBorder="1" applyAlignment="1">
      <alignment vertical="center"/>
    </xf>
    <xf numFmtId="0" fontId="123" fillId="0" borderId="0" xfId="892" applyFont="1" applyFill="1" applyBorder="1" applyAlignment="1">
      <alignment vertical="center"/>
    </xf>
    <xf numFmtId="0" fontId="124" fillId="0" borderId="0" xfId="892" applyFont="1" applyBorder="1" applyAlignment="1">
      <alignment vertical="center"/>
    </xf>
    <xf numFmtId="0" fontId="121" fillId="86" borderId="0" xfId="733" applyFont="1" applyFill="1" applyBorder="1" applyAlignment="1" applyProtection="1">
      <alignment horizontal="center" wrapText="1"/>
    </xf>
    <xf numFmtId="0" fontId="181" fillId="0" borderId="0" xfId="1640" applyNumberFormat="1" applyFont="1" applyFill="1" applyBorder="1" applyAlignment="1">
      <alignment vertical="center"/>
    </xf>
    <xf numFmtId="180" fontId="181" fillId="0" borderId="0" xfId="1640" applyNumberFormat="1" applyFont="1" applyFill="1" applyBorder="1" applyAlignment="1">
      <alignment horizontal="right" vertical="center" wrapText="1"/>
    </xf>
    <xf numFmtId="0" fontId="182" fillId="0" borderId="0" xfId="1640" applyNumberFormat="1" applyFont="1" applyFill="1" applyBorder="1" applyAlignment="1">
      <alignment horizontal="left" vertical="center" indent="1"/>
    </xf>
    <xf numFmtId="186" fontId="182" fillId="0" borderId="0" xfId="1640" applyNumberFormat="1" applyFont="1" applyFill="1" applyBorder="1" applyAlignment="1">
      <alignment horizontal="right" vertical="center" wrapText="1"/>
    </xf>
    <xf numFmtId="0" fontId="182" fillId="0" borderId="69" xfId="1640" applyNumberFormat="1" applyFont="1" applyFill="1" applyBorder="1" applyAlignment="1">
      <alignment horizontal="left" vertical="center" indent="1"/>
    </xf>
    <xf numFmtId="186" fontId="182" fillId="0" borderId="69" xfId="1640" applyNumberFormat="1" applyFont="1" applyFill="1" applyBorder="1" applyAlignment="1">
      <alignment horizontal="right" vertical="center" wrapText="1"/>
    </xf>
    <xf numFmtId="0" fontId="139" fillId="0" borderId="0" xfId="892" applyFont="1" applyFill="1" applyBorder="1"/>
    <xf numFmtId="167" fontId="181" fillId="0" borderId="73" xfId="1640" applyNumberFormat="1" applyFont="1" applyFill="1" applyBorder="1" applyAlignment="1">
      <alignment horizontal="right" wrapText="1"/>
    </xf>
    <xf numFmtId="0" fontId="182" fillId="0" borderId="69" xfId="892" applyNumberFormat="1" applyFont="1" applyBorder="1" applyAlignment="1">
      <alignment horizontal="left" indent="3"/>
    </xf>
    <xf numFmtId="0" fontId="182" fillId="0" borderId="69" xfId="892" applyFont="1" applyFill="1" applyBorder="1" applyAlignment="1">
      <alignment horizontal="right"/>
    </xf>
    <xf numFmtId="167" fontId="181" fillId="0" borderId="0" xfId="1640" applyNumberFormat="1" applyFont="1" applyFill="1" applyBorder="1" applyAlignment="1">
      <alignment horizontal="right" wrapText="1"/>
    </xf>
    <xf numFmtId="0" fontId="181" fillId="0" borderId="0" xfId="892" applyFont="1" applyFill="1" applyBorder="1" applyAlignment="1">
      <alignment horizontal="right"/>
    </xf>
    <xf numFmtId="0" fontId="139" fillId="0" borderId="0" xfId="892" applyFont="1" applyBorder="1" applyAlignment="1">
      <alignment horizontal="right"/>
    </xf>
    <xf numFmtId="178" fontId="182" fillId="40" borderId="69" xfId="1640" applyNumberFormat="1" applyFont="1" applyFill="1" applyBorder="1" applyAlignment="1">
      <alignment horizontal="right" wrapText="1"/>
    </xf>
    <xf numFmtId="178" fontId="181" fillId="40" borderId="70" xfId="1640" applyNumberFormat="1" applyFont="1" applyFill="1" applyBorder="1" applyAlignment="1">
      <alignment horizontal="right" wrapText="1"/>
    </xf>
    <xf numFmtId="0" fontId="121" fillId="86" borderId="0" xfId="892" applyFont="1" applyFill="1" applyBorder="1"/>
    <xf numFmtId="0" fontId="192" fillId="86" borderId="0" xfId="892" applyFont="1" applyFill="1" applyBorder="1"/>
    <xf numFmtId="0" fontId="182" fillId="0" borderId="0" xfId="892" applyNumberFormat="1" applyFont="1" applyFill="1" applyBorder="1" applyAlignment="1">
      <alignment horizontal="justify" wrapText="1"/>
    </xf>
    <xf numFmtId="0" fontId="182" fillId="0" borderId="0" xfId="892" applyNumberFormat="1" applyFont="1" applyFill="1" applyBorder="1" applyAlignment="1">
      <alignment horizontal="left"/>
    </xf>
    <xf numFmtId="0" fontId="181" fillId="0" borderId="71" xfId="892" applyNumberFormat="1" applyFont="1" applyFill="1" applyBorder="1" applyAlignment="1">
      <alignment horizontal="left"/>
    </xf>
    <xf numFmtId="176" fontId="181" fillId="0" borderId="71" xfId="892" applyNumberFormat="1" applyFont="1" applyFill="1" applyBorder="1" applyAlignment="1">
      <alignment horizontal="right"/>
    </xf>
    <xf numFmtId="0" fontId="182" fillId="0" borderId="73" xfId="892" applyNumberFormat="1" applyFont="1" applyFill="1" applyBorder="1" applyAlignment="1">
      <alignment horizontal="left"/>
    </xf>
    <xf numFmtId="180" fontId="182" fillId="0" borderId="73" xfId="892" applyNumberFormat="1" applyFont="1" applyFill="1" applyBorder="1" applyAlignment="1">
      <alignment horizontal="right"/>
    </xf>
    <xf numFmtId="180" fontId="182" fillId="0" borderId="0" xfId="892" applyNumberFormat="1" applyFont="1" applyFill="1" applyBorder="1" applyAlignment="1">
      <alignment horizontal="right"/>
    </xf>
    <xf numFmtId="0" fontId="182" fillId="0" borderId="69" xfId="892" applyNumberFormat="1" applyFont="1" applyFill="1" applyBorder="1" applyAlignment="1">
      <alignment horizontal="left"/>
    </xf>
    <xf numFmtId="180" fontId="182" fillId="0" borderId="69" xfId="892" applyNumberFormat="1" applyFont="1" applyFill="1" applyBorder="1" applyAlignment="1">
      <alignment horizontal="right"/>
    </xf>
    <xf numFmtId="0" fontId="182" fillId="0" borderId="0" xfId="848" applyFont="1" applyAlignment="1">
      <alignment horizontal="justify" wrapText="1"/>
    </xf>
    <xf numFmtId="0" fontId="182" fillId="0" borderId="0" xfId="892" applyNumberFormat="1" applyFont="1" applyBorder="1" applyAlignment="1">
      <alignment horizontal="justify" wrapText="1"/>
    </xf>
    <xf numFmtId="0" fontId="182" fillId="0" borderId="0" xfId="892" applyFont="1" applyAlignment="1">
      <alignment horizontal="justify" wrapText="1"/>
    </xf>
    <xf numFmtId="0" fontId="182" fillId="0" borderId="0" xfId="892" applyFont="1" applyBorder="1" applyAlignment="1">
      <alignment horizontal="justify"/>
    </xf>
    <xf numFmtId="0" fontId="182" fillId="0" borderId="0" xfId="892" applyFont="1" applyFill="1" applyAlignment="1">
      <alignment horizontal="justify" wrapText="1"/>
    </xf>
    <xf numFmtId="0" fontId="15" fillId="47" borderId="78" xfId="3" applyFont="1" applyFill="1" applyBorder="1" applyAlignment="1">
      <alignment horizontal="center"/>
    </xf>
    <xf numFmtId="0" fontId="15" fillId="52" borderId="79" xfId="0" applyFont="1" applyFill="1" applyBorder="1" applyAlignment="1">
      <alignment horizontal="center"/>
    </xf>
    <xf numFmtId="0" fontId="15" fillId="53" borderId="79" xfId="0" applyFont="1" applyFill="1" applyBorder="1" applyAlignment="1">
      <alignment horizontal="center"/>
    </xf>
    <xf numFmtId="0" fontId="15" fillId="54" borderId="80" xfId="0" applyFont="1" applyFill="1" applyBorder="1" applyAlignment="1">
      <alignment horizontal="center"/>
    </xf>
    <xf numFmtId="0" fontId="193" fillId="86" borderId="0" xfId="733" applyFont="1" applyFill="1" applyBorder="1" applyAlignment="1" applyProtection="1"/>
    <xf numFmtId="0" fontId="194" fillId="86" borderId="0" xfId="0" applyFont="1" applyFill="1"/>
    <xf numFmtId="0" fontId="195" fillId="86" borderId="0" xfId="0" applyFont="1" applyFill="1" applyAlignment="1">
      <alignment horizontal="left" vertical="center"/>
    </xf>
    <xf numFmtId="0" fontId="193" fillId="86" borderId="0" xfId="0" applyFont="1" applyFill="1" applyAlignment="1">
      <alignment horizontal="left" vertical="center"/>
    </xf>
    <xf numFmtId="0" fontId="196" fillId="86" borderId="0" xfId="0" applyFont="1" applyFill="1"/>
    <xf numFmtId="0" fontId="193" fillId="86" borderId="0" xfId="0" applyFont="1" applyFill="1"/>
    <xf numFmtId="0" fontId="194" fillId="87" borderId="0" xfId="892" applyFont="1" applyFill="1" applyBorder="1"/>
    <xf numFmtId="0" fontId="193" fillId="87" borderId="0" xfId="1014" applyFont="1" applyFill="1" applyAlignment="1">
      <alignment horizontal="center"/>
    </xf>
    <xf numFmtId="0" fontId="193" fillId="87" borderId="0" xfId="733" applyFont="1" applyFill="1" applyBorder="1" applyAlignment="1" applyProtection="1">
      <alignment horizontal="center"/>
    </xf>
    <xf numFmtId="0" fontId="193" fillId="87" borderId="0" xfId="733" applyFont="1" applyFill="1" applyBorder="1" applyAlignment="1" applyProtection="1">
      <alignment horizontal="right"/>
    </xf>
    <xf numFmtId="0" fontId="121" fillId="86" borderId="0" xfId="892" applyFont="1" applyFill="1"/>
    <xf numFmtId="0" fontId="121" fillId="86" borderId="0" xfId="892" applyFont="1" applyFill="1" applyAlignment="1">
      <alignment vertical="center" wrapText="1"/>
    </xf>
    <xf numFmtId="0" fontId="142" fillId="86" borderId="0" xfId="733" applyFont="1" applyFill="1" applyAlignment="1" applyProtection="1">
      <alignment vertical="top"/>
    </xf>
    <xf numFmtId="0" fontId="197" fillId="86" borderId="0" xfId="892" applyFont="1" applyFill="1"/>
    <xf numFmtId="0" fontId="126" fillId="86" borderId="0" xfId="892" applyFont="1" applyFill="1"/>
    <xf numFmtId="0" fontId="198" fillId="86" borderId="0" xfId="892" applyFont="1" applyFill="1"/>
    <xf numFmtId="0" fontId="197" fillId="86" borderId="0" xfId="892" applyFont="1" applyFill="1" applyAlignment="1">
      <alignment horizontal="center"/>
    </xf>
    <xf numFmtId="0" fontId="199" fillId="86" borderId="0" xfId="892" applyFont="1" applyFill="1"/>
    <xf numFmtId="0" fontId="143" fillId="86" borderId="0" xfId="892" applyFont="1" applyFill="1"/>
    <xf numFmtId="0" fontId="199" fillId="86" borderId="0" xfId="892" applyFont="1" applyFill="1" applyAlignment="1"/>
    <xf numFmtId="0" fontId="200" fillId="86" borderId="0" xfId="892" applyFont="1" applyFill="1"/>
    <xf numFmtId="0" fontId="200" fillId="86" borderId="0" xfId="892" applyFont="1" applyFill="1" applyAlignment="1">
      <alignment horizontal="left"/>
    </xf>
    <xf numFmtId="0" fontId="197" fillId="86" borderId="0" xfId="892" applyFont="1" applyFill="1" applyAlignment="1">
      <alignment horizontal="left"/>
    </xf>
    <xf numFmtId="0" fontId="190" fillId="86" borderId="0" xfId="0" applyFont="1" applyFill="1" applyAlignment="1">
      <alignment horizontal="left"/>
    </xf>
    <xf numFmtId="0" fontId="201" fillId="86" borderId="0" xfId="0" applyFont="1" applyFill="1"/>
    <xf numFmtId="0" fontId="190" fillId="86" borderId="0" xfId="0" applyFont="1" applyFill="1"/>
    <xf numFmtId="0" fontId="202" fillId="86" borderId="0" xfId="0" applyFont="1" applyFill="1"/>
    <xf numFmtId="0" fontId="190" fillId="86" borderId="0" xfId="733" applyFont="1" applyFill="1" applyAlignment="1" applyProtection="1">
      <alignment horizontal="left"/>
    </xf>
    <xf numFmtId="0" fontId="203" fillId="86" borderId="0" xfId="892" applyFont="1" applyFill="1"/>
    <xf numFmtId="0" fontId="195" fillId="86" borderId="81" xfId="892" applyFont="1" applyFill="1" applyBorder="1" applyAlignment="1">
      <alignment horizontal="center"/>
    </xf>
    <xf numFmtId="0" fontId="126" fillId="86" borderId="0" xfId="892" applyFont="1" applyFill="1" applyAlignment="1">
      <alignment horizontal="left" vertical="center" wrapText="1" indent="10"/>
    </xf>
    <xf numFmtId="0" fontId="127" fillId="86" borderId="0" xfId="892" applyFont="1" applyFill="1" applyAlignment="1">
      <alignment horizontal="left" indent="10"/>
    </xf>
    <xf numFmtId="0" fontId="183" fillId="86" borderId="0" xfId="892" applyFont="1" applyFill="1" applyAlignment="1">
      <alignment horizontal="left" vertical="center" wrapText="1" indent="10"/>
    </xf>
    <xf numFmtId="0" fontId="204" fillId="86" borderId="0" xfId="892" applyFont="1" applyFill="1" applyAlignment="1">
      <alignment horizontal="left" indent="10"/>
    </xf>
    <xf numFmtId="0" fontId="126" fillId="86" borderId="0" xfId="892" applyFont="1" applyFill="1" applyBorder="1" applyAlignment="1">
      <alignment horizontal="left" vertical="center" wrapText="1" indent="10"/>
    </xf>
    <xf numFmtId="0" fontId="127" fillId="86" borderId="0" xfId="892" applyFont="1" applyFill="1" applyBorder="1" applyAlignment="1">
      <alignment horizontal="left" indent="10"/>
    </xf>
    <xf numFmtId="0" fontId="182" fillId="0" borderId="0" xfId="1016" applyFont="1" applyAlignment="1">
      <alignment horizontal="left" wrapText="1"/>
    </xf>
    <xf numFmtId="0" fontId="181" fillId="0" borderId="0" xfId="0" applyNumberFormat="1" applyFont="1" applyFill="1" applyBorder="1" applyAlignment="1">
      <alignment wrapText="1"/>
    </xf>
    <xf numFmtId="0" fontId="181" fillId="0" borderId="71" xfId="1072" applyNumberFormat="1" applyFont="1" applyFill="1" applyBorder="1" applyAlignment="1">
      <alignment wrapText="1"/>
    </xf>
    <xf numFmtId="0" fontId="182" fillId="0" borderId="71" xfId="1072" applyNumberFormat="1" applyFont="1" applyFill="1" applyBorder="1" applyAlignment="1">
      <alignment horizontal="left" wrapText="1"/>
    </xf>
    <xf numFmtId="0" fontId="181" fillId="0" borderId="70" xfId="1072" applyNumberFormat="1" applyFont="1" applyFill="1" applyBorder="1" applyAlignment="1">
      <alignment wrapText="1"/>
    </xf>
    <xf numFmtId="178" fontId="181" fillId="0" borderId="0" xfId="1640" applyNumberFormat="1" applyFont="1" applyFill="1" applyBorder="1" applyAlignment="1">
      <alignment vertical="center"/>
    </xf>
    <xf numFmtId="178" fontId="182" fillId="0" borderId="0" xfId="1640" applyNumberFormat="1" applyFont="1" applyFill="1" applyBorder="1" applyAlignment="1">
      <alignment vertical="center"/>
    </xf>
    <xf numFmtId="178" fontId="181" fillId="0" borderId="73" xfId="1640" applyNumberFormat="1" applyFont="1" applyFill="1" applyBorder="1" applyAlignment="1">
      <alignment vertical="center"/>
    </xf>
    <xf numFmtId="165" fontId="181" fillId="0" borderId="71" xfId="1640" applyFont="1" applyFill="1" applyBorder="1" applyAlignment="1">
      <alignment horizontal="right" vertical="center"/>
    </xf>
    <xf numFmtId="10" fontId="181" fillId="0" borderId="71" xfId="1062" applyNumberFormat="1" applyFont="1" applyFill="1" applyBorder="1" applyAlignment="1">
      <alignment horizontal="right" vertical="center"/>
    </xf>
    <xf numFmtId="165" fontId="182" fillId="0" borderId="71" xfId="1640" applyFont="1" applyFill="1" applyBorder="1" applyAlignment="1">
      <alignment horizontal="right" vertical="center"/>
    </xf>
    <xf numFmtId="10" fontId="182" fillId="0" borderId="71" xfId="1062" applyNumberFormat="1" applyFont="1" applyFill="1" applyBorder="1" applyAlignment="1">
      <alignment horizontal="right" vertical="center"/>
    </xf>
    <xf numFmtId="165" fontId="181" fillId="0" borderId="70" xfId="1640" applyFont="1" applyFill="1" applyBorder="1" applyAlignment="1">
      <alignment horizontal="right" vertical="center"/>
    </xf>
    <xf numFmtId="10" fontId="181" fillId="0" borderId="70" xfId="1062" applyNumberFormat="1" applyFont="1" applyFill="1" applyBorder="1" applyAlignment="1">
      <alignment horizontal="right" vertical="center"/>
    </xf>
    <xf numFmtId="0" fontId="205" fillId="86" borderId="0" xfId="892" applyFont="1" applyFill="1" applyAlignment="1">
      <alignment horizontal="left" vertical="center"/>
    </xf>
    <xf numFmtId="0" fontId="190" fillId="86" borderId="0" xfId="733" applyFont="1" applyFill="1" applyAlignment="1" applyProtection="1">
      <alignment horizontal="left" vertical="top"/>
    </xf>
    <xf numFmtId="0" fontId="205" fillId="86" borderId="0" xfId="0" applyFont="1" applyFill="1" applyAlignment="1">
      <alignment horizontal="left" vertical="center"/>
    </xf>
    <xf numFmtId="0" fontId="144" fillId="86" borderId="0" xfId="892" applyFont="1" applyFill="1" applyBorder="1"/>
    <xf numFmtId="0" fontId="206" fillId="86" borderId="0" xfId="892" applyFont="1" applyFill="1" applyBorder="1"/>
    <xf numFmtId="0" fontId="207" fillId="86" borderId="0" xfId="733" applyFont="1" applyFill="1" applyBorder="1" applyAlignment="1" applyProtection="1"/>
    <xf numFmtId="0" fontId="207" fillId="86" borderId="0" xfId="892" applyFont="1" applyFill="1" applyBorder="1"/>
    <xf numFmtId="234" fontId="182" fillId="40" borderId="0" xfId="1640" applyNumberFormat="1" applyFont="1" applyFill="1" applyBorder="1" applyAlignment="1">
      <alignment horizontal="right" wrapText="1"/>
    </xf>
    <xf numFmtId="0" fontId="124" fillId="0" borderId="0" xfId="0" applyFont="1" applyBorder="1" applyAlignment="1"/>
    <xf numFmtId="0" fontId="124" fillId="0" borderId="0" xfId="892" applyNumberFormat="1" applyFont="1" applyBorder="1" applyAlignment="1">
      <alignment horizontal="left"/>
    </xf>
    <xf numFmtId="167" fontId="182" fillId="87" borderId="0" xfId="1640" applyNumberFormat="1" applyFont="1" applyFill="1" applyBorder="1" applyAlignment="1">
      <alignment horizontal="right" wrapText="1"/>
    </xf>
    <xf numFmtId="0" fontId="182" fillId="87" borderId="0" xfId="892" applyFont="1" applyFill="1" applyBorder="1" applyAlignment="1">
      <alignment horizontal="right"/>
    </xf>
    <xf numFmtId="0" fontId="124" fillId="87" borderId="0" xfId="892" applyFont="1" applyFill="1" applyBorder="1" applyAlignment="1">
      <alignment horizontal="right"/>
    </xf>
    <xf numFmtId="0" fontId="124" fillId="87" borderId="0" xfId="892" applyFont="1" applyFill="1" applyBorder="1" applyAlignment="1"/>
    <xf numFmtId="167" fontId="181" fillId="87" borderId="0" xfId="1640" applyNumberFormat="1" applyFont="1" applyFill="1" applyBorder="1" applyAlignment="1">
      <alignment horizontal="right" wrapText="1"/>
    </xf>
    <xf numFmtId="0" fontId="181" fillId="87" borderId="0" xfId="892" applyFont="1" applyFill="1" applyBorder="1" applyAlignment="1">
      <alignment horizontal="right"/>
    </xf>
    <xf numFmtId="0" fontId="124" fillId="87" borderId="72" xfId="892" applyFont="1" applyFill="1" applyBorder="1" applyAlignment="1"/>
    <xf numFmtId="0" fontId="124" fillId="87" borderId="72" xfId="0" applyFont="1" applyFill="1" applyBorder="1" applyAlignment="1"/>
    <xf numFmtId="0" fontId="124" fillId="87" borderId="72" xfId="892" applyFont="1" applyFill="1" applyBorder="1" applyAlignment="1">
      <alignment horizontal="right"/>
    </xf>
    <xf numFmtId="0" fontId="182" fillId="87" borderId="69" xfId="892" applyFont="1" applyFill="1" applyBorder="1" applyAlignment="1">
      <alignment horizontal="right"/>
    </xf>
    <xf numFmtId="0" fontId="182" fillId="87" borderId="72" xfId="892" applyFont="1" applyFill="1" applyBorder="1" applyAlignment="1">
      <alignment horizontal="right"/>
    </xf>
    <xf numFmtId="0" fontId="182" fillId="0" borderId="0" xfId="0" applyFont="1" applyAlignment="1"/>
    <xf numFmtId="0" fontId="182" fillId="0" borderId="0" xfId="0" applyFont="1" applyAlignment="1">
      <alignment horizontal="left"/>
    </xf>
    <xf numFmtId="0" fontId="208" fillId="86" borderId="82" xfId="733" applyFont="1" applyFill="1" applyBorder="1" applyAlignment="1" applyProtection="1"/>
    <xf numFmtId="0" fontId="208" fillId="86" borderId="82" xfId="892" applyFont="1" applyFill="1" applyBorder="1"/>
    <xf numFmtId="0" fontId="208" fillId="86" borderId="83" xfId="892" applyFont="1" applyFill="1" applyBorder="1"/>
    <xf numFmtId="178" fontId="182" fillId="0" borderId="0" xfId="1640" applyNumberFormat="1" applyFont="1" applyFill="1" applyBorder="1" applyAlignment="1">
      <alignment horizontal="right" vertical="center" wrapText="1"/>
    </xf>
    <xf numFmtId="0" fontId="124" fillId="40" borderId="0" xfId="892" applyFont="1" applyFill="1" applyBorder="1" applyAlignment="1">
      <alignment vertical="center"/>
    </xf>
    <xf numFmtId="179" fontId="182" fillId="0" borderId="0" xfId="1640" applyNumberFormat="1" applyFont="1" applyFill="1" applyBorder="1" applyAlignment="1">
      <alignment horizontal="right" vertical="center" wrapText="1"/>
    </xf>
    <xf numFmtId="179" fontId="182" fillId="0" borderId="69" xfId="1640" applyNumberFormat="1" applyFont="1" applyFill="1" applyBorder="1" applyAlignment="1">
      <alignment horizontal="right" vertical="center" wrapText="1"/>
    </xf>
    <xf numFmtId="0" fontId="182" fillId="0" borderId="0" xfId="0" applyFont="1" applyFill="1" applyBorder="1" applyAlignment="1">
      <alignment horizontal="left" vertical="center" indent="2"/>
    </xf>
    <xf numFmtId="0" fontId="182" fillId="0" borderId="69" xfId="0" applyFont="1" applyFill="1" applyBorder="1" applyAlignment="1">
      <alignment horizontal="left" vertical="center" indent="2"/>
    </xf>
    <xf numFmtId="176" fontId="182" fillId="87" borderId="69" xfId="1640" applyNumberFormat="1" applyFont="1" applyFill="1" applyBorder="1" applyAlignment="1">
      <alignment horizontal="right" wrapText="1"/>
    </xf>
    <xf numFmtId="176" fontId="181" fillId="87" borderId="69" xfId="1640" applyNumberFormat="1" applyFont="1" applyFill="1" applyBorder="1" applyAlignment="1">
      <alignment horizontal="right" wrapText="1"/>
    </xf>
    <xf numFmtId="0" fontId="182" fillId="0" borderId="69" xfId="1640" applyNumberFormat="1" applyFont="1" applyFill="1" applyBorder="1" applyAlignment="1">
      <alignment horizontal="left" indent="1"/>
    </xf>
    <xf numFmtId="0" fontId="209" fillId="0" borderId="0" xfId="1640" applyNumberFormat="1" applyFont="1" applyFill="1" applyBorder="1" applyAlignment="1">
      <alignment wrapText="1"/>
    </xf>
    <xf numFmtId="178" fontId="210" fillId="0" borderId="0" xfId="1640" applyNumberFormat="1" applyFont="1" applyFill="1" applyBorder="1" applyAlignment="1">
      <alignment horizontal="right" wrapText="1"/>
    </xf>
    <xf numFmtId="178" fontId="209" fillId="0" borderId="0" xfId="1640" applyNumberFormat="1" applyFont="1" applyFill="1" applyBorder="1" applyAlignment="1">
      <alignment horizontal="right" wrapText="1"/>
    </xf>
    <xf numFmtId="0" fontId="209" fillId="40" borderId="0" xfId="1640" applyNumberFormat="1" applyFont="1" applyFill="1" applyBorder="1" applyAlignment="1">
      <alignment horizontal="left" wrapText="1" indent="1"/>
    </xf>
    <xf numFmtId="178" fontId="209" fillId="40" borderId="0" xfId="1640" applyNumberFormat="1" applyFont="1" applyFill="1" applyBorder="1" applyAlignment="1">
      <alignment horizontal="right" wrapText="1"/>
    </xf>
    <xf numFmtId="0" fontId="210" fillId="40" borderId="0" xfId="1640" applyNumberFormat="1" applyFont="1" applyFill="1" applyBorder="1" applyAlignment="1">
      <alignment horizontal="left" wrapText="1" indent="2"/>
    </xf>
    <xf numFmtId="178" fontId="210" fillId="40" borderId="0" xfId="1640" applyNumberFormat="1" applyFont="1" applyFill="1" applyBorder="1" applyAlignment="1">
      <alignment horizontal="right" wrapText="1"/>
    </xf>
    <xf numFmtId="0" fontId="211" fillId="40" borderId="73" xfId="892" applyFont="1" applyFill="1" applyBorder="1"/>
    <xf numFmtId="178" fontId="211" fillId="40" borderId="73" xfId="892" applyNumberFormat="1" applyFont="1" applyFill="1" applyBorder="1"/>
    <xf numFmtId="0" fontId="210" fillId="0" borderId="0" xfId="1640" applyNumberFormat="1" applyFont="1" applyFill="1" applyBorder="1" applyAlignment="1">
      <alignment wrapText="1"/>
    </xf>
    <xf numFmtId="0" fontId="210" fillId="0" borderId="0" xfId="1640" applyNumberFormat="1" applyFont="1" applyFill="1" applyBorder="1" applyAlignment="1">
      <alignment horizontal="left" wrapText="1" indent="1"/>
    </xf>
    <xf numFmtId="0" fontId="210" fillId="0" borderId="76" xfId="1640" applyNumberFormat="1" applyFont="1" applyFill="1" applyBorder="1" applyAlignment="1">
      <alignment horizontal="left" wrapText="1"/>
    </xf>
    <xf numFmtId="178" fontId="210" fillId="0" borderId="76" xfId="1640" applyNumberFormat="1" applyFont="1" applyFill="1" applyBorder="1" applyAlignment="1">
      <alignment horizontal="right" wrapText="1"/>
    </xf>
    <xf numFmtId="0" fontId="210" fillId="0" borderId="0" xfId="1640" applyNumberFormat="1" applyFont="1" applyFill="1" applyBorder="1" applyAlignment="1">
      <alignment horizontal="left" wrapText="1"/>
    </xf>
    <xf numFmtId="0" fontId="210" fillId="0" borderId="69" xfId="1640" applyNumberFormat="1" applyFont="1" applyFill="1" applyBorder="1" applyAlignment="1">
      <alignment horizontal="left" wrapText="1" indent="1"/>
    </xf>
    <xf numFmtId="178" fontId="210" fillId="0" borderId="69" xfId="1640" applyNumberFormat="1" applyFont="1" applyFill="1" applyBorder="1" applyAlignment="1">
      <alignment horizontal="right" wrapText="1"/>
    </xf>
    <xf numFmtId="0" fontId="181" fillId="0" borderId="84" xfId="1640" applyNumberFormat="1" applyFont="1" applyFill="1" applyBorder="1" applyAlignment="1">
      <alignment wrapText="1"/>
    </xf>
    <xf numFmtId="176" fontId="181" fillId="0" borderId="84" xfId="1640" applyNumberFormat="1" applyFont="1" applyFill="1" applyBorder="1" applyAlignment="1">
      <alignment horizontal="right" wrapText="1"/>
    </xf>
    <xf numFmtId="176" fontId="181" fillId="87" borderId="84" xfId="1640" applyNumberFormat="1" applyFont="1" applyFill="1" applyBorder="1" applyAlignment="1">
      <alignment horizontal="right" wrapText="1"/>
    </xf>
    <xf numFmtId="0" fontId="123" fillId="0" borderId="0" xfId="0" applyFont="1" applyProtection="1"/>
    <xf numFmtId="178" fontId="182" fillId="0" borderId="85" xfId="892" applyNumberFormat="1" applyFont="1" applyFill="1" applyBorder="1" applyAlignment="1">
      <alignment horizontal="right"/>
    </xf>
    <xf numFmtId="0" fontId="181" fillId="0" borderId="0" xfId="1017" applyFont="1" applyFill="1" applyBorder="1" applyAlignment="1" applyProtection="1">
      <alignment horizontal="left" vertical="center" indent="1"/>
    </xf>
    <xf numFmtId="176" fontId="181" fillId="0" borderId="0" xfId="1666" applyNumberFormat="1" applyFont="1" applyFill="1" applyBorder="1"/>
    <xf numFmtId="178" fontId="182" fillId="0" borderId="0" xfId="1640" applyNumberFormat="1" applyFont="1" applyFill="1" applyBorder="1"/>
    <xf numFmtId="181" fontId="182" fillId="0" borderId="0" xfId="1640" applyNumberFormat="1" applyFont="1" applyFill="1" applyBorder="1"/>
    <xf numFmtId="178" fontId="185" fillId="0" borderId="73" xfId="0" applyNumberFormat="1" applyFont="1" applyFill="1" applyBorder="1"/>
    <xf numFmtId="181" fontId="182" fillId="0" borderId="76" xfId="1640" applyNumberFormat="1" applyFont="1" applyFill="1" applyBorder="1"/>
    <xf numFmtId="178" fontId="182" fillId="0" borderId="0" xfId="0" applyNumberFormat="1" applyFont="1" applyFill="1" applyBorder="1"/>
    <xf numFmtId="178" fontId="182" fillId="0" borderId="69" xfId="0" applyNumberFormat="1" applyFont="1" applyFill="1" applyBorder="1"/>
    <xf numFmtId="0" fontId="212" fillId="0" borderId="0" xfId="1640" applyNumberFormat="1" applyFont="1" applyFill="1" applyBorder="1" applyAlignment="1">
      <alignment wrapText="1"/>
    </xf>
    <xf numFmtId="235" fontId="213" fillId="0" borderId="0" xfId="942" applyNumberFormat="1" applyFont="1" applyAlignment="1">
      <alignment vertical="center"/>
    </xf>
    <xf numFmtId="235" fontId="210" fillId="0" borderId="0" xfId="942" applyNumberFormat="1" applyFont="1" applyAlignment="1">
      <alignment vertical="center"/>
    </xf>
    <xf numFmtId="235" fontId="209" fillId="0" borderId="0" xfId="942" applyNumberFormat="1" applyFont="1" applyAlignment="1">
      <alignment vertical="center"/>
    </xf>
    <xf numFmtId="235" fontId="214" fillId="0" borderId="0" xfId="942" applyNumberFormat="1" applyFont="1" applyAlignment="1">
      <alignment vertical="center"/>
    </xf>
    <xf numFmtId="235" fontId="214" fillId="0" borderId="69" xfId="942" applyNumberFormat="1" applyFont="1" applyBorder="1" applyAlignment="1">
      <alignment vertical="center"/>
    </xf>
    <xf numFmtId="0" fontId="182" fillId="0" borderId="57" xfId="1640" applyNumberFormat="1" applyFont="1" applyFill="1" applyBorder="1" applyAlignment="1">
      <alignment horizontal="left" wrapText="1" indent="1"/>
    </xf>
    <xf numFmtId="176" fontId="182" fillId="0" borderId="57" xfId="1640" applyNumberFormat="1" applyFont="1" applyFill="1" applyBorder="1" applyAlignment="1">
      <alignment horizontal="right" wrapText="1"/>
    </xf>
    <xf numFmtId="176" fontId="182" fillId="0" borderId="34" xfId="1640" applyNumberFormat="1" applyFont="1" applyFill="1" applyBorder="1" applyAlignment="1">
      <alignment horizontal="right"/>
    </xf>
    <xf numFmtId="0" fontId="126" fillId="86" borderId="0" xfId="892" applyFont="1" applyFill="1" applyAlignment="1">
      <alignment horizontal="left" vertical="center" wrapText="1" indent="5"/>
    </xf>
    <xf numFmtId="0" fontId="127" fillId="86" borderId="0" xfId="892" applyFont="1" applyFill="1" applyAlignment="1">
      <alignment horizontal="left" indent="5"/>
    </xf>
    <xf numFmtId="0" fontId="127" fillId="86" borderId="0" xfId="892" applyFont="1" applyFill="1" applyAlignment="1">
      <alignment horizontal="left" vertical="center" indent="5"/>
    </xf>
    <xf numFmtId="0" fontId="181" fillId="0" borderId="86" xfId="1017" applyFont="1" applyFill="1" applyBorder="1" applyAlignment="1" applyProtection="1">
      <alignment horizontal="left" vertical="center"/>
    </xf>
    <xf numFmtId="176" fontId="181" fillId="0" borderId="86" xfId="1666" applyNumberFormat="1" applyFont="1" applyFill="1" applyBorder="1" applyAlignment="1">
      <alignment horizontal="right"/>
    </xf>
    <xf numFmtId="0" fontId="181" fillId="0" borderId="87" xfId="1017" applyFont="1" applyFill="1" applyBorder="1" applyAlignment="1" applyProtection="1">
      <alignment horizontal="left" vertical="center" indent="1"/>
    </xf>
    <xf numFmtId="176" fontId="181" fillId="0" borderId="87" xfId="1666" applyNumberFormat="1" applyFont="1" applyFill="1" applyBorder="1"/>
    <xf numFmtId="0" fontId="181" fillId="90" borderId="0" xfId="1017" applyFont="1" applyFill="1" applyBorder="1" applyAlignment="1" applyProtection="1">
      <alignment horizontal="left" vertical="center"/>
    </xf>
    <xf numFmtId="178" fontId="181" fillId="90" borderId="0" xfId="1666" applyNumberFormat="1" applyFont="1" applyFill="1" applyBorder="1" applyAlignment="1">
      <alignment horizontal="right"/>
    </xf>
    <xf numFmtId="0" fontId="182" fillId="90" borderId="0" xfId="1017" applyFont="1" applyFill="1" applyBorder="1" applyAlignment="1" applyProtection="1">
      <alignment horizontal="left" vertical="center"/>
    </xf>
    <xf numFmtId="179" fontId="182" fillId="90" borderId="0" xfId="1666" applyNumberFormat="1" applyFont="1" applyFill="1" applyBorder="1"/>
    <xf numFmtId="0" fontId="182" fillId="90" borderId="69" xfId="1017" applyFont="1" applyFill="1" applyBorder="1" applyAlignment="1" applyProtection="1">
      <alignment horizontal="left" vertical="center"/>
    </xf>
    <xf numFmtId="179" fontId="182" fillId="90" borderId="69" xfId="1666" applyNumberFormat="1" applyFont="1" applyFill="1" applyBorder="1"/>
    <xf numFmtId="0" fontId="215" fillId="0" borderId="0" xfId="1017" applyNumberFormat="1" applyFont="1" applyFill="1" applyBorder="1" applyAlignment="1" applyProtection="1">
      <alignment horizontal="left" vertical="center" indent="1"/>
    </xf>
    <xf numFmtId="176" fontId="215" fillId="0" borderId="0" xfId="1666" applyNumberFormat="1" applyFont="1" applyFill="1" applyBorder="1" applyAlignment="1">
      <alignment vertical="center"/>
    </xf>
    <xf numFmtId="0" fontId="216" fillId="0" borderId="0" xfId="1017" applyFont="1" applyFill="1" applyBorder="1" applyAlignment="1" applyProtection="1">
      <alignment horizontal="left" vertical="center"/>
    </xf>
    <xf numFmtId="176" fontId="216" fillId="0" borderId="0" xfId="1666" applyNumberFormat="1" applyFont="1" applyFill="1" applyBorder="1" applyAlignment="1">
      <alignment vertical="center"/>
    </xf>
    <xf numFmtId="0" fontId="216" fillId="0" borderId="88" xfId="1017" applyFont="1" applyFill="1" applyBorder="1" applyAlignment="1" applyProtection="1">
      <alignment horizontal="left" vertical="center"/>
    </xf>
    <xf numFmtId="176" fontId="216" fillId="0" borderId="88" xfId="1666" applyNumberFormat="1" applyFont="1" applyFill="1" applyBorder="1" applyAlignment="1">
      <alignment vertical="center"/>
    </xf>
    <xf numFmtId="0" fontId="216" fillId="0" borderId="89" xfId="1017" applyFont="1" applyFill="1" applyBorder="1" applyAlignment="1" applyProtection="1">
      <alignment horizontal="left" vertical="center"/>
    </xf>
    <xf numFmtId="176" fontId="216" fillId="0" borderId="89" xfId="1666" applyNumberFormat="1" applyFont="1" applyFill="1" applyBorder="1" applyAlignment="1">
      <alignment vertical="center"/>
    </xf>
    <xf numFmtId="0" fontId="215" fillId="0" borderId="87" xfId="1017" applyNumberFormat="1" applyFont="1" applyFill="1" applyBorder="1" applyAlignment="1" applyProtection="1">
      <alignment horizontal="left" vertical="center" indent="1"/>
    </xf>
    <xf numFmtId="176" fontId="215" fillId="0" borderId="87" xfId="1666" applyNumberFormat="1" applyFont="1" applyFill="1" applyBorder="1" applyAlignment="1">
      <alignment vertical="center"/>
    </xf>
    <xf numFmtId="0" fontId="216" fillId="90" borderId="89" xfId="1017" applyFont="1" applyFill="1" applyBorder="1" applyAlignment="1" applyProtection="1">
      <alignment horizontal="left" vertical="center"/>
    </xf>
    <xf numFmtId="178" fontId="181" fillId="90" borderId="89" xfId="1666" applyNumberFormat="1" applyFont="1" applyFill="1" applyBorder="1" applyAlignment="1">
      <alignment horizontal="right" vertical="center"/>
    </xf>
    <xf numFmtId="0" fontId="182" fillId="90" borderId="87" xfId="1017" applyFont="1" applyFill="1" applyBorder="1" applyAlignment="1" applyProtection="1">
      <alignment horizontal="left" vertical="center"/>
    </xf>
    <xf numFmtId="179" fontId="182" fillId="90" borderId="87" xfId="1666" applyNumberFormat="1" applyFont="1" applyFill="1" applyBorder="1" applyAlignment="1">
      <alignment vertical="center"/>
    </xf>
    <xf numFmtId="179" fontId="182" fillId="90" borderId="0" xfId="1666" applyNumberFormat="1" applyFont="1" applyFill="1" applyBorder="1" applyAlignment="1">
      <alignment horizontal="right" vertical="center"/>
    </xf>
    <xf numFmtId="0" fontId="187" fillId="0" borderId="0" xfId="848" applyFont="1" applyAlignment="1">
      <alignment horizontal="left"/>
    </xf>
    <xf numFmtId="10" fontId="182" fillId="87" borderId="0" xfId="1062" applyNumberFormat="1" applyFont="1" applyFill="1" applyBorder="1" applyAlignment="1">
      <alignment horizontal="right"/>
    </xf>
    <xf numFmtId="0" fontId="182" fillId="87" borderId="0" xfId="892" applyNumberFormat="1" applyFont="1" applyFill="1" applyBorder="1" applyAlignment="1">
      <alignment horizontal="left" indent="2"/>
    </xf>
    <xf numFmtId="0" fontId="181" fillId="88" borderId="72" xfId="1640" applyNumberFormat="1" applyFont="1" applyFill="1" applyBorder="1" applyAlignment="1">
      <alignment wrapText="1"/>
    </xf>
    <xf numFmtId="178" fontId="181" fillId="88" borderId="72" xfId="1640" applyNumberFormat="1" applyFont="1" applyFill="1" applyBorder="1" applyAlignment="1">
      <alignment horizontal="right" wrapText="1"/>
    </xf>
    <xf numFmtId="0" fontId="124" fillId="88" borderId="0" xfId="1020" applyFont="1" applyFill="1"/>
    <xf numFmtId="0" fontId="182" fillId="0" borderId="0" xfId="1016" applyFont="1" applyAlignment="1">
      <alignment horizontal="left" wrapText="1" indent="1"/>
    </xf>
    <xf numFmtId="0" fontId="182" fillId="0" borderId="0" xfId="1016" applyFont="1" applyAlignment="1">
      <alignment horizontal="left" wrapText="1" indent="2"/>
    </xf>
    <xf numFmtId="0" fontId="181" fillId="88" borderId="0" xfId="1640" applyNumberFormat="1" applyFont="1" applyFill="1" applyBorder="1" applyAlignment="1">
      <alignment wrapText="1"/>
    </xf>
    <xf numFmtId="178" fontId="181" fillId="88" borderId="0" xfId="1640" applyNumberFormat="1" applyFont="1" applyFill="1" applyBorder="1" applyAlignment="1">
      <alignment vertical="center"/>
    </xf>
    <xf numFmtId="0" fontId="124" fillId="88" borderId="0" xfId="892" applyFont="1" applyFill="1"/>
    <xf numFmtId="178" fontId="209" fillId="88" borderId="0" xfId="1640" applyNumberFormat="1" applyFont="1" applyFill="1" applyBorder="1" applyAlignment="1">
      <alignment horizontal="right" wrapText="1"/>
    </xf>
    <xf numFmtId="0" fontId="217" fillId="91" borderId="90" xfId="822" applyFont="1" applyFill="1" applyBorder="1" applyAlignment="1">
      <alignment horizontal="left" vertical="center"/>
    </xf>
    <xf numFmtId="0" fontId="218" fillId="91" borderId="0" xfId="905" applyFont="1" applyFill="1"/>
    <xf numFmtId="0" fontId="219" fillId="91" borderId="0" xfId="905" applyFont="1" applyFill="1"/>
    <xf numFmtId="0" fontId="220" fillId="91" borderId="0" xfId="905" applyFont="1" applyFill="1" applyAlignment="1">
      <alignment horizontal="center"/>
    </xf>
    <xf numFmtId="0" fontId="220" fillId="91" borderId="0" xfId="905" applyFont="1" applyFill="1" applyAlignment="1">
      <alignment horizontal="left"/>
    </xf>
    <xf numFmtId="0" fontId="220" fillId="91" borderId="0" xfId="906" applyFont="1" applyFill="1" applyAlignment="1">
      <alignment horizontal="center"/>
    </xf>
    <xf numFmtId="0" fontId="220" fillId="92" borderId="91" xfId="905" applyFont="1" applyFill="1" applyBorder="1" applyAlignment="1">
      <alignment horizontal="center"/>
    </xf>
    <xf numFmtId="0" fontId="220" fillId="92" borderId="92" xfId="822" applyFont="1" applyFill="1" applyBorder="1" applyAlignment="1" applyProtection="1">
      <alignment vertical="center"/>
    </xf>
    <xf numFmtId="0" fontId="220" fillId="92" borderId="91" xfId="822" applyFont="1" applyFill="1" applyBorder="1" applyAlignment="1" applyProtection="1"/>
    <xf numFmtId="0" fontId="221" fillId="93" borderId="93" xfId="905" applyFont="1" applyFill="1" applyBorder="1" applyAlignment="1">
      <alignment horizontal="center"/>
    </xf>
    <xf numFmtId="14" fontId="220" fillId="94" borderId="94" xfId="906" applyNumberFormat="1" applyFont="1" applyFill="1" applyBorder="1" applyAlignment="1">
      <alignment horizontal="center" vertical="center"/>
    </xf>
    <xf numFmtId="0" fontId="220" fillId="91" borderId="91" xfId="905" applyFont="1" applyFill="1" applyBorder="1" applyAlignment="1">
      <alignment horizontal="center"/>
    </xf>
    <xf numFmtId="0" fontId="220" fillId="91" borderId="95" xfId="905" applyFont="1" applyFill="1" applyBorder="1" applyAlignment="1">
      <alignment horizontal="center" vertical="center"/>
    </xf>
    <xf numFmtId="0" fontId="220" fillId="91" borderId="91" xfId="822" applyFont="1" applyFill="1" applyBorder="1" applyAlignment="1" applyProtection="1"/>
    <xf numFmtId="0" fontId="220" fillId="91" borderId="95" xfId="822" applyFont="1" applyFill="1" applyBorder="1" applyAlignment="1" applyProtection="1"/>
    <xf numFmtId="14" fontId="220" fillId="91" borderId="94" xfId="906" applyNumberFormat="1" applyFont="1" applyFill="1" applyBorder="1" applyAlignment="1">
      <alignment horizontal="center" vertical="center"/>
    </xf>
    <xf numFmtId="0" fontId="220" fillId="94" borderId="91" xfId="905" applyFont="1" applyFill="1" applyBorder="1" applyAlignment="1">
      <alignment horizontal="center"/>
    </xf>
    <xf numFmtId="0" fontId="220" fillId="94" borderId="94" xfId="905" applyFont="1" applyFill="1" applyBorder="1" applyAlignment="1">
      <alignment horizontal="center" vertical="center"/>
    </xf>
    <xf numFmtId="0" fontId="220" fillId="94" borderId="91" xfId="822" applyFont="1" applyFill="1" applyBorder="1" applyAlignment="1" applyProtection="1"/>
    <xf numFmtId="0" fontId="220" fillId="91" borderId="94" xfId="905" applyFont="1" applyFill="1" applyBorder="1" applyAlignment="1">
      <alignment horizontal="center" vertical="center"/>
    </xf>
    <xf numFmtId="0" fontId="220" fillId="91" borderId="92" xfId="905" applyFont="1" applyFill="1" applyBorder="1" applyAlignment="1">
      <alignment horizontal="center"/>
    </xf>
    <xf numFmtId="0" fontId="220" fillId="94" borderId="94" xfId="905" applyFont="1" applyFill="1" applyBorder="1" applyAlignment="1">
      <alignment horizontal="center"/>
    </xf>
    <xf numFmtId="0" fontId="220" fillId="91" borderId="94" xfId="905" applyFont="1" applyFill="1" applyBorder="1" applyAlignment="1">
      <alignment horizontal="center"/>
    </xf>
    <xf numFmtId="0" fontId="182" fillId="0" borderId="0" xfId="0" applyFont="1" applyFill="1" applyBorder="1" applyAlignment="1">
      <alignment horizontal="left" vertical="center"/>
    </xf>
    <xf numFmtId="176" fontId="124" fillId="0" borderId="0" xfId="892" applyNumberFormat="1" applyFont="1"/>
    <xf numFmtId="176" fontId="124" fillId="0" borderId="0" xfId="892" applyNumberFormat="1" applyFont="1" applyAlignment="1"/>
    <xf numFmtId="0" fontId="182" fillId="88" borderId="0" xfId="892" applyNumberFormat="1" applyFont="1" applyFill="1" applyBorder="1" applyAlignment="1">
      <alignment horizontal="left" indent="3"/>
    </xf>
    <xf numFmtId="176" fontId="182" fillId="88" borderId="0" xfId="892" applyNumberFormat="1" applyFont="1" applyFill="1" applyBorder="1" applyAlignment="1">
      <alignment horizontal="right"/>
    </xf>
    <xf numFmtId="0" fontId="182" fillId="88" borderId="69" xfId="892" applyNumberFormat="1" applyFont="1" applyFill="1" applyBorder="1" applyAlignment="1">
      <alignment horizontal="left" indent="3"/>
    </xf>
    <xf numFmtId="176" fontId="182" fillId="88" borderId="69" xfId="892" applyNumberFormat="1" applyFont="1" applyFill="1" applyBorder="1" applyAlignment="1">
      <alignment horizontal="right"/>
    </xf>
    <xf numFmtId="0" fontId="124" fillId="95" borderId="0" xfId="892" applyFont="1" applyFill="1"/>
    <xf numFmtId="0" fontId="124" fillId="95" borderId="0" xfId="892" applyFont="1" applyFill="1" applyAlignment="1">
      <alignment horizontal="right"/>
    </xf>
    <xf numFmtId="176" fontId="124" fillId="40" borderId="0" xfId="892" applyNumberFormat="1" applyFont="1" applyFill="1"/>
    <xf numFmtId="178" fontId="124" fillId="0" borderId="0" xfId="892" applyNumberFormat="1" applyFont="1"/>
    <xf numFmtId="178" fontId="124" fillId="95" borderId="0" xfId="892" applyNumberFormat="1" applyFont="1" applyFill="1"/>
    <xf numFmtId="167" fontId="181" fillId="0" borderId="0" xfId="1640" applyNumberFormat="1" applyFont="1" applyFill="1" applyBorder="1" applyAlignment="1">
      <alignment horizontal="left" wrapText="1" indent="2"/>
    </xf>
    <xf numFmtId="236" fontId="124" fillId="0" borderId="0" xfId="1020" applyNumberFormat="1" applyFont="1"/>
    <xf numFmtId="178" fontId="124" fillId="0" borderId="0" xfId="892" applyNumberFormat="1" applyFont="1" applyFill="1"/>
    <xf numFmtId="0" fontId="124" fillId="0" borderId="0" xfId="892" applyFont="1" applyFill="1" applyAlignment="1">
      <alignment horizontal="center"/>
    </xf>
    <xf numFmtId="236" fontId="3" fillId="0" borderId="0" xfId="892" applyNumberFormat="1"/>
    <xf numFmtId="0" fontId="124" fillId="0" borderId="0" xfId="1020" applyFont="1" applyAlignment="1">
      <alignment horizontal="center"/>
    </xf>
    <xf numFmtId="178" fontId="124" fillId="0" borderId="0" xfId="0" applyNumberFormat="1" applyFont="1"/>
    <xf numFmtId="0" fontId="182" fillId="89" borderId="0" xfId="1020" applyFont="1" applyFill="1" applyAlignment="1">
      <alignment horizontal="left"/>
    </xf>
    <xf numFmtId="181" fontId="182" fillId="89" borderId="0" xfId="1640" applyNumberFormat="1" applyFont="1" applyFill="1" applyBorder="1" applyAlignment="1">
      <alignment horizontal="right" wrapText="1"/>
    </xf>
    <xf numFmtId="0" fontId="2" fillId="47" borderId="96" xfId="3" applyFont="1" applyFill="1" applyBorder="1" applyAlignment="1">
      <alignment horizontal="center"/>
    </xf>
    <xf numFmtId="0" fontId="2" fillId="47" borderId="97" xfId="3" applyFont="1" applyFill="1" applyBorder="1" applyAlignment="1">
      <alignment horizontal="center"/>
    </xf>
    <xf numFmtId="0" fontId="15" fillId="39" borderId="0" xfId="0" applyFont="1" applyFill="1" applyBorder="1" applyAlignment="1">
      <alignment horizontal="center"/>
    </xf>
    <xf numFmtId="0" fontId="15" fillId="39" borderId="98" xfId="0" applyFont="1" applyFill="1" applyBorder="1" applyAlignment="1">
      <alignment horizontal="center"/>
    </xf>
    <xf numFmtId="0" fontId="15" fillId="39" borderId="99" xfId="0" applyFont="1" applyFill="1" applyBorder="1" applyAlignment="1">
      <alignment horizontal="center"/>
    </xf>
    <xf numFmtId="0" fontId="15" fillId="39" borderId="100" xfId="0" applyFont="1" applyFill="1" applyBorder="1" applyAlignment="1">
      <alignment horizontal="center"/>
    </xf>
    <xf numFmtId="177" fontId="23" fillId="47" borderId="58" xfId="0" applyNumberFormat="1" applyFont="1" applyFill="1" applyBorder="1" applyAlignment="1">
      <alignment horizontal="center"/>
    </xf>
    <xf numFmtId="177" fontId="23" fillId="47" borderId="18" xfId="0" applyNumberFormat="1" applyFont="1" applyFill="1" applyBorder="1" applyAlignment="1">
      <alignment horizontal="center"/>
    </xf>
    <xf numFmtId="177" fontId="23" fillId="47" borderId="59" xfId="0" applyNumberFormat="1" applyFont="1" applyFill="1" applyBorder="1" applyAlignment="1">
      <alignment horizontal="center"/>
    </xf>
    <xf numFmtId="0" fontId="2" fillId="47" borderId="42" xfId="855" applyFont="1" applyFill="1" applyBorder="1" applyAlignment="1">
      <alignment horizontal="center" vertical="center"/>
    </xf>
    <xf numFmtId="0" fontId="2" fillId="47" borderId="45" xfId="855" applyFont="1" applyFill="1" applyBorder="1" applyAlignment="1">
      <alignment horizontal="center" vertical="center"/>
    </xf>
    <xf numFmtId="0" fontId="2" fillId="47" borderId="47" xfId="855" applyFont="1" applyFill="1" applyBorder="1" applyAlignment="1">
      <alignment horizontal="center" vertical="center"/>
    </xf>
    <xf numFmtId="0" fontId="190" fillId="86" borderId="0" xfId="733" applyFont="1" applyFill="1" applyBorder="1" applyAlignment="1" applyProtection="1">
      <alignment horizontal="center"/>
    </xf>
    <xf numFmtId="0" fontId="121" fillId="86" borderId="0" xfId="1014" applyFont="1" applyFill="1" applyAlignment="1">
      <alignment horizontal="center"/>
    </xf>
    <xf numFmtId="0" fontId="121" fillId="86" borderId="0" xfId="1014" quotePrefix="1" applyFont="1" applyFill="1" applyAlignment="1">
      <alignment horizontal="center"/>
    </xf>
    <xf numFmtId="0" fontId="222" fillId="86" borderId="0" xfId="892" applyFont="1" applyFill="1" applyAlignment="1">
      <alignment horizontal="center"/>
    </xf>
  </cellXfs>
  <cellStyles count="1694">
    <cellStyle name="_x0002_" xfId="1" xr:uid="{6AC6057D-DE15-4917-A8BA-95F7F74DC7B1}"/>
    <cellStyle name="_x0004_" xfId="2" xr:uid="{3EF85470-9D0F-43B1-8900-05EB36A36F83}"/>
    <cellStyle name="_x0004_ 2" xfId="3" xr:uid="{94B8DAD1-8C44-40EC-AF99-DCA09F3871C8}"/>
    <cellStyle name="_x0004_ 2 2" xfId="4" xr:uid="{8886C52C-35A6-4DA5-BCB3-A77EBC0C7517}"/>
    <cellStyle name="_x0004_ 2 2 2" xfId="5" xr:uid="{11CE32B1-7BE7-4F0F-BDB8-9B84E3F1EAFE}"/>
    <cellStyle name="_x0004_ 2 3" xfId="6" xr:uid="{0976FDB8-59A5-4A83-AB0F-5B50DBFF04E5}"/>
    <cellStyle name="_x0004_ 2_7 - Resultado Financeiro (2012)" xfId="7" xr:uid="{EEA33F7B-A97A-49AC-9CDA-9099B5184A93}"/>
    <cellStyle name="_x0004_ 3" xfId="8" xr:uid="{3F25F0AC-AD78-4C66-9F96-75867B18D457}"/>
    <cellStyle name="_x0004_ 3 2" xfId="9" xr:uid="{B11ACB5D-F7EE-45CC-9086-6BB4C8691607}"/>
    <cellStyle name="_x0004_ 3 2 2" xfId="10" xr:uid="{B823C1B7-4F7D-40A7-8118-21886DD1CDDF}"/>
    <cellStyle name="_x0004_ 3 3" xfId="11" xr:uid="{70E1327B-F716-4343-B9B6-045BDA4FBF27}"/>
    <cellStyle name="_x0004_ 3_Tabelas_Cap_3" xfId="12" xr:uid="{97940691-932F-4853-A73C-E30DF8CD485A}"/>
    <cellStyle name="_x0004_ 4" xfId="13" xr:uid="{00E083B2-C6CA-4A0E-9E76-FA36A16CF17F}"/>
    <cellStyle name="_x0004_ 4 2" xfId="14" xr:uid="{BDDE7344-3589-47E6-843A-E5C992DC5839}"/>
    <cellStyle name="_x0004_ 4 2 2" xfId="15" xr:uid="{EDAC0349-D48D-4FD4-B86E-714B4D2BEEF2}"/>
    <cellStyle name="_x0004_ 5" xfId="16" xr:uid="{AD4FE83F-171D-448B-8D11-C8B8A2D1C352}"/>
    <cellStyle name="_x0004_ 6" xfId="17" xr:uid="{2FA04096-79C6-40BC-8F42-BD046302BE4E}"/>
    <cellStyle name="_x0004_ 7" xfId="18" xr:uid="{C583F82E-BA75-4347-A30D-4EE803CDEDAF}"/>
    <cellStyle name="_x0004_??8" xfId="19" xr:uid="{519D785A-0198-4FE4-B581-AC3934A9A33F}"/>
    <cellStyle name="_1T10fmTabelas(1)" xfId="20" xr:uid="{80DAE8D4-5719-487A-9A2D-41183649C9C4}"/>
    <cellStyle name="_2T10kKTabelas" xfId="21" xr:uid="{CC461EA1-96EF-43BB-90DB-CDD23713433E}"/>
    <cellStyle name="_x0004__4 e 5 - Liquidez e Captações (2012)" xfId="22" xr:uid="{1F8D0900-1759-4E12-92FD-A4A87F7444F1}"/>
    <cellStyle name="_4T09oTabelas" xfId="23" xr:uid="{611E06CE-A14E-41A9-BE43-985CF65D050F}"/>
    <cellStyle name="_x0004__agro mundial" xfId="24" xr:uid="{9CD138D4-E324-4D1E-A746-B35DA7E535F8}"/>
    <cellStyle name="_x0004__agro mundial 2" xfId="25" xr:uid="{6D02157C-F5A4-49CD-84E7-F801B6D39C25}"/>
    <cellStyle name="_x0004__Análise do Resultado_2012" xfId="26" xr:uid="{1771C23D-DD67-4B62-8E82-198F370B4698}"/>
    <cellStyle name="_Column1" xfId="27" xr:uid="{A02B8047-95CE-438D-BB9B-4FEF137BC99B}"/>
    <cellStyle name="_Column2" xfId="28" xr:uid="{A1BB8D3A-7595-4FEE-9F21-0288AD823786}"/>
    <cellStyle name="_Column3" xfId="29" xr:uid="{DBE108C1-CE24-4277-B149-50B9AF720F8A}"/>
    <cellStyle name="_Column4" xfId="30" xr:uid="{E6BA95DE-B349-4404-93EB-19E3A0921F90}"/>
    <cellStyle name="_Column5" xfId="31" xr:uid="{F5B8F2DA-6956-42F7-B802-B5DA8B00F340}"/>
    <cellStyle name="_Column6" xfId="32" xr:uid="{2288C2B9-BC70-4D13-B680-35122F8A5D66}"/>
    <cellStyle name="_Column7" xfId="33" xr:uid="{FFB9A5AD-7E38-4142-890A-5E0A99D5397B}"/>
    <cellStyle name="_CTVM 12" xfId="34" xr:uid="{E5198888-3BB6-4EB3-93C3-3D2AF9188169}"/>
    <cellStyle name="_CTVM 12_ajustes dre" xfId="35" xr:uid="{C7CEEDCB-BB61-48A3-AC3D-AA8BA0090C52}"/>
    <cellStyle name="_CTVM 12_BANCO 4040" xfId="36" xr:uid="{BEF30057-5B5F-448B-9DD9-598EBE4990BD}"/>
    <cellStyle name="_CTVM 12_DEMONSTRAÇÃO BANCO - CONSOLIDADO 2009" xfId="37" xr:uid="{6320922A-83F8-4391-83FD-69223118C2BC}"/>
    <cellStyle name="_CTVM 12_DRE´s Setembro com ajustes - 2009" xfId="38" xr:uid="{8B490EA4-1EC2-4963-A01D-09837036469C}"/>
    <cellStyle name="_Data" xfId="39" xr:uid="{284D6568-4810-4BF2-89E3-4B7AEBD092EC}"/>
    <cellStyle name="_Deutsche_CCVM_31 12 07 REVISADO" xfId="40" xr:uid="{6FD02B86-B6CF-48AC-AC5D-97F7D57F9F60}"/>
    <cellStyle name="_Deutsche_CCVM_31 12 07 REVISADO_ajustes dre" xfId="41" xr:uid="{561A4361-2A3C-44BF-A6FC-22C6D3EB3CB6}"/>
    <cellStyle name="_Deutsche_CCVM_31 12 07 REVISADO_BANCO 4040" xfId="42" xr:uid="{9F7A915A-A888-4E4F-9518-DB93F77B74AC}"/>
    <cellStyle name="_Deutsche_CCVM_31 12 07 REVISADO_DEMONSTRAÇÃO BANCO - CONSOLIDADO 2009" xfId="43" xr:uid="{759D2564-332D-416D-94F2-167EBC203DAF}"/>
    <cellStyle name="_Deutsche_CCVM_31 12 07 REVISADO_DRE´s Setembro com ajustes - 2009" xfId="44" xr:uid="{E361CA29-8AA2-4055-9CB2-23C33AA7B513}"/>
    <cellStyle name="_dre pro forma" xfId="45" xr:uid="{F74D9B50-3B49-45D0-9A1E-EDEF3ED9A68E}"/>
    <cellStyle name="_x0004__DRE Societária Resumida (2)" xfId="46" xr:uid="{BF8E7F54-DFA9-4C86-8D93-3CDC46BC9A83}"/>
    <cellStyle name="_x0004__DRE Societária Resumida (2) 2" xfId="47" xr:uid="{417FC3B8-F3D4-4A4A-81B1-1B5BF93921AC}"/>
    <cellStyle name="_ELIMINAÇÕES COGER" xfId="48" xr:uid="{6751B39D-5144-4806-8508-8E3245CD7392}"/>
    <cellStyle name="_x0004__Gráficos_Cap_3" xfId="49" xr:uid="{2D25D4FB-04EE-4255-A42D-4354EC07249E}"/>
    <cellStyle name="_x0004__Gráficos_Cap_3 2" xfId="50" xr:uid="{4D917063-4E3B-43CA-BA82-681CFBBC2ABD}"/>
    <cellStyle name="_x0004__Graficos_Cap_7" xfId="51" xr:uid="{16C7F06E-BC8E-4F6E-BA61-9D1DDBB99024}"/>
    <cellStyle name="_x0004__Graficos_Cap_7 2" xfId="52" xr:uid="{AB1D3E90-6651-48D7-80A7-780B84438711}"/>
    <cellStyle name="_x0004__Graficos_Cap_7 2 2" xfId="53" xr:uid="{0209A0A4-C44D-4CE0-9A1A-05EC1A021FD7}"/>
    <cellStyle name="_x0004__Graficos_Cap_7 3" xfId="54" xr:uid="{7B33A12D-7C07-483B-8CF5-4B599DEC7F8F}"/>
    <cellStyle name="_x0004__Graficos_Cap_8" xfId="55" xr:uid="{5B53F051-9BAE-4C7A-A498-98AFAA3984D3}"/>
    <cellStyle name="_x0004__Gráficos_Capítulo 7" xfId="56" xr:uid="{6F3D2069-5BA1-4698-8ACD-B2E5A3DA1192}"/>
    <cellStyle name="_x0004__Graficos_Capítulo 9" xfId="57" xr:uid="{31A55FC2-1FF3-4506-A664-4A46ED9D4E23}"/>
    <cellStyle name="_x0004__Graficos_Capítulo_5" xfId="58" xr:uid="{C5B63EFB-6C0D-483B-B3C7-93A8A307D565}"/>
    <cellStyle name="_x0004__Graficos_Capítulo_5 2" xfId="59" xr:uid="{4E87C76C-68DC-4382-8893-255A92BA8E8E}"/>
    <cellStyle name="_x0004__Graficos_Capítulo_5 2 2" xfId="60" xr:uid="{FA2F3D91-FEFA-4C8B-B718-A12AEFE81006}"/>
    <cellStyle name="_x0004__Graficos_Capítulo_5 3" xfId="61" xr:uid="{2FE55E18-E15A-4E60-BA4C-13BFE4C0018E}"/>
    <cellStyle name="_x0004__Graficos_Sumario" xfId="62" xr:uid="{3510DB36-CC49-4835-9D00-884E5100513D}"/>
    <cellStyle name="_x0004__Graficos_Sumario 2" xfId="63" xr:uid="{5D1C76DF-F521-4287-AD88-6E8F50AA229A}"/>
    <cellStyle name="_Header" xfId="64" xr:uid="{370D0431-573B-4708-A412-173E9ED59C52}"/>
    <cellStyle name="_mm3T09Tabelas(1)" xfId="65" xr:uid="{469C9026-EC3B-4E51-BD5F-352D292060A4}"/>
    <cellStyle name="_Plan3" xfId="66" xr:uid="{16187467-9442-4CDB-96D3-6AA0E66FB7E9}"/>
    <cellStyle name="_x0004__Planilhas_Relatório Gestão do Capital_jun09" xfId="67" xr:uid="{0B4D13B3-832E-4F8D-AB9E-B32989C8E886}"/>
    <cellStyle name="_Promotora_wp's_31.12.07" xfId="68" xr:uid="{20A67985-E4D5-4853-8997-9750FD092C4D}"/>
    <cellStyle name="_Promotora_wp's_31.12.07_ajustes dre" xfId="69" xr:uid="{8CC43EA3-D1E2-4624-8D2E-4513AA9A069F}"/>
    <cellStyle name="_Promotora_wp's_31.12.07_BANCO 4040" xfId="70" xr:uid="{3C71A55F-9983-4A28-8180-8DC253726C25}"/>
    <cellStyle name="_Promotora_wp's_31.12.07_DEMONSTRAÇÃO BANCO - CONSOLIDADO 2009" xfId="71" xr:uid="{F047308D-081A-4972-8213-926D4C6F7DBA}"/>
    <cellStyle name="_Promotora_wp's_31.12.07_DRE´s Setembro com ajustes - 2009" xfId="72" xr:uid="{93104595-A391-436B-BE64-CDD4F93E167B}"/>
    <cellStyle name="_Proposta analise tvm COSIFs" xfId="73" xr:uid="{84109CC9-1ED5-4B8A-B421-A5027E52A27D}"/>
    <cellStyle name="_Proposta analise tvm COSIFs_bat" xfId="74" xr:uid="{1AD47433-F76B-4FB6-88F1-6A4B04A4D780}"/>
    <cellStyle name="_Proposta analise tvm COSIFs_Mapinhas_1107_v1_30-11_Final" xfId="75" xr:uid="{73C10C23-A8FD-4014-BAF5-32624F8AD918}"/>
    <cellStyle name="_Proposta analise tvm COSIFs_Planilha Batimento - Mapinha" xfId="76" xr:uid="{E85254E6-0C47-4616-9786-355BA2108AEC}"/>
    <cellStyle name="_Proposta analise tvm COSIFs_Real x Orç_1007_mes_ant_v8" xfId="77" xr:uid="{BE950342-9F97-4785-96AE-34E59EAA0298}"/>
    <cellStyle name="_Proposta analise tvm COSIFs_Real x Orç_Jun08_v4_Com_BATIMENTO" xfId="78" xr:uid="{3ACA5ADC-9FD9-4528-AB93-21A4ECF9AF4E}"/>
    <cellStyle name="_x0004__Proventos" xfId="79" xr:uid="{66516C3C-19DB-4155-8BD5-1B8D03F52651}"/>
    <cellStyle name="_x0004__Raquel_1T_5-1" xfId="80" xr:uid="{77EED42F-543B-470D-A2A9-2FDEF73F6099}"/>
    <cellStyle name="_x0004__Raquel_1T_5-1 2" xfId="81" xr:uid="{584C2CC8-AE61-4832-862A-0983562B57CD}"/>
    <cellStyle name="_Row1" xfId="82" xr:uid="{B8423D95-A5F1-4180-BA29-95CCA709B049}"/>
    <cellStyle name="_Row2" xfId="83" xr:uid="{19BABB4E-5479-461C-9570-D0AF4A4A679C}"/>
    <cellStyle name="_Row3" xfId="84" xr:uid="{1A43C0A1-51D1-46E9-B853-7E1B70A2CA9D}"/>
    <cellStyle name="_Row4" xfId="85" xr:uid="{5421BE30-E058-45EE-8BA9-A7D64B7D5A0E}"/>
    <cellStyle name="_Row5" xfId="86" xr:uid="{BCC866E3-D340-4F1F-8695-E01DBB240ADC}"/>
    <cellStyle name="_Row6" xfId="87" xr:uid="{57519C50-DFEB-4C2C-AAE8-DEAD950E408A}"/>
    <cellStyle name="_Row7" xfId="88" xr:uid="{4A342ED0-3265-472D-87EF-92C4AC94857E}"/>
    <cellStyle name="_x0004__Tabelas Capítulo 11" xfId="89" xr:uid="{C928AA82-E0F4-4E2E-B908-2ECFF5A0F1CB}"/>
    <cellStyle name="_x0004__Tabelas Capítulo 11 2" xfId="90" xr:uid="{E3E620C0-16A5-49F5-8910-792B412494D3}"/>
    <cellStyle name="_x0004__Tabelas Capítulo 3" xfId="91" xr:uid="{540346FB-AFC8-41F5-94E7-8811F4C1815B}"/>
    <cellStyle name="_x0004__Tabelas Capítulo 3 2" xfId="92" xr:uid="{9E039E3D-C13A-410F-AAC7-5DDB21B91E50}"/>
    <cellStyle name="_x0004__Tabelas Capítulo 6" xfId="93" xr:uid="{EE1C04B9-C528-4C9C-84A1-B0E43C422971}"/>
    <cellStyle name="_x0004__Tabelas Capítulo 9" xfId="94" xr:uid="{B6C07B6C-0463-425C-A96A-A18326679914}"/>
    <cellStyle name="_x0004__Tabelas Capítulo 9 2" xfId="95" xr:uid="{8F754143-E900-4D34-BE17-EE4B4A1DA11F}"/>
    <cellStyle name="_x0004__Tabelas Capítulo 9 3" xfId="96" xr:uid="{13735E34-DFED-4368-A39A-DD611B01E25A}"/>
    <cellStyle name="_x0004__tabelas de referencia DLO" xfId="97" xr:uid="{67D21F2E-15FD-4BC0-8F6B-0618DF666467}"/>
    <cellStyle name="_x0004__Tabelas_Cap_11" xfId="98" xr:uid="{135F1A30-0B0D-433B-B1F3-89DCD8E78E9C}"/>
    <cellStyle name="_x0004__Tabelas_Cap_2" xfId="99" xr:uid="{8EBC3EDA-7759-40B6-B2AA-050679401C67}"/>
    <cellStyle name="_x0004__Tabelas_Cap_2 2" xfId="100" xr:uid="{043F04AD-0250-436B-A1C6-B6E2E73DB8F1}"/>
    <cellStyle name="_x0004__Tabelas_Cap_2 3" xfId="101" xr:uid="{2BB912A6-4EDC-4CD2-9F7C-650246A02FEA}"/>
    <cellStyle name="_x0004__Tabelas_Cap_2 4" xfId="102" xr:uid="{114825CF-EEDC-4456-BF1F-B1E823C53561}"/>
    <cellStyle name="_x0004__Tabelas_Cap_2 5" xfId="103" xr:uid="{854A57F2-15E6-4673-A6A4-A018CCD1720B}"/>
    <cellStyle name="_x0004__Tabelas_Cap_2_Tabelas Capítulo 11" xfId="104" xr:uid="{AB065B74-76A1-4DF9-8726-5DC59F228E01}"/>
    <cellStyle name="_x0004__Tabelas_Cap_2_Tabelas Capítulo 11 2" xfId="105" xr:uid="{29494669-9B6F-4B5E-929D-DFB1DB5FF4A0}"/>
    <cellStyle name="_x0004__Tabelas_Cap_2_Tabelas_Cap_11" xfId="106" xr:uid="{59BC226E-2EAE-4DFC-B2BE-0469DD8B93CA}"/>
    <cellStyle name="_x0004__Tabelas_Cap_2_Tabelas_Cap_11 2" xfId="107" xr:uid="{D8706861-B240-4A68-AFBD-84DAE4DF3612}"/>
    <cellStyle name="_x0004__Tabelas_Cap_2_Tabelas_Cap_3" xfId="108" xr:uid="{17FF1E20-8DB6-45D6-80A1-06FEB77F25AB}"/>
    <cellStyle name="_x0004__Tabelas_Cap_2_Tabelas_Cap_3 2" xfId="109" xr:uid="{9022DA65-A938-4F6C-98C3-73727633AD70}"/>
    <cellStyle name="_x0004__Tabelas_Cap_2_Tabelas_Sumario" xfId="110" xr:uid="{0411524A-01B9-4F43-B61C-5787C1942453}"/>
    <cellStyle name="_x0004__Tabelas_Cap_2_Tabelas_Sumario 2" xfId="111" xr:uid="{E3A6C425-2DFE-4D76-88E8-91FFA4982BC7}"/>
    <cellStyle name="_x0004__Tabelas_Cap_2_Tabelas_Sumario_7 - Resultado Financeiro (2012)" xfId="112" xr:uid="{523C2B96-942E-4E5A-8E93-C35F68D781D8}"/>
    <cellStyle name="_x0004__Tabelas_Cap_2_Tabelas_Sumario_7 - Resultado Financeiro (2012) 2" xfId="113" xr:uid="{D282D490-1A2F-41C8-B20D-E6DBD91194EF}"/>
    <cellStyle name="_x0004__Tabelas_Cap_3" xfId="114" xr:uid="{07E37BE3-D39E-4B67-924A-C23E337038B0}"/>
    <cellStyle name="_x0004__Tabelas_Cap_3 2" xfId="115" xr:uid="{ED70CF92-8D51-4F7A-88E8-D9875C152A3B}"/>
    <cellStyle name="_x0004__Tabelas_Cap_7" xfId="116" xr:uid="{6995F2A4-5738-4BF8-9D33-5A9D98F08CF4}"/>
    <cellStyle name="_x0004__Tabelas_Cap_7 2" xfId="117" xr:uid="{5995D2AF-7EF6-4D1E-8C22-1FFD47A0107F}"/>
    <cellStyle name="_x0004__Tabelas_Capítulo 5" xfId="118" xr:uid="{60F0962A-241A-4DD0-87D8-7530850259D0}"/>
    <cellStyle name="_x0004__Tabelas_Capítulo 5 2" xfId="119" xr:uid="{0BF4F231-0F25-4809-AC54-808397A0678F}"/>
    <cellStyle name="_x0004__Tabelas_Capítulo_1" xfId="120" xr:uid="{79CE08A8-56F8-4019-B9AE-3529937E2AA7}"/>
    <cellStyle name="_x0004__Tabelas_Capítulo_1 2" xfId="121" xr:uid="{1AFE4F40-0BD4-4A6D-9091-43ED21254B83}"/>
    <cellStyle name="_x0004__Tabelas_Capítulo_1 3" xfId="122" xr:uid="{CB63C2DB-19ED-4B9E-B631-6C28F37ED8C1}"/>
    <cellStyle name="_x0004__Tabelas_Capítulo_1 4" xfId="123" xr:uid="{20CEC0D5-4E55-496B-BD79-790230286960}"/>
    <cellStyle name="_x0004__Tabelas_Capítulo_1 5" xfId="124" xr:uid="{2E662768-CE2F-4320-9A97-1BE6587F5B84}"/>
    <cellStyle name="_x0004__Tabelas_Capítulo_1_Tabelas Capítulo 11" xfId="125" xr:uid="{2467A711-126A-4401-98CB-0BA3A4CC8B0E}"/>
    <cellStyle name="_x0004__Tabelas_Capítulo_1_Tabelas Capítulo 11 2" xfId="126" xr:uid="{AE603A9D-2C7D-4399-9BA3-F1E9CEE60438}"/>
    <cellStyle name="_x0004__Tabelas_Capítulo_1_Tabelas_Cap_11" xfId="127" xr:uid="{63888A74-3021-48D7-8866-E2ECFC5C88F0}"/>
    <cellStyle name="_x0004__Tabelas_Capítulo_1_Tabelas_Cap_11 2" xfId="128" xr:uid="{6CA1CD1D-8F8B-45EF-9CB0-8AF31291D3A2}"/>
    <cellStyle name="_x0004__Tabelas_Capítulo_1_Tabelas_Cap_3" xfId="129" xr:uid="{C715379C-525D-4D8D-9E1C-34BB730E3846}"/>
    <cellStyle name="_x0004__Tabelas_Capítulo_1_Tabelas_Cap_3 2" xfId="130" xr:uid="{23D1DEA9-D109-4C61-BD7A-830A063EB1B8}"/>
    <cellStyle name="_x0004__Tabelas_Capítulo_1_Tabelas_Sumario" xfId="131" xr:uid="{20E267D8-9F67-4DBC-87F7-B592E183974A}"/>
    <cellStyle name="_x0004__Tabelas_Capítulo_1_Tabelas_Sumario 2" xfId="132" xr:uid="{39A2273B-F217-49CE-9265-A75F85EBD6DA}"/>
    <cellStyle name="_x0004__Tabelas_Capítulo_1_Tabelas_Sumario_7 - Resultado Financeiro (2012)" xfId="133" xr:uid="{21D29129-B5DB-4895-B3A9-85088EE735E8}"/>
    <cellStyle name="_x0004__Tabelas_Capítulo_1_Tabelas_Sumario_7 - Resultado Financeiro (2012) 2" xfId="134" xr:uid="{AA7FA4E5-EF07-4DA2-9368-EF9E66CB3E7A}"/>
    <cellStyle name="_x0004__Tabelas_Capítulo_2" xfId="135" xr:uid="{BF7EAAF1-3CB0-427F-8464-C7B79E7DD125}"/>
    <cellStyle name="_x0004__Tabelas_Capítulo_2 2" xfId="136" xr:uid="{346C63F0-2812-4BB4-B1B9-604B2A5B165A}"/>
    <cellStyle name="_x0004__Tabelas_Capítulo_2 2 2" xfId="137" xr:uid="{435069EB-DEAF-41B6-A09B-07F5CA7E1594}"/>
    <cellStyle name="_x0004__Tabelas_Capítulo_2 3" xfId="138" xr:uid="{01A2D186-149A-4B30-8C13-313782012E14}"/>
    <cellStyle name="_x0004__Tabelas_Indicadores Econômicos" xfId="139" xr:uid="{3B7C6EDC-8888-4A95-99FF-D4229B4D1D6D}"/>
    <cellStyle name="_x0004__Tabelas_Indicadores Econômicos 2" xfId="140" xr:uid="{38193BDD-47EB-474D-A962-6A8F23B0533E}"/>
    <cellStyle name="_x0004__Tabelas_Indicadores Econômicos 3" xfId="141" xr:uid="{9D574648-4713-4AF1-8F6A-43283DE8B148}"/>
    <cellStyle name="_x0004__Tabelas_Indicadores Econômicos 4" xfId="142" xr:uid="{FD373FBA-1B0F-4BE7-B958-7204138671CB}"/>
    <cellStyle name="_x0004__Tabelas_Indicadores Econômicos 5" xfId="143" xr:uid="{0BB907ED-8EF1-454F-B326-EE1F9B26D6E3}"/>
    <cellStyle name="_x0004__Tabelas_Indicadores Econômicos_Tabelas Capítulo 11" xfId="144" xr:uid="{675109A1-E5BD-4692-96EE-73B3A13962D7}"/>
    <cellStyle name="_x0004__Tabelas_Indicadores Econômicos_Tabelas Capítulo 11 2" xfId="145" xr:uid="{0C4DA0D6-B859-4902-BCDA-13B52797A24C}"/>
    <cellStyle name="_x0004__Tabelas_Indicadores Econômicos_Tabelas_Cap_11" xfId="146" xr:uid="{BA8C4853-D346-4C4F-AD24-E25562E4CABB}"/>
    <cellStyle name="_x0004__Tabelas_Indicadores Econômicos_Tabelas_Cap_11 2" xfId="147" xr:uid="{7FBCA1B3-6F32-4AB5-8537-C4BF7BAADF62}"/>
    <cellStyle name="_x0004__Tabelas_Indicadores Econômicos_Tabelas_Cap_3" xfId="148" xr:uid="{5A5C5C44-EE7F-40D9-A0E2-673CA9462800}"/>
    <cellStyle name="_x0004__Tabelas_Indicadores Econômicos_Tabelas_Cap_3 2" xfId="149" xr:uid="{02EB9180-56B4-472B-AC08-82F61ABCBDD1}"/>
    <cellStyle name="_x0004__Tabelas_Indicadores Econômicos_Tabelas_Sumario" xfId="150" xr:uid="{3B51BE1D-904F-405D-8540-E198A4B7C5BB}"/>
    <cellStyle name="_x0004__Tabelas_Indicadores Econômicos_Tabelas_Sumario 2" xfId="151" xr:uid="{2CB16323-B770-4074-A599-B050BC6F7C1D}"/>
    <cellStyle name="_x0004__Tabelas_Indicadores Econômicos_Tabelas_Sumario_7 - Resultado Financeiro (2012)" xfId="152" xr:uid="{565F6041-AA6A-414F-91DF-3FEA382F0FCA}"/>
    <cellStyle name="_x0004__Tabelas_Indicadores Econômicos_Tabelas_Sumario_7 - Resultado Financeiro (2012) 2" xfId="153" xr:uid="{69879557-EFDB-4990-905D-8EDC9A65ECF4}"/>
    <cellStyle name="_x0004__Tabelas_Informações Úteis" xfId="154" xr:uid="{DFCD5E3C-5F11-42CB-93CA-73E64AF0C5B8}"/>
    <cellStyle name="_x0004__Tabelas_Informações Úteis 2" xfId="155" xr:uid="{3724ECA0-7936-4366-A97F-6D29ACE171CE}"/>
    <cellStyle name="_x0004__Tabelas_Informações Úteis 3" xfId="156" xr:uid="{B395A801-299E-4C01-894C-5DD5B5093BA3}"/>
    <cellStyle name="_x0004__Tabelas_Informações Úteis 4" xfId="157" xr:uid="{2B6F4D76-5F87-40B5-A9B1-BDAF91B224E8}"/>
    <cellStyle name="_x0004__Tabelas_Informações Úteis 5" xfId="158" xr:uid="{3B98D0E6-8A21-47A2-BB59-7F11FDCF8635}"/>
    <cellStyle name="_x0004__Tabelas_Informações Úteis_Tabelas Capítulo 11" xfId="159" xr:uid="{328ED2E2-E269-4276-91BB-CFCB84E2BA1F}"/>
    <cellStyle name="_x0004__Tabelas_Informações Úteis_Tabelas Capítulo 11 2" xfId="160" xr:uid="{4814A825-AE8B-4389-868A-DD0DDB32E243}"/>
    <cellStyle name="_x0004__Tabelas_Informações Úteis_Tabelas_Cap_11" xfId="161" xr:uid="{31DB3599-F403-4A8F-AFFE-5518CB3B88A8}"/>
    <cellStyle name="_x0004__Tabelas_Informações Úteis_Tabelas_Cap_11 2" xfId="162" xr:uid="{98F9A912-D0B4-4099-911E-EFEAB4FAEAAA}"/>
    <cellStyle name="_x0004__Tabelas_Informações Úteis_Tabelas_Cap_3" xfId="163" xr:uid="{0D0BFA63-4D22-4CAB-8784-7DB39BF9F18C}"/>
    <cellStyle name="_x0004__Tabelas_Informações Úteis_Tabelas_Cap_3 2" xfId="164" xr:uid="{C9BF0BB2-E66F-4DBB-A3BF-0A8092986DD0}"/>
    <cellStyle name="_x0004__Tabelas_Informações Úteis_Tabelas_Sumario" xfId="165" xr:uid="{5C09FF61-3E1C-4CE0-A9FB-628E72F0EE50}"/>
    <cellStyle name="_x0004__Tabelas_Informações Úteis_Tabelas_Sumario 2" xfId="166" xr:uid="{CBAB721F-77B5-46AE-B42C-4F680E6EC2B7}"/>
    <cellStyle name="_x0004__Tabelas_Informações Úteis_Tabelas_Sumario_7 - Resultado Financeiro (2012)" xfId="167" xr:uid="{380EC5EA-6C9B-4E01-8A4A-208438B0B9F1}"/>
    <cellStyle name="_x0004__Tabelas_Informações Úteis_Tabelas_Sumario_7 - Resultado Financeiro (2012) 2" xfId="168" xr:uid="{EA09F428-0521-441B-82B3-7A9C5BD92BB1}"/>
    <cellStyle name="_x0004__Tabelas_Sumario" xfId="169" xr:uid="{C861386D-66CC-4BE4-BB0E-3E76DFF5A9B8}"/>
    <cellStyle name="£ BP" xfId="170" xr:uid="{BA5629AE-93BF-4C66-9767-E75D5AF51D72}"/>
    <cellStyle name="£ BP 2" xfId="171" xr:uid="{D364087E-5B18-4DF8-9E90-B0EE814F78C0}"/>
    <cellStyle name="¥ JY" xfId="172" xr:uid="{1DFC9E5C-6BDF-48D7-97AB-2E48513E0295}"/>
    <cellStyle name="¥ JY 2" xfId="173" xr:uid="{671C5320-B6A0-4050-928F-1027B50EA293}"/>
    <cellStyle name="=C:\WINNT\SYSTEM32\COMMAND.COM" xfId="174" xr:uid="{36C6B5DD-4C78-4B7F-B5CD-811DE090A50F}"/>
    <cellStyle name="20% - Accent1" xfId="175" xr:uid="{9E52081A-F48F-4020-905E-CF30096162C7}"/>
    <cellStyle name="20% - Accent1 2" xfId="176" xr:uid="{6338BB4A-9A0A-4468-80DC-F0C6DE938E2C}"/>
    <cellStyle name="20% - Accent1 3" xfId="177" xr:uid="{3E979836-D634-41AC-8A71-3AB57D124D41}"/>
    <cellStyle name="20% - Accent1 4" xfId="178" xr:uid="{4B5CD11C-1F59-48D1-B9BC-8E1A5204C349}"/>
    <cellStyle name="20% - Accent1 5" xfId="179" xr:uid="{706C49A9-C33A-454A-B860-CF269555C898}"/>
    <cellStyle name="20% - Accent2" xfId="180" xr:uid="{A1B6771D-62DC-47D0-8830-54AEF2F95D67}"/>
    <cellStyle name="20% - Accent2 2" xfId="181" xr:uid="{D2DDFA3B-2395-42E0-BEC5-58ED6CDD9790}"/>
    <cellStyle name="20% - Accent2 3" xfId="182" xr:uid="{2019343A-C2F6-42BD-A3BC-DF9EA57EA0F7}"/>
    <cellStyle name="20% - Accent2 4" xfId="183" xr:uid="{CC83B753-C1DC-40AC-AC69-8CE427573006}"/>
    <cellStyle name="20% - Accent3" xfId="184" xr:uid="{0EE2D5DF-ABF7-422B-8E86-0E788E042470}"/>
    <cellStyle name="20% - Accent3 2" xfId="185" xr:uid="{4B2D5544-D2AF-4FA6-9D37-3E105AA77744}"/>
    <cellStyle name="20% - Accent3 3" xfId="186" xr:uid="{F087F2C8-C2DE-403A-A167-74D571BC4F94}"/>
    <cellStyle name="20% - Accent3 4" xfId="187" xr:uid="{FC8A2C63-EB06-48BB-B986-9C065E8F2F6A}"/>
    <cellStyle name="20% - Accent3 5" xfId="188" xr:uid="{207F3F79-F962-47BC-896A-BDB214B2CD56}"/>
    <cellStyle name="20% - Accent4" xfId="189" xr:uid="{7C09CC94-4515-41BB-B6F2-56C70AEE1921}"/>
    <cellStyle name="20% - Accent4 2" xfId="190" xr:uid="{606849EC-3929-499D-BB30-F0DD97B46F10}"/>
    <cellStyle name="20% - Accent4 3" xfId="191" xr:uid="{680523B2-E136-4AB3-B205-2AD8C9EB40F3}"/>
    <cellStyle name="20% - Accent4 4" xfId="192" xr:uid="{CBBA353B-EB15-45C0-8C89-BABF987CFA2F}"/>
    <cellStyle name="20% - Accent4 5" xfId="193" xr:uid="{714C221C-1E6E-43EE-9758-21C973EAC7F7}"/>
    <cellStyle name="20% - Accent5" xfId="194" xr:uid="{105B18BF-904A-4D64-89C3-482BE2F9C9CE}"/>
    <cellStyle name="20% - Accent5 2" xfId="195" xr:uid="{EBBF3FD7-246A-43BC-A0BC-574543751CFD}"/>
    <cellStyle name="20% - Accent5 3" xfId="196" xr:uid="{51604AF7-02DA-4BF7-9E81-3A9174F8591E}"/>
    <cellStyle name="20% - Accent5 4" xfId="197" xr:uid="{4B51C676-BFBB-47AC-B8DC-F56B5B162A76}"/>
    <cellStyle name="20% - Accent5 5" xfId="198" xr:uid="{5F4AF2A4-7F3B-4EFB-A7A8-D73D648B478E}"/>
    <cellStyle name="20% - Accent6" xfId="199" xr:uid="{E9AD3DA5-7B29-41C9-8046-D544AC22DA40}"/>
    <cellStyle name="20% - Accent6 2" xfId="200" xr:uid="{7F1A1312-5A5B-4D24-8181-663AC47516C9}"/>
    <cellStyle name="20% - Accent6 3" xfId="201" xr:uid="{2F981A7B-1EA1-4DAD-B180-2DA639C1FF45}"/>
    <cellStyle name="20% - Accent6 4" xfId="202" xr:uid="{78577B52-1399-4CE0-9174-A1CC6D4756F7}"/>
    <cellStyle name="20% - Accent6 5" xfId="203" xr:uid="{70A1C921-4CE4-43B5-BED9-05CFE2C9E2BA}"/>
    <cellStyle name="20% - Ênfase1 2" xfId="204" xr:uid="{966F01D1-3653-4DDB-93BA-B0CDA48463C8}"/>
    <cellStyle name="20% - Ênfase1 2 2" xfId="205" xr:uid="{2D41BFB7-1D7A-4A2B-9313-5ADCB1F77E4A}"/>
    <cellStyle name="20% - Ênfase1 2 3" xfId="206" xr:uid="{ED940FB0-78D0-491E-81A6-6F701DD0A0C6}"/>
    <cellStyle name="20% - Ênfase1 2 4" xfId="207" xr:uid="{031E365E-DC15-4D68-A376-F6473EAF3A3F}"/>
    <cellStyle name="20% - Ênfase1 3" xfId="208" xr:uid="{94DFADD2-069C-4865-B352-913E2B81DFB2}"/>
    <cellStyle name="20% - Ênfase1 4" xfId="209" xr:uid="{8890C630-8973-4D29-A67B-86EBC21DA35C}"/>
    <cellStyle name="20% - Ênfase2 2" xfId="210" xr:uid="{0E683A6F-28A2-4D78-A8BD-BC7198BCCDBF}"/>
    <cellStyle name="20% - Ênfase2 2 2" xfId="211" xr:uid="{DCD7697A-5F2A-4E37-9163-0009D4A43AB4}"/>
    <cellStyle name="20% - Ênfase2 2 3" xfId="212" xr:uid="{8BEBCA89-94D7-4586-944A-D883E2FC2F8E}"/>
    <cellStyle name="20% - Ênfase2 2 4" xfId="213" xr:uid="{9F9753E4-F789-4957-A4B0-42C7F65B3AA2}"/>
    <cellStyle name="20% - Ênfase2 3" xfId="214" xr:uid="{ED75EEFE-EDD2-4A28-B8EE-FD236E80570B}"/>
    <cellStyle name="20% - Ênfase2 4" xfId="215" xr:uid="{CFEB102E-938C-411B-B75E-CFDDE98E653F}"/>
    <cellStyle name="20% - Ênfase3 2" xfId="216" xr:uid="{8C0F0A4B-A146-485C-9288-3D70B5B6C7B3}"/>
    <cellStyle name="20% - Ênfase3 2 2" xfId="217" xr:uid="{992312CB-104E-4C4F-B413-B6D453CB9DBF}"/>
    <cellStyle name="20% - Ênfase3 2 3" xfId="218" xr:uid="{06250487-F43E-4AD7-9D5D-14443354561E}"/>
    <cellStyle name="20% - Ênfase3 2 4" xfId="219" xr:uid="{52566F89-55B1-4CE3-8400-6D5AF9B0C086}"/>
    <cellStyle name="20% - Ênfase3 3" xfId="220" xr:uid="{06BBD20B-71F0-4ED9-B316-72400BB5D8FE}"/>
    <cellStyle name="20% - Ênfase3 4" xfId="221" xr:uid="{1AEBB117-8633-480F-8F93-335C9804671D}"/>
    <cellStyle name="20% - Ênfase4 2" xfId="222" xr:uid="{6153056E-617B-437C-A61B-2E0A4BC5D323}"/>
    <cellStyle name="20% - Ênfase4 2 2" xfId="223" xr:uid="{76FE5A49-F785-4060-9563-A03174493864}"/>
    <cellStyle name="20% - Ênfase4 2 3" xfId="224" xr:uid="{C43C63DC-0BD3-494D-BF15-1F6F229B4FC2}"/>
    <cellStyle name="20% - Ênfase4 2 4" xfId="225" xr:uid="{C9BD11CD-2FCB-4D28-B93D-0E9294FF0218}"/>
    <cellStyle name="20% - Ênfase4 3" xfId="226" xr:uid="{386F417C-43FB-4294-945B-B5C333F226D8}"/>
    <cellStyle name="20% - Ênfase4 4" xfId="227" xr:uid="{1B0B62ED-24CB-4886-9B28-1FCAC2F269FE}"/>
    <cellStyle name="20% - Ênfase5" xfId="228" builtinId="46" customBuiltin="1"/>
    <cellStyle name="20% - Ênfase5 2" xfId="229" xr:uid="{B6F3A466-E0CC-4577-9B37-B9AD4356E835}"/>
    <cellStyle name="20% - Ênfase5 2 2" xfId="230" xr:uid="{73547A22-1418-4067-9CA8-CF4D72B09A50}"/>
    <cellStyle name="20% - Ênfase5 2 3" xfId="231" xr:uid="{1BD39DE8-2FFE-4A69-8465-15BD52CC485D}"/>
    <cellStyle name="20% - Ênfase5 3" xfId="232" xr:uid="{FB3B2008-6197-4569-97BF-6989EAAD21E2}"/>
    <cellStyle name="20% - Ênfase5 4" xfId="233" xr:uid="{654528BD-3AC3-4F82-8907-61BCD6F7ABA2}"/>
    <cellStyle name="20% - Ênfase6" xfId="234" builtinId="50" customBuiltin="1"/>
    <cellStyle name="20% - Ênfase6 2" xfId="235" xr:uid="{C685B3F0-09CE-4F59-ADFC-DA20E83B67E4}"/>
    <cellStyle name="20% - Ênfase6 2 2" xfId="236" xr:uid="{2B7C7947-A59E-4C5C-9C25-B1FAADF399E7}"/>
    <cellStyle name="20% - Ênfase6 2 3" xfId="237" xr:uid="{BDEDF436-1636-431C-9753-D7518BA290F7}"/>
    <cellStyle name="20% - Ênfase6 3" xfId="238" xr:uid="{01268E85-39D6-430D-9019-906F3ADBE8DD}"/>
    <cellStyle name="20% - Ênfase6 4" xfId="239" xr:uid="{AD82665E-7A72-4CF3-B9F2-70EA82E32C42}"/>
    <cellStyle name="20% - Énfasis1" xfId="240" xr:uid="{BE091E99-7FD9-441C-A0B0-8A182AC85672}"/>
    <cellStyle name="20% - Énfasis2" xfId="241" xr:uid="{C199046D-4BBE-46DC-AD66-9A58FD6779B2}"/>
    <cellStyle name="20% - Énfasis3" xfId="242" xr:uid="{41A4ACCE-62F6-468A-951F-FA5BACF22BF8}"/>
    <cellStyle name="20% - Énfasis4" xfId="243" xr:uid="{F19C8809-3A10-4077-BF7B-537D72C7A0DE}"/>
    <cellStyle name="20% - Énfasis5" xfId="244" xr:uid="{9A6F5172-9852-4B01-926D-A276213DF187}"/>
    <cellStyle name="20% - Énfasis6" xfId="245" xr:uid="{E399BD6E-9B91-4ADD-84A4-F27CA4BC950C}"/>
    <cellStyle name="40% - Accent1" xfId="246" xr:uid="{244D4760-8C73-43D7-B0B7-C044AA21BD9A}"/>
    <cellStyle name="40% - Accent1 2" xfId="247" xr:uid="{07880C1F-32D6-4F23-AE12-EBFE1A84FA94}"/>
    <cellStyle name="40% - Accent1 3" xfId="248" xr:uid="{1D99E692-CA2A-43DE-AB58-4A736394946A}"/>
    <cellStyle name="40% - Accent1 4" xfId="249" xr:uid="{A44BC338-EF67-4063-AF5D-A2374470FCEA}"/>
    <cellStyle name="40% - Accent1 5" xfId="250" xr:uid="{1B46CABF-A498-413A-BA96-51B1A829F59A}"/>
    <cellStyle name="40% - Accent2" xfId="251" xr:uid="{666799BA-4E64-46B5-A714-488D696B39E5}"/>
    <cellStyle name="40% - Accent2 2" xfId="252" xr:uid="{97C4ED0B-5F82-4570-AAB2-874556C81968}"/>
    <cellStyle name="40% - Accent2 3" xfId="253" xr:uid="{200227C6-3EB2-4B82-873B-8A90DFA815F0}"/>
    <cellStyle name="40% - Accent2 4" xfId="254" xr:uid="{9828252C-9441-41D5-B9F9-2FCD8CFD6E66}"/>
    <cellStyle name="40% - Accent2 5" xfId="255" xr:uid="{B3D2F427-DD0D-4BB7-8143-2F16612A3A7C}"/>
    <cellStyle name="40% - Accent3" xfId="256" xr:uid="{9736AD05-D45C-4B56-A1D4-971104A330ED}"/>
    <cellStyle name="40% - Accent3 2" xfId="257" xr:uid="{97700F36-FB4C-4B83-928C-0FD99FFC64EC}"/>
    <cellStyle name="40% - Accent3 3" xfId="258" xr:uid="{DF3E6DD7-6309-409D-8CCE-901223830F29}"/>
    <cellStyle name="40% - Accent3 4" xfId="259" xr:uid="{A578FAA2-C859-4D6D-8558-D5D61B488740}"/>
    <cellStyle name="40% - Accent4" xfId="260" xr:uid="{AA76F4EC-5214-4C54-850B-56FFD7E410FA}"/>
    <cellStyle name="40% - Accent4 2" xfId="261" xr:uid="{3C2B9D30-E32C-4EF4-8630-9C6911FB92CF}"/>
    <cellStyle name="40% - Accent4 3" xfId="262" xr:uid="{F11A3343-419F-4518-929D-074AA4A9236A}"/>
    <cellStyle name="40% - Accent4 4" xfId="263" xr:uid="{376A2D13-3CDF-49E1-824B-A0A14789FD68}"/>
    <cellStyle name="40% - Accent4 5" xfId="264" xr:uid="{B1908AB6-470C-40AE-AED1-4CE8D98419D0}"/>
    <cellStyle name="40% - Accent5" xfId="265" xr:uid="{2C7942DB-579A-4F9D-9A02-61010901F95D}"/>
    <cellStyle name="40% - Accent5 2" xfId="266" xr:uid="{CABEED37-47E6-4E4E-A76A-684DD1C599C4}"/>
    <cellStyle name="40% - Accent5 3" xfId="267" xr:uid="{723C2530-58CD-4490-9AEB-473067D644CE}"/>
    <cellStyle name="40% - Accent5 4" xfId="268" xr:uid="{873F29A7-BB28-4DAE-828F-D515C857407B}"/>
    <cellStyle name="40% - Accent5 5" xfId="269" xr:uid="{6C51A9A7-968B-4A65-A9F8-4603EF9D0A11}"/>
    <cellStyle name="40% - Accent6" xfId="270" xr:uid="{E8F9C3AF-B082-4DFA-867E-77C77BE662F4}"/>
    <cellStyle name="40% - Accent6 2" xfId="271" xr:uid="{38BE7AF3-A4BC-4F79-985A-D225F15C9414}"/>
    <cellStyle name="40% - Accent6 3" xfId="272" xr:uid="{8437280F-490D-45D0-A0D1-5F48C57C7A94}"/>
    <cellStyle name="40% - Accent6 4" xfId="273" xr:uid="{6FE646CC-0A1A-4EF3-B572-92AA29DAD56F}"/>
    <cellStyle name="40% - Accent6 5" xfId="274" xr:uid="{5958B558-CDCD-40C3-A002-470F479061D6}"/>
    <cellStyle name="40% - Ênfase1" xfId="275" builtinId="31" customBuiltin="1"/>
    <cellStyle name="40% - Ênfase1 2" xfId="276" xr:uid="{8E155E1B-0450-4DE0-BDC7-037DA2CB0046}"/>
    <cellStyle name="40% - Ênfase1 2 2" xfId="277" xr:uid="{B16299F9-CEAB-4BD5-8463-E2F13A6A4F77}"/>
    <cellStyle name="40% - Ênfase1 2 3" xfId="278" xr:uid="{B43E34F7-34A5-44D7-B730-B6D9FCD49913}"/>
    <cellStyle name="40% - Ênfase1 3" xfId="279" xr:uid="{F8AA706C-1DE3-4ED1-9CE0-54D9BEE26168}"/>
    <cellStyle name="40% - Ênfase1 4" xfId="280" xr:uid="{9066C5D9-0650-4649-99C0-CD9AA7BD4FC4}"/>
    <cellStyle name="40% - Ênfase2" xfId="281" builtinId="35" customBuiltin="1"/>
    <cellStyle name="40% - Ênfase2 2" xfId="282" xr:uid="{B13974EC-812E-4801-9497-45521195999D}"/>
    <cellStyle name="40% - Ênfase2 2 2" xfId="283" xr:uid="{CE164219-1902-463F-9D37-018E09A22F6D}"/>
    <cellStyle name="40% - Ênfase2 2 3" xfId="284" xr:uid="{C527646E-99EC-4408-B756-573072EAFBB9}"/>
    <cellStyle name="40% - Ênfase2 3" xfId="285" xr:uid="{848A3A21-2357-44A0-B98A-A558F0362B5B}"/>
    <cellStyle name="40% - Ênfase2 4" xfId="286" xr:uid="{DCA46FC1-0BA6-45F3-BAD4-9579BCEFF80A}"/>
    <cellStyle name="40% - Ênfase3 2" xfId="287" xr:uid="{4ECE3241-9692-49D9-A7F7-E29DEBE339D3}"/>
    <cellStyle name="40% - Ênfase3 2 2" xfId="288" xr:uid="{41AEA3E5-905A-4D32-B652-0080D0D398A5}"/>
    <cellStyle name="40% - Ênfase3 2 3" xfId="289" xr:uid="{4A4A45CD-C335-48CB-B51A-390B03EE3C40}"/>
    <cellStyle name="40% - Ênfase3 2 4" xfId="290" xr:uid="{81E15FD2-5355-4982-B59F-C75023686FC6}"/>
    <cellStyle name="40% - Ênfase3 3" xfId="291" xr:uid="{200C769F-FD07-4447-A672-69A809F4F2F1}"/>
    <cellStyle name="40% - Ênfase3 4" xfId="292" xr:uid="{54176DF6-DA57-4D1B-A77D-3AA81C9FAEA0}"/>
    <cellStyle name="40% - Ênfase4" xfId="293" builtinId="43" customBuiltin="1"/>
    <cellStyle name="40% - Ênfase4 2" xfId="294" xr:uid="{1EB68320-C895-49A3-ABB7-BEA9B9BE96E7}"/>
    <cellStyle name="40% - Ênfase4 2 2" xfId="295" xr:uid="{AD718379-F3BD-4992-84F0-E6DAF65928B6}"/>
    <cellStyle name="40% - Ênfase4 2 3" xfId="296" xr:uid="{BD2EE5A3-3559-48E7-B050-693846102DF6}"/>
    <cellStyle name="40% - Ênfase4 3" xfId="297" xr:uid="{CD278A4A-EA18-42D8-AF7F-8AFB946C7FE2}"/>
    <cellStyle name="40% - Ênfase4 4" xfId="298" xr:uid="{BD8183BE-898E-4AFA-B784-A7FFBE83B2D0}"/>
    <cellStyle name="40% - Ênfase5" xfId="299" builtinId="47" customBuiltin="1"/>
    <cellStyle name="40% - Ênfase5 2" xfId="300" xr:uid="{9B6E877B-0CF5-45A3-B094-1D5FD08DCB1C}"/>
    <cellStyle name="40% - Ênfase5 2 2" xfId="301" xr:uid="{6C9FFBBE-A2DA-47DC-8D0F-D61C945BD644}"/>
    <cellStyle name="40% - Ênfase5 2 3" xfId="302" xr:uid="{FD8CECEE-1CC6-45AE-B976-8BA00D4A7C4F}"/>
    <cellStyle name="40% - Ênfase5 3" xfId="303" xr:uid="{C4841AE8-465C-46AA-AB8F-3085DA4F1E95}"/>
    <cellStyle name="40% - Ênfase5 4" xfId="304" xr:uid="{29F99C14-5E37-4DA3-84A6-76211A027BF2}"/>
    <cellStyle name="40% - Ênfase6" xfId="305" builtinId="51" customBuiltin="1"/>
    <cellStyle name="40% - Ênfase6 2" xfId="306" xr:uid="{36E4B8E8-8DE9-488E-AC33-90426DE287D7}"/>
    <cellStyle name="40% - Ênfase6 2 2" xfId="307" xr:uid="{B58D40EF-28BC-4521-97AF-D2165168548F}"/>
    <cellStyle name="40% - Ênfase6 2 3" xfId="308" xr:uid="{AA02F16C-0430-428E-B4CA-ADB9CD214257}"/>
    <cellStyle name="40% - Ênfase6 3" xfId="309" xr:uid="{6840CC24-2997-41D7-ACD6-35DEE6205956}"/>
    <cellStyle name="40% - Ênfase6 4" xfId="310" xr:uid="{9CE48DCC-8DFC-4F32-81EB-39AD31B151FB}"/>
    <cellStyle name="40% - Énfasis1" xfId="311" xr:uid="{843E8C06-BA1A-4777-8E0C-9A3A95263D01}"/>
    <cellStyle name="40% - Énfasis2" xfId="312" xr:uid="{78481338-72B9-49E9-8735-244AFFAE683F}"/>
    <cellStyle name="40% - Énfasis3" xfId="313" xr:uid="{403AB975-65A4-47FC-8078-68242550B99F}"/>
    <cellStyle name="40% - Énfasis4" xfId="314" xr:uid="{8D8E5389-BB89-4A9F-A449-259D925E27DD}"/>
    <cellStyle name="40% - Énfasis5" xfId="315" xr:uid="{823A9F09-162E-4E83-B44A-0AAE6DF0490D}"/>
    <cellStyle name="40% - Énfasis6" xfId="316" xr:uid="{4F4A2794-32F2-4D71-BAF4-B63536BDFDA8}"/>
    <cellStyle name="60% - Accent1" xfId="317" xr:uid="{439D6010-B5E7-4EBD-8BC8-8F9E5DC22EFC}"/>
    <cellStyle name="60% - Accent1 2" xfId="318" xr:uid="{AD3B33E7-528F-42C2-B431-9FA2A3FDAED1}"/>
    <cellStyle name="60% - Accent1 3" xfId="319" xr:uid="{3E8AE92A-4F65-4608-93AA-5B8ED229AA25}"/>
    <cellStyle name="60% - Accent1 4" xfId="320" xr:uid="{06A8B669-90B5-473F-97BB-4BA17E443783}"/>
    <cellStyle name="60% - Accent1 5" xfId="321" xr:uid="{B1C2047C-0748-47AF-85DB-A0AF734D1188}"/>
    <cellStyle name="60% - Accent2" xfId="322" xr:uid="{3435CC19-5B12-4FF4-93BE-5EE70FDEB7DD}"/>
    <cellStyle name="60% - Accent2 2" xfId="323" xr:uid="{FC1EC7C3-09C2-4F9F-BA95-74EDBDD8A28E}"/>
    <cellStyle name="60% - Accent2 3" xfId="324" xr:uid="{70666749-05DA-40CD-AE3B-EB2405AF61BE}"/>
    <cellStyle name="60% - Accent2 4" xfId="325" xr:uid="{DA2BF8F4-6862-4D93-BC5D-B74F8DC1408C}"/>
    <cellStyle name="60% - Accent2 5" xfId="326" xr:uid="{C74A1931-C7BD-4794-AEEF-E22B8EAAD5F5}"/>
    <cellStyle name="60% - Accent3" xfId="327" xr:uid="{DB0BB140-7D1E-4360-85C4-D31AE96BC3DB}"/>
    <cellStyle name="60% - Accent3 2" xfId="328" xr:uid="{977A0860-FD1A-4959-B271-FEA20A0AC872}"/>
    <cellStyle name="60% - Accent3 3" xfId="329" xr:uid="{FA660AB1-3984-4BFB-A200-6C4EFD97BC72}"/>
    <cellStyle name="60% - Accent3 4" xfId="330" xr:uid="{656F4D46-BEE1-49C6-AF46-F2247266E4FA}"/>
    <cellStyle name="60% - Accent4" xfId="331" xr:uid="{3A50E58A-A7E6-4C90-9A5F-ACCDF38FCCA7}"/>
    <cellStyle name="60% - Accent4 2" xfId="332" xr:uid="{E72EB1D7-F9FC-4A73-B778-0F288C12D600}"/>
    <cellStyle name="60% - Accent4 3" xfId="333" xr:uid="{80F9464F-5A95-429D-8B05-99D9F34C49CE}"/>
    <cellStyle name="60% - Accent4 4" xfId="334" xr:uid="{DBFE7497-8238-470A-8AB2-2D50C720505B}"/>
    <cellStyle name="60% - Accent4 5" xfId="335" xr:uid="{12843690-B86D-45C3-A626-54421365AB70}"/>
    <cellStyle name="60% - Accent5" xfId="336" xr:uid="{5C5442D2-41D4-48BB-B7B2-3746F5400555}"/>
    <cellStyle name="60% - Accent5 2" xfId="337" xr:uid="{3C558E7E-AFAA-46A3-9438-B78045F47D51}"/>
    <cellStyle name="60% - Accent5 3" xfId="338" xr:uid="{6E67213A-8329-410A-AC2C-C35A8319FBA9}"/>
    <cellStyle name="60% - Accent5 4" xfId="339" xr:uid="{E64BB322-23A6-48B5-A2BB-403FFC2D3717}"/>
    <cellStyle name="60% - Accent5 5" xfId="340" xr:uid="{6DC9C30D-90DB-4346-8531-876C32D52D53}"/>
    <cellStyle name="60% - Accent6" xfId="341" xr:uid="{EC4A2320-E380-4015-9CF5-0D1F1A4F8C3D}"/>
    <cellStyle name="60% - Accent6 2" xfId="342" xr:uid="{E10838E1-6E52-4B1C-B7F6-E70BAF5B64CA}"/>
    <cellStyle name="60% - Accent6 3" xfId="343" xr:uid="{B7DEF8FE-562E-4CB0-9262-3337F08A2626}"/>
    <cellStyle name="60% - Accent6 4" xfId="344" xr:uid="{F960C274-4FA1-4679-A353-C64CCF118A8F}"/>
    <cellStyle name="60% - Accent6 5" xfId="345" xr:uid="{36E946E1-88EB-4EA6-9273-EE45810782E8}"/>
    <cellStyle name="60% - Ênfase1" xfId="346" builtinId="32" customBuiltin="1"/>
    <cellStyle name="60% - Ênfase1 2" xfId="347" xr:uid="{5AD7DEB6-EA37-4090-8D07-DB7E79B459EE}"/>
    <cellStyle name="60% - Ênfase1 2 2" xfId="348" xr:uid="{D7A59615-B937-452A-868A-CDEB735F8610}"/>
    <cellStyle name="60% - Ênfase1 2 3" xfId="349" xr:uid="{2CDFFB04-836D-4B19-A14A-923050414E89}"/>
    <cellStyle name="60% - Ênfase1 3" xfId="350" xr:uid="{669852B8-E98B-4B7B-9285-E7524D9F5A2A}"/>
    <cellStyle name="60% - Ênfase1 4" xfId="351" xr:uid="{28ACB6C6-8379-4442-B0FF-FC9DF15B4777}"/>
    <cellStyle name="60% - Ênfase2" xfId="352" builtinId="36" customBuiltin="1"/>
    <cellStyle name="60% - Ênfase2 2" xfId="353" xr:uid="{1E98A854-41E2-40A6-B8A3-2966B7FBCAC4}"/>
    <cellStyle name="60% - Ênfase2 2 2" xfId="354" xr:uid="{B2FE0CE7-75EE-4851-B67C-5C95276732D8}"/>
    <cellStyle name="60% - Ênfase2 2 3" xfId="355" xr:uid="{CB802705-4F22-4075-8B88-CA212FBD8FB2}"/>
    <cellStyle name="60% - Ênfase2 3" xfId="356" xr:uid="{5C40B641-4623-4E91-87FE-88C321B8D1F3}"/>
    <cellStyle name="60% - Ênfase2 4" xfId="357" xr:uid="{C8734919-74F7-43B3-BF83-0B92ECA18C6F}"/>
    <cellStyle name="60% - Ênfase3 2" xfId="358" xr:uid="{CC42AB48-C546-41F0-941B-E223E6E02191}"/>
    <cellStyle name="60% - Ênfase3 2 2" xfId="359" xr:uid="{80D5F333-FE58-440F-AAFD-41BC419AE2A2}"/>
    <cellStyle name="60% - Ênfase3 2 3" xfId="360" xr:uid="{CBAAD627-93F4-4F45-AAED-9651DD3E138C}"/>
    <cellStyle name="60% - Ênfase3 2 4" xfId="361" xr:uid="{8096AD1C-AB2A-4836-A030-83EE2B581EFB}"/>
    <cellStyle name="60% - Ênfase3 3" xfId="362" xr:uid="{E9C9C4BB-1BF1-44A7-B7E5-3D0E0CA6F9C0}"/>
    <cellStyle name="60% - Ênfase3 4" xfId="363" xr:uid="{379C2830-FE90-4515-9B2B-C92C2616205C}"/>
    <cellStyle name="60% - Ênfase4 2" xfId="364" xr:uid="{69AE4085-9CA2-4F47-A1B3-9B66D717C425}"/>
    <cellStyle name="60% - Ênfase4 2 2" xfId="365" xr:uid="{0D2593F4-A995-4EC4-93A5-389DB94E2A00}"/>
    <cellStyle name="60% - Ênfase4 2 3" xfId="366" xr:uid="{81B30FD5-C8ED-413F-8100-06A4F882886F}"/>
    <cellStyle name="60% - Ênfase4 2 4" xfId="367" xr:uid="{92B60755-BD1F-4E26-8B85-C5D76718842E}"/>
    <cellStyle name="60% - Ênfase4 3" xfId="368" xr:uid="{89247A16-284A-47FB-A16B-DEB102EC3C17}"/>
    <cellStyle name="60% - Ênfase4 4" xfId="369" xr:uid="{288DA3C3-17EF-41E5-8E02-F32AE191029A}"/>
    <cellStyle name="60% - Ênfase5" xfId="370" builtinId="48" customBuiltin="1"/>
    <cellStyle name="60% - Ênfase5 2" xfId="371" xr:uid="{48D2A2DD-C462-4515-AF5F-695C334E34EC}"/>
    <cellStyle name="60% - Ênfase5 2 2" xfId="372" xr:uid="{AC3FE0A0-B919-47C6-BCC4-69EADCEDE59E}"/>
    <cellStyle name="60% - Ênfase5 2 3" xfId="373" xr:uid="{35D99DC4-9C01-4902-9701-478B2BD1354F}"/>
    <cellStyle name="60% - Ênfase5 3" xfId="374" xr:uid="{152D2E0E-189D-4F8A-97BF-3EA97BF40C6B}"/>
    <cellStyle name="60% - Ênfase5 4" xfId="375" xr:uid="{4BB956E7-3603-4442-814D-A64442B74089}"/>
    <cellStyle name="60% - Ênfase6 2" xfId="376" xr:uid="{B862244B-DCAD-4744-8E1A-7A4982EB23CA}"/>
    <cellStyle name="60% - Ênfase6 2 2" xfId="377" xr:uid="{65C4FF0B-6EA4-42DC-96E8-7DF7EC586F04}"/>
    <cellStyle name="60% - Ênfase6 2 3" xfId="378" xr:uid="{BBA983D5-5980-4157-A2A3-D58B965FC4D9}"/>
    <cellStyle name="60% - Ênfase6 2 4" xfId="379" xr:uid="{AC806D5A-AE8D-49B5-A286-60068320AE5F}"/>
    <cellStyle name="60% - Ênfase6 3" xfId="380" xr:uid="{FD34CB97-F426-40C6-A28E-EFBEDB85BA4C}"/>
    <cellStyle name="60% - Ênfase6 4" xfId="381" xr:uid="{9B026A2A-10ED-474D-97D9-7FD61BE8B4A5}"/>
    <cellStyle name="60% - Énfasis1" xfId="382" xr:uid="{F1559EB5-C8E1-4C00-A696-090EA95C85E5}"/>
    <cellStyle name="60% - Énfasis2" xfId="383" xr:uid="{2C29D197-354A-4F1F-A728-C0213BD01FB2}"/>
    <cellStyle name="60% - Énfasis3" xfId="384" xr:uid="{808429A4-3E41-491F-BEAB-005C52C5604E}"/>
    <cellStyle name="60% - Énfasis4" xfId="385" xr:uid="{D6ADCDD8-44EF-4E93-87CA-D73B942A8400}"/>
    <cellStyle name="60% - Énfasis5" xfId="386" xr:uid="{411CBAAF-BD7C-4124-97ED-C02A3535D474}"/>
    <cellStyle name="60% - Énfasis6" xfId="387" xr:uid="{21DD394A-A7EF-4A67-B5C8-99FD4AB2948F}"/>
    <cellStyle name="Accent1" xfId="388" xr:uid="{6D1CFE0D-0088-490E-A104-71332F4DA607}"/>
    <cellStyle name="Accent1 2" xfId="389" xr:uid="{4742EA15-3E87-4FFF-8752-A8903EE63395}"/>
    <cellStyle name="Accent1 3" xfId="390" xr:uid="{E5C13190-E7C7-4066-91A5-D8925A7557FB}"/>
    <cellStyle name="Accent1 4" xfId="391" xr:uid="{8FECC20F-A4C0-4FF3-8CB2-C4E72A88D997}"/>
    <cellStyle name="Accent1 5" xfId="392" xr:uid="{E77478BF-5DF5-482A-B3F2-69FAB0E8147C}"/>
    <cellStyle name="Accent2" xfId="393" xr:uid="{98AA7759-08F7-4E64-8161-EBABBBF66E6E}"/>
    <cellStyle name="Accent2 2" xfId="394" xr:uid="{CBD1E966-D7D6-417A-AD22-430D252C852A}"/>
    <cellStyle name="Accent2 3" xfId="395" xr:uid="{5AB87AD3-905E-4C85-A4C7-3ED02139E299}"/>
    <cellStyle name="Accent2 4" xfId="396" xr:uid="{E2B885A9-10BD-48FF-BA96-12C120451338}"/>
    <cellStyle name="Accent3" xfId="397" xr:uid="{84229D1D-EDB3-4C15-B286-A09473ED02E5}"/>
    <cellStyle name="Accent3 2" xfId="398" xr:uid="{3040E2AF-59C1-4346-838B-BA8C7CB608DE}"/>
    <cellStyle name="Accent3 3" xfId="399" xr:uid="{3F7A92F4-383E-46AD-95D6-677C7AE3EDB0}"/>
    <cellStyle name="Accent3 4" xfId="400" xr:uid="{7DD312D7-72D0-4F06-A862-46D186487AD9}"/>
    <cellStyle name="Accent3 5" xfId="401" xr:uid="{AC63BC19-DA2E-449C-AAEB-64961232E814}"/>
    <cellStyle name="Accent4" xfId="402" xr:uid="{56B75C42-D290-473C-8D08-73782B4225F1}"/>
    <cellStyle name="Accent4 2" xfId="403" xr:uid="{1F853789-2891-40A0-A405-6996D7AD28B8}"/>
    <cellStyle name="Accent4 3" xfId="404" xr:uid="{1840E7DB-5356-4BCE-9E66-8AD7B60BD836}"/>
    <cellStyle name="Accent4 4" xfId="405" xr:uid="{13B95692-6BE9-4220-9DF6-1141528CDA1B}"/>
    <cellStyle name="Accent4 5" xfId="406" xr:uid="{9ECFDAD7-A992-43A8-8507-8F3D208B4BBB}"/>
    <cellStyle name="Accent5" xfId="407" xr:uid="{F041933E-3654-4126-A98F-E1A5605CBF85}"/>
    <cellStyle name="Accent5 2" xfId="408" xr:uid="{D4DBC680-F47F-4833-AE13-DD06E2219301}"/>
    <cellStyle name="Accent5 3" xfId="409" xr:uid="{DB1D5E2F-3BED-48CB-BE1D-8483746A85E5}"/>
    <cellStyle name="Accent5 4" xfId="410" xr:uid="{94C88F30-8A5E-4259-B233-962CDA9D6EA9}"/>
    <cellStyle name="Accent5 5" xfId="411" xr:uid="{BAC89CB1-5D44-4C0F-8F5E-7E869AE90CCC}"/>
    <cellStyle name="Accent6" xfId="412" xr:uid="{A8C5EAF4-409E-469D-B325-C380F0F225BD}"/>
    <cellStyle name="Accent6 2" xfId="413" xr:uid="{C9BA3133-EC7A-4A8A-BB58-36119AAC2F46}"/>
    <cellStyle name="Accent6 3" xfId="414" xr:uid="{7643FB67-4EFB-467A-9BA1-1F564AE3CC24}"/>
    <cellStyle name="Accent6 4" xfId="415" xr:uid="{89E55543-1A32-40F6-8489-C829C94D482F}"/>
    <cellStyle name="Accent6 5" xfId="416" xr:uid="{EB0C180F-98E2-41C7-BF70-C572C31B19A3}"/>
    <cellStyle name="Actual Date" xfId="417" xr:uid="{0D2CC0FF-0216-48F4-B4DF-768D99FAB853}"/>
    <cellStyle name="anna" xfId="418" xr:uid="{DA132464-C6B1-4B4D-8372-71483733121F}"/>
    <cellStyle name="apolo" xfId="419" xr:uid="{A698B7FB-DC38-4493-B069-DE8FAE6ABCF0}"/>
    <cellStyle name="apolo 10" xfId="420" xr:uid="{36322F1D-BCDF-40BF-B4A9-A06B7C02DA4C}"/>
    <cellStyle name="apolo 11" xfId="421" xr:uid="{E96812D4-F9CF-4C7E-A650-45CEBE1F5DB5}"/>
    <cellStyle name="apolo 12" xfId="422" xr:uid="{CB4E6117-FB05-4C71-AACC-80ECC4750481}"/>
    <cellStyle name="apolo 13" xfId="423" xr:uid="{90F17230-2105-4ECF-BEDC-98069E3C4CB5}"/>
    <cellStyle name="apolo 14" xfId="424" xr:uid="{25650A99-7547-40DD-AE7F-C0EEE056E747}"/>
    <cellStyle name="apolo 15" xfId="425" xr:uid="{5EB87227-1D87-465E-B9B5-F4B61D623FBE}"/>
    <cellStyle name="apolo 16" xfId="426" xr:uid="{CE124AD4-0E81-444A-8880-CED84009BF3D}"/>
    <cellStyle name="apolo 2" xfId="427" xr:uid="{F33BB3B7-23C2-4914-839E-A1472E79D621}"/>
    <cellStyle name="apolo 3" xfId="428" xr:uid="{3F1ADC66-2B9B-4ADF-8533-B8CF0E06A31A}"/>
    <cellStyle name="apolo 4" xfId="429" xr:uid="{67A16ADE-88BE-4998-AFBC-61BCCADC74C6}"/>
    <cellStyle name="apolo 5" xfId="430" xr:uid="{2C8FD429-4CB5-4AB0-B1D5-021A7BC641AB}"/>
    <cellStyle name="apolo 6" xfId="431" xr:uid="{637AA2FF-27A5-45BA-9713-D96078CEC9E6}"/>
    <cellStyle name="apolo 7" xfId="432" xr:uid="{E443A498-3115-4296-8CFE-2577035DE2EB}"/>
    <cellStyle name="apolo 8" xfId="433" xr:uid="{C82801AE-A6F4-4665-BBF4-0723BB35E703}"/>
    <cellStyle name="apolo 9" xfId="434" xr:uid="{B34F5315-0B69-44E5-B900-3F29795C24D7}"/>
    <cellStyle name="auto" xfId="435" xr:uid="{FE252035-BD3C-468C-8557-21C1A6302FB7}"/>
    <cellStyle name="b0let" xfId="436" xr:uid="{5B0C63AD-2791-4193-8E32-4CB4235E8DD9}"/>
    <cellStyle name="Bad" xfId="437" xr:uid="{183404C7-4B1B-4548-B80B-2198014B78C0}"/>
    <cellStyle name="Bad 2" xfId="438" xr:uid="{8175F818-1D3B-4CBC-B88C-29DAAD08F81A}"/>
    <cellStyle name="Bad 3" xfId="439" xr:uid="{E686C28D-DC38-4D86-A93E-7370E282791F}"/>
    <cellStyle name="Bad 4" xfId="440" xr:uid="{93A7540F-DC2E-4EFE-AFFB-32EC9F2EB692}"/>
    <cellStyle name="Bad 5" xfId="441" xr:uid="{E9B324D1-47D3-4427-BBD2-0E64A1D09268}"/>
    <cellStyle name="Black Text" xfId="442" xr:uid="{3285204A-1F29-47AA-9760-63087CCEC115}"/>
    <cellStyle name="Black Text (No Wrap)" xfId="443" xr:uid="{0190C4EE-79B5-44EA-AF5F-121CE313ABC0}"/>
    <cellStyle name="Black Text_ajustes dre" xfId="444" xr:uid="{85882E4C-2E99-4B53-9532-1AC41AC4ECA2}"/>
    <cellStyle name="Blue Text" xfId="445" xr:uid="{1AB9B61B-C21B-4EFB-988D-A2F51781674A}"/>
    <cellStyle name="Blue Text - Ariel 10" xfId="446" xr:uid="{FD90DE48-5C19-43FF-9D7E-B4C56B00CBC8}"/>
    <cellStyle name="Blue Text_ajustes dre" xfId="447" xr:uid="{D8FCE59A-CBFD-4D63-AC76-65A7DAEF2D2D}"/>
    <cellStyle name="Body" xfId="448" xr:uid="{4ABCE276-AAE7-4252-A831-5309C6B4D55A}"/>
    <cellStyle name="Bold/Border" xfId="449" xr:uid="{878AE1A9-1CFB-414B-A164-2ED9CF65A576}"/>
    <cellStyle name="Bol-Data" xfId="450" xr:uid="{118C21D5-6AB2-4F56-882B-5821FBFC383D}"/>
    <cellStyle name="bolet" xfId="451" xr:uid="{09F3310F-D457-4797-95E9-9EBF7634810B}"/>
    <cellStyle name="bolet 2" xfId="452" xr:uid="{9B14504E-2E4D-443A-9E58-4194D2C89592}"/>
    <cellStyle name="Boletim" xfId="453" xr:uid="{30F16007-0B05-4906-AEDA-04DF4DFC9533}"/>
    <cellStyle name="Bom" xfId="454" builtinId="26" customBuiltin="1"/>
    <cellStyle name="Bom 2" xfId="455" xr:uid="{64D89448-CAB7-4D52-B66C-C2408B38F645}"/>
    <cellStyle name="Bom 2 2" xfId="456" xr:uid="{9FEB67CB-05D6-4083-A48B-B472BE80C02B}"/>
    <cellStyle name="Bom 2 3" xfId="457" xr:uid="{2135D383-4A8E-46F4-9AD3-FC3F9A7F90A5}"/>
    <cellStyle name="Bom 3" xfId="458" xr:uid="{FC1EE987-5517-4254-9621-BC367C5B1B36}"/>
    <cellStyle name="Bom 4" xfId="459" xr:uid="{AD663DF6-64F2-4388-A74D-92BE6F118412}"/>
    <cellStyle name="Border" xfId="460" xr:uid="{8BDFB18F-4347-4D14-AE4E-CF3EC392CA61}"/>
    <cellStyle name="Buena" xfId="461" xr:uid="{5E2AE1F2-6725-466F-86DC-2503F5E1C155}"/>
    <cellStyle name="Bullet" xfId="462" xr:uid="{FA1D2D09-6259-4E40-AE39-0F9A9269EDB5}"/>
    <cellStyle name="Bullet 2" xfId="463" xr:uid="{ADA4B305-9A93-4EAD-A00A-368F3FD30DF9}"/>
    <cellStyle name="Cabe‡alho 1" xfId="464" xr:uid="{19E93A3A-B4A1-4A9B-AE12-63D9DBA03093}"/>
    <cellStyle name="Cabe‡alho 2" xfId="465" xr:uid="{20B805C5-088F-4C89-8F2C-14C5FF7AC9CC}"/>
    <cellStyle name="Calc Currency (0)" xfId="466" xr:uid="{28D24906-3082-4459-AA92-C019C2DAC5EA}"/>
    <cellStyle name="Calc Currency (2)" xfId="467" xr:uid="{039E89AD-E16A-4414-9699-1EF64DEA1CF9}"/>
    <cellStyle name="Calc Currency (2) 2" xfId="468" xr:uid="{3FB8151B-B95F-4215-8F01-8EAA7E8372AF}"/>
    <cellStyle name="Calc Percent (0)" xfId="469" xr:uid="{59111440-451C-41FF-A28C-365CCA8E5B67}"/>
    <cellStyle name="Calc Percent (1)" xfId="470" xr:uid="{82C0321F-42D6-49CC-88FC-A2FF4D6269DE}"/>
    <cellStyle name="Calc Percent (2)" xfId="471" xr:uid="{7DEFAA6C-4B38-4798-8BC3-3ED2F49F3E1B}"/>
    <cellStyle name="Calc Units (0)" xfId="472" xr:uid="{C262D2FC-F596-4EF0-928E-7CAE8459D317}"/>
    <cellStyle name="Calc Units (1)" xfId="473" xr:uid="{093B632B-0CC7-46AD-9283-1D83C13C9E2A}"/>
    <cellStyle name="Calc Units (1) 2" xfId="474" xr:uid="{F5AA4617-B0E2-46CA-92D6-28E58FF5321B}"/>
    <cellStyle name="Calc Units (2)" xfId="475" xr:uid="{3DDB19CF-C030-4EF0-9341-9955FC233B14}"/>
    <cellStyle name="Calc Units (2) 2" xfId="476" xr:uid="{6A8608A6-9A52-4645-B2E7-3A2ED9320550}"/>
    <cellStyle name="Calculation" xfId="477" xr:uid="{7FDC7C67-ECA0-485E-816E-26E729B677E0}"/>
    <cellStyle name="Calculation 2" xfId="478" xr:uid="{C340512C-FA37-433F-AF18-287B70B4573E}"/>
    <cellStyle name="Calculation 3" xfId="479" xr:uid="{1AA197C8-A79F-4EB5-B217-B223E3DFBB0B}"/>
    <cellStyle name="Calculation 4" xfId="480" xr:uid="{678AE717-BF6D-4E87-9635-C919CB858395}"/>
    <cellStyle name="Calculation 5" xfId="481" xr:uid="{F1AF2ACC-68F8-4754-A09E-3810475723F0}"/>
    <cellStyle name="Cálculo" xfId="482" builtinId="22" customBuiltin="1"/>
    <cellStyle name="Cálculo 2" xfId="483" xr:uid="{B5F43E15-0A22-4FEA-B751-E1D102049455}"/>
    <cellStyle name="Cálculo 2 2" xfId="484" xr:uid="{DFAECB3A-7A1E-482D-ABCE-A7F229DE90AE}"/>
    <cellStyle name="Cálculo 2 3" xfId="485" xr:uid="{4EB87DB1-66FB-4309-929D-B33E50FBB220}"/>
    <cellStyle name="Cálculo 3" xfId="486" xr:uid="{D569B62C-35A1-41B0-95B4-791A8E185D14}"/>
    <cellStyle name="Cálculo 4" xfId="487" xr:uid="{D1CB7544-1C06-4C24-9F78-F5ACFAD4F1C8}"/>
    <cellStyle name="Campo do Assistente de dados" xfId="488" xr:uid="{CC983932-2B83-451E-9F54-913F3AE3A415}"/>
    <cellStyle name="Categoria do Assistente de dados" xfId="489" xr:uid="{79EB97A3-19AF-487A-AB64-9702C57A3FF2}"/>
    <cellStyle name="Celda de comprobación" xfId="490" xr:uid="{C0B834EA-B0EF-456C-B8A4-94FB7F875FFA}"/>
    <cellStyle name="Celda vinculada" xfId="491" xr:uid="{85521185-0B14-4A74-B240-A31095EE10EB}"/>
    <cellStyle name="Célula de Verificação" xfId="492" builtinId="23" customBuiltin="1"/>
    <cellStyle name="Célula de Verificação 2" xfId="493" xr:uid="{8EB25C92-DA40-4579-B604-D8238697ECDB}"/>
    <cellStyle name="Célula de Verificação 2 2" xfId="494" xr:uid="{D1B048E6-8ACD-4412-8C7A-35A2EECC3C63}"/>
    <cellStyle name="Célula de Verificação 2 3" xfId="495" xr:uid="{4861ACC9-DF22-4BFB-A987-7279DCEE440D}"/>
    <cellStyle name="Célula de Verificação 3" xfId="496" xr:uid="{FABCA3FD-0E11-4450-AC4B-493FA9A12555}"/>
    <cellStyle name="Célula de Verificação 4" xfId="497" xr:uid="{3554AEA6-2941-468C-9BDC-14306094C918}"/>
    <cellStyle name="Célula Vinculada" xfId="498" builtinId="24" customBuiltin="1"/>
    <cellStyle name="Célula Vinculada 2" xfId="499" xr:uid="{B51DEFD5-56BD-4DFB-8F9C-F3187F403480}"/>
    <cellStyle name="Célula Vinculada 2 2" xfId="500" xr:uid="{760929C6-11DE-48C3-B653-D6DD74D2D377}"/>
    <cellStyle name="Célula Vinculada 2 3" xfId="501" xr:uid="{DE3D8950-180B-4AA1-B0C4-A7A608E70C62}"/>
    <cellStyle name="Célula Vinculada 3" xfId="502" xr:uid="{2C8B885C-B4C2-454D-8A2E-0DD1AD80A86C}"/>
    <cellStyle name="Célula Vinculada 4" xfId="503" xr:uid="{5D2B4D75-659D-4D6E-B02C-8110B14D295B}"/>
    <cellStyle name="Check Cell" xfId="504" xr:uid="{1355785D-0766-4E09-9E65-FC99B8199C84}"/>
    <cellStyle name="Check Cell 2" xfId="505" xr:uid="{F9F1D382-D541-4570-AB04-42FF352C73C1}"/>
    <cellStyle name="Check Cell 3" xfId="506" xr:uid="{3659F274-3D43-4D12-BCCA-9F70F4FB0AE4}"/>
    <cellStyle name="Check Cell 4" xfId="507" xr:uid="{4CEAA22B-E26A-456B-9308-0AEA75B22D32}"/>
    <cellStyle name="Check Cell 5" xfId="508" xr:uid="{935FD478-06DE-45E2-B2E3-EFB83A3B16B3}"/>
    <cellStyle name="CLEAR" xfId="509" xr:uid="{01BB0FE4-0F3D-4397-9223-04113E944DF3}"/>
    <cellStyle name="Comma  - Estilo1" xfId="510" xr:uid="{5B270A62-1829-4A60-9A64-D4ED832EB037}"/>
    <cellStyle name="Comma  - Estilo2" xfId="511" xr:uid="{DC192221-30E9-4A3A-A0E9-9160E5D41E32}"/>
    <cellStyle name="Comma  - Estilo3" xfId="512" xr:uid="{9279EBCA-1863-4347-92C2-5807A209C23C}"/>
    <cellStyle name="Comma  - Estilo4" xfId="513" xr:uid="{E417FF4D-2BB1-405A-BF76-724E3E5B8C65}"/>
    <cellStyle name="Comma  - Estilo5" xfId="514" xr:uid="{C205C4A2-1987-4878-ABE8-60715AC2C65B}"/>
    <cellStyle name="Comma  - Estilo6" xfId="515" xr:uid="{4A5D20E8-7E22-4924-A6D4-42F3E57A4B7B}"/>
    <cellStyle name="Comma  - Estilo7" xfId="516" xr:uid="{5F3AA98F-7829-4B43-89D2-D119A67227FF}"/>
    <cellStyle name="Comma  - Estilo8" xfId="517" xr:uid="{1AEE5B60-58B7-4C45-A2FD-2F73EC71147A}"/>
    <cellStyle name="Comma  - Style1" xfId="518" xr:uid="{60DCF760-6890-4F8C-AF64-72C963D90069}"/>
    <cellStyle name="Comma  - Style2" xfId="519" xr:uid="{D944F465-EC3B-473E-8ADB-904398549B41}"/>
    <cellStyle name="Comma  - Style3" xfId="520" xr:uid="{5C417BB4-4B91-4B47-8B00-3721A5D60FB0}"/>
    <cellStyle name="Comma  - Style4" xfId="521" xr:uid="{98869B8D-4552-4551-A83F-6D667CC99022}"/>
    <cellStyle name="Comma  - Style5" xfId="522" xr:uid="{2A008F41-2616-4751-963E-259225D03402}"/>
    <cellStyle name="Comma  - Style6" xfId="523" xr:uid="{61C0029C-7EE3-4849-8CBB-D34BBA6B1BCB}"/>
    <cellStyle name="Comma  - Style7" xfId="524" xr:uid="{2CEB005C-1335-4CD8-957F-15DDC4F520F9}"/>
    <cellStyle name="Comma  - Style8" xfId="525" xr:uid="{0F9632D6-423D-458B-AC43-EA41409DAFC9}"/>
    <cellStyle name="Comma [0]_353HHC" xfId="526" xr:uid="{14EAC614-0E19-4207-AC54-EA349DAA684A}"/>
    <cellStyle name="Comma [00]" xfId="527" xr:uid="{160FD600-3D40-48CA-9720-29C4F3124B9C}"/>
    <cellStyle name="Comma 0" xfId="528" xr:uid="{47899FEC-1B41-4449-96BD-8FA66C63E6E4}"/>
    <cellStyle name="Comma 2" xfId="529" xr:uid="{D85ACD6C-B8EE-42F7-9932-4B8C3D813A57}"/>
    <cellStyle name="Comma 2 10" xfId="530" xr:uid="{AEC0DB2C-E6DA-4ECB-86A2-5C22BC5E565A}"/>
    <cellStyle name="Comma 2 10 2" xfId="531" xr:uid="{BD7667D1-D2AF-42B1-9944-113C5BD3C8C2}"/>
    <cellStyle name="Comma 2 11" xfId="532" xr:uid="{3929C180-05F4-4B5E-9450-2B7EE533DF29}"/>
    <cellStyle name="Comma 2 2" xfId="533" xr:uid="{8AB1D1C9-2980-4677-8D69-9C5603D119F1}"/>
    <cellStyle name="Comma 2 2 2" xfId="534" xr:uid="{1F5A8402-DC6C-4550-A96C-462C6FE5DEE8}"/>
    <cellStyle name="Comma 2 2 2 2" xfId="535" xr:uid="{6D5960C0-C6BE-49DF-AA7E-E9C7E0A62EB3}"/>
    <cellStyle name="Comma 2 2 3" xfId="536" xr:uid="{6767DD34-14CA-4FD7-A18E-EDB73B7D2D25}"/>
    <cellStyle name="Comma 2 2 3 2" xfId="537" xr:uid="{C6C03B87-EF67-42AF-A3AC-2F21BF752F19}"/>
    <cellStyle name="Comma 2 2 4" xfId="538" xr:uid="{D9890AF2-3789-47EB-9B12-412734561231}"/>
    <cellStyle name="Comma 2 2 4 2" xfId="539" xr:uid="{6566FBFD-9734-40A3-B2D8-A66542E7B0E8}"/>
    <cellStyle name="Comma 2 2 5" xfId="540" xr:uid="{57189513-04E4-4E78-8FB2-44DDB3969396}"/>
    <cellStyle name="Comma 2 2 6" xfId="541" xr:uid="{9B063CF2-F723-437C-82A1-F01547D56D08}"/>
    <cellStyle name="Comma 2 3" xfId="542" xr:uid="{D88F11E0-E7A2-40D0-95E6-103038B61C36}"/>
    <cellStyle name="Comma 2 3 2" xfId="543" xr:uid="{2555CA51-9D70-4A70-95AB-0A881A282EAA}"/>
    <cellStyle name="Comma 2 4" xfId="544" xr:uid="{0AAC9012-3AEC-4A86-B38E-18FE1F206CCE}"/>
    <cellStyle name="Comma 2 4 2" xfId="545" xr:uid="{AFF4D010-11E1-4F16-8732-13442F28FDBB}"/>
    <cellStyle name="Comma 2 5" xfId="546" xr:uid="{F792D428-E4D5-416A-A76A-4AB43A299492}"/>
    <cellStyle name="Comma 2 5 2" xfId="547" xr:uid="{DB709937-F941-4D71-BEF2-0F1F0342D479}"/>
    <cellStyle name="Comma 2 6" xfId="548" xr:uid="{641D6FCD-F50D-4757-8F30-3A6A19144200}"/>
    <cellStyle name="Comma 2 6 2" xfId="549" xr:uid="{F70B2EAB-A3FC-4672-B111-2DEEA4532314}"/>
    <cellStyle name="Comma 2 7" xfId="550" xr:uid="{3A5BA1B1-475E-42BF-A8CC-55295A7BACD8}"/>
    <cellStyle name="Comma 2 7 2" xfId="551" xr:uid="{28DC107F-EF2E-48B1-8C68-16A446C836C8}"/>
    <cellStyle name="Comma 2 8" xfId="552" xr:uid="{078A2D10-0944-45EF-B3A3-3204E6246D4C}"/>
    <cellStyle name="Comma 2 8 2" xfId="553" xr:uid="{B3F724A0-EC71-4168-B6F6-DF46FDEC3CE7}"/>
    <cellStyle name="Comma 2 9" xfId="554" xr:uid="{4B980AD7-E28B-40E0-B21B-894BF2526CBB}"/>
    <cellStyle name="Comma 2 9 2" xfId="555" xr:uid="{669DCA56-07DD-4324-B5E8-6B68DF0921B7}"/>
    <cellStyle name="Comma 3" xfId="556" xr:uid="{F76D488E-C257-401A-AFF0-833700D6F0D5}"/>
    <cellStyle name="Comma 3 2" xfId="557" xr:uid="{0CD746A3-D0A0-4F78-8F3C-BF621E56C37A}"/>
    <cellStyle name="Comma 3 2 2" xfId="558" xr:uid="{529A2740-F30E-481B-9984-25C54C2EE81F}"/>
    <cellStyle name="Comma 3 3" xfId="559" xr:uid="{494518C5-FD18-4115-9955-5DF6A53D3891}"/>
    <cellStyle name="Comma 4" xfId="560" xr:uid="{26BB1EAA-665C-4584-9F2A-928F96FBD1DB}"/>
    <cellStyle name="Comma 4 2" xfId="561" xr:uid="{C54B44C5-BBA9-4062-A74B-ECD242296A79}"/>
    <cellStyle name="Comma 5" xfId="562" xr:uid="{660650F5-2E45-43A1-9D32-C0C5553ADCA7}"/>
    <cellStyle name="Comma 5 2" xfId="563" xr:uid="{F5C43767-FEE1-4BDD-B3B2-C20A9F25FA40}"/>
    <cellStyle name="COMMA, 0" xfId="564" xr:uid="{B0BBADAF-7A48-49F9-9E4B-0DC9D90B7ADD}"/>
    <cellStyle name="Comma_353HHC" xfId="565" xr:uid="{6FFA192B-2462-43DE-AAE8-A34A0F243AAD}"/>
    <cellStyle name="Comma0" xfId="566" xr:uid="{64AC5747-2D8F-4005-96B2-9BAB8093C284}"/>
    <cellStyle name="Comma0 - Estilo1" xfId="567" xr:uid="{BF78EE8A-2758-4F53-B153-C482A514872E}"/>
    <cellStyle name="Comma0 - Modelo1" xfId="568" xr:uid="{E817F8B0-4A24-4E30-9538-B2901EDD05FD}"/>
    <cellStyle name="Comma0 - Style1" xfId="569" xr:uid="{BBCEEF0B-21E1-42FD-8F84-18425095C86D}"/>
    <cellStyle name="Comma0_01.NA" xfId="570" xr:uid="{59CB109C-BB06-44C8-B5A9-5B56E6D1A6F5}"/>
    <cellStyle name="Comma1 - Modelo2" xfId="571" xr:uid="{4E1A6660-0C4B-4D51-9F21-9824424965C9}"/>
    <cellStyle name="Comma1 - Style2" xfId="572" xr:uid="{BE5C1D08-F3BF-48BE-B9D4-10DE4B415B2B}"/>
    <cellStyle name="Copied" xfId="573" xr:uid="{E9CD01D2-F12B-4856-9A16-2B542AFD1EF7}"/>
    <cellStyle name="Corpo" xfId="574" xr:uid="{56A99862-4C6E-4589-9483-37F57223D1BB}"/>
    <cellStyle name="Corpo 2" xfId="575" xr:uid="{E33022B0-F67C-490D-B6E5-FE4A000B3309}"/>
    <cellStyle name="Corpo_ajustes dre" xfId="576" xr:uid="{C77ED679-47A8-4924-8709-D75C5D40875F}"/>
    <cellStyle name="Curren - Estilo2" xfId="577" xr:uid="{5F44E370-0BF5-4FB2-98A9-09C1E1863C0B}"/>
    <cellStyle name="Currency [0]_~0055109" xfId="578" xr:uid="{884836F7-64F4-44D8-8E33-44FEC6CE0889}"/>
    <cellStyle name="Currency [00]" xfId="579" xr:uid="{67C7E44D-4628-42DA-BC19-FFDABAB4B29C}"/>
    <cellStyle name="Currency [00] 2" xfId="580" xr:uid="{CD68ACB9-F20F-4FA8-B634-9DF89F5B4C1C}"/>
    <cellStyle name="Currency 0" xfId="581" xr:uid="{7715F0DB-1507-4BB1-8B72-949F35E1280F}"/>
    <cellStyle name="Currency 2" xfId="582" xr:uid="{0A290A94-1347-49D0-B9B7-65E1FEE23984}"/>
    <cellStyle name="Currency_~0055109" xfId="583" xr:uid="{DC2C8A18-B174-422B-84D2-3CB9654CAB1C}"/>
    <cellStyle name="Currency0" xfId="584" xr:uid="{2081737A-F7A7-40F6-9134-B8D044609310}"/>
    <cellStyle name="Dash" xfId="585" xr:uid="{35F61242-B050-4C3A-AC9A-DD4513E9DFCF}"/>
    <cellStyle name="Dash 2" xfId="586" xr:uid="{5F750B1B-0BD5-4AAB-90AB-4155EBB4010F}"/>
    <cellStyle name="Data" xfId="587" xr:uid="{8727749D-83F4-46DF-88A8-626ED64FF256}"/>
    <cellStyle name="Date" xfId="588" xr:uid="{673B6E07-4A4F-4E77-8935-43213AEFD874}"/>
    <cellStyle name="Date - Estilo3" xfId="589" xr:uid="{A3BFC96A-3362-43DA-B605-49643134504F}"/>
    <cellStyle name="Date Aligned" xfId="590" xr:uid="{27076925-2D5C-4FFA-878D-C6A409917A57}"/>
    <cellStyle name="Date Short" xfId="591" xr:uid="{8EB89ADB-6A17-4877-9B09-926D1FA55E57}"/>
    <cellStyle name="Date, mmm-yy" xfId="592" xr:uid="{7CBEDC71-1179-4C34-A8C5-52DA2764BF05}"/>
    <cellStyle name="Date_Brazil Plan v.3" xfId="593" xr:uid="{370CEBCE-FE72-4B10-80C3-B65AC23D22A4}"/>
    <cellStyle name="DC_OBSERVACAO" xfId="594" xr:uid="{78F403C4-FE5D-48F1-800A-C77C0A0C3E7D}"/>
    <cellStyle name="Dezimal [0]_44" xfId="595" xr:uid="{451B95A1-0537-4B3D-8701-6B67408F088C}"/>
    <cellStyle name="Dezimal__Utopia Index Index und Guidance (Deutsch)" xfId="596" xr:uid="{90BD55E8-DC0E-41D6-A751-945E1F1EB516}"/>
    <cellStyle name="Dia" xfId="597" xr:uid="{03C86CAF-C981-468F-8B6B-D1BE45DD6973}"/>
    <cellStyle name="Dotted Line" xfId="598" xr:uid="{096FD839-456C-4272-BC52-8AB86E70F429}"/>
    <cellStyle name="Encabez1" xfId="599" xr:uid="{44BC8A78-CD56-41CC-ACAE-E0AF096A8F26}"/>
    <cellStyle name="Encabez2" xfId="600" xr:uid="{BDDAB450-6292-49F5-9F05-A5FB714445BF}"/>
    <cellStyle name="Encabezado 4" xfId="601" xr:uid="{13F8AB9E-0122-437C-AD16-3FF85A226796}"/>
    <cellStyle name="Ênfase1" xfId="602" builtinId="29" customBuiltin="1"/>
    <cellStyle name="Ênfase1 2" xfId="603" xr:uid="{34814474-7006-43CC-B954-D80DDBF8E734}"/>
    <cellStyle name="Ênfase1 2 2" xfId="604" xr:uid="{CF03BA46-218A-456E-81B8-D24FD2685259}"/>
    <cellStyle name="Ênfase1 2 3" xfId="605" xr:uid="{A21CE7AF-8E54-494D-95B1-30B7AEE47E73}"/>
    <cellStyle name="Ênfase1 3" xfId="606" xr:uid="{B9322DB5-A522-4054-8E06-752D229C4F0C}"/>
    <cellStyle name="Ênfase1 4" xfId="607" xr:uid="{AE86FAB7-3F16-4A21-9E6F-C8C55D268CAD}"/>
    <cellStyle name="Ênfase2" xfId="608" builtinId="33" customBuiltin="1"/>
    <cellStyle name="Ênfase2 2" xfId="609" xr:uid="{18A2E82C-51CB-4C20-96DA-E8A8443E313B}"/>
    <cellStyle name="Ênfase2 2 2" xfId="610" xr:uid="{EEBCB8D6-C305-475C-84DD-2CEEA879FBBF}"/>
    <cellStyle name="Ênfase2 2 3" xfId="611" xr:uid="{3DAC8193-9494-44EB-A5DD-416C506F748B}"/>
    <cellStyle name="Ênfase2 3" xfId="612" xr:uid="{2051E41B-B7CE-40AF-B068-82D888104708}"/>
    <cellStyle name="Ênfase2 4" xfId="613" xr:uid="{8A4E9FAD-86F8-4BC2-8A5C-E7F197DF2E0A}"/>
    <cellStyle name="Ênfase3" xfId="614" builtinId="37" customBuiltin="1"/>
    <cellStyle name="Ênfase3 2" xfId="615" xr:uid="{16084D72-061F-4998-95C8-7F65AE460790}"/>
    <cellStyle name="Ênfase3 2 2" xfId="616" xr:uid="{485BEF2A-10B7-48D1-A6CD-EBEF4D6A9D17}"/>
    <cellStyle name="Ênfase3 2 3" xfId="617" xr:uid="{7B4BBC23-1E14-49CB-A34C-A4CFE06F6BC1}"/>
    <cellStyle name="Ênfase3 3" xfId="618" xr:uid="{CBF35D74-50CB-43E6-BF26-05537B4CA3FA}"/>
    <cellStyle name="Ênfase3 4" xfId="619" xr:uid="{83FB1EF9-BBE0-40CE-8755-B716CBF1A555}"/>
    <cellStyle name="Ênfase4" xfId="620" builtinId="41" customBuiltin="1"/>
    <cellStyle name="Ênfase4 2" xfId="621" xr:uid="{7929317F-C9F0-4CCC-8581-CE30355F6654}"/>
    <cellStyle name="Ênfase4 2 2" xfId="622" xr:uid="{2D0E9939-4998-402A-A6A0-E584A04B2B6B}"/>
    <cellStyle name="Ênfase4 2 3" xfId="623" xr:uid="{FC3C164C-7B6A-4548-A8CF-6317B2D65C8D}"/>
    <cellStyle name="Ênfase4 3" xfId="624" xr:uid="{CE481CF7-3BF7-4A2D-84D7-3E3EF6402E66}"/>
    <cellStyle name="Ênfase4 4" xfId="625" xr:uid="{0A7853F6-B394-4472-902C-EFFEF3EC1298}"/>
    <cellStyle name="Ênfase5" xfId="626" builtinId="45" customBuiltin="1"/>
    <cellStyle name="Ênfase5 2" xfId="627" xr:uid="{EF70B03F-3192-47B4-BDAB-DF0E1A25234B}"/>
    <cellStyle name="Ênfase5 2 2" xfId="628" xr:uid="{36A4879D-4468-4020-8EC1-C3BEA926CD67}"/>
    <cellStyle name="Ênfase5 2 3" xfId="629" xr:uid="{5CAF9552-11B7-4A8C-B0EB-3A872434B4BD}"/>
    <cellStyle name="Ênfase5 3" xfId="630" xr:uid="{F6096439-5857-428D-8958-7DF016DB64CA}"/>
    <cellStyle name="Ênfase5 4" xfId="631" xr:uid="{4FB83400-9D35-4E45-ABF7-73C338E3FB77}"/>
    <cellStyle name="Ênfase6" xfId="632" builtinId="49" customBuiltin="1"/>
    <cellStyle name="Ênfase6 2" xfId="633" xr:uid="{5DC3B2B2-624D-4230-B099-F0DB1E521EA4}"/>
    <cellStyle name="Ênfase6 2 2" xfId="634" xr:uid="{BBB19178-4D1E-4E39-A28E-C58DC584B7B2}"/>
    <cellStyle name="Ênfase6 2 3" xfId="635" xr:uid="{DBF7543C-77FB-4A41-B884-2B661A0FE241}"/>
    <cellStyle name="Ênfase6 3" xfId="636" xr:uid="{1681C57E-9651-4FF1-8734-C9730D201ED0}"/>
    <cellStyle name="Ênfase6 4" xfId="637" xr:uid="{F15973DE-3737-448C-864E-FFF3E6ED2E86}"/>
    <cellStyle name="Énfasis1" xfId="638" xr:uid="{3E17FA8A-DACD-43FF-AB85-837B0B3B607B}"/>
    <cellStyle name="Énfasis2" xfId="639" xr:uid="{49BFF417-040D-4D7C-9EA9-547EEE11D8DD}"/>
    <cellStyle name="Énfasis3" xfId="640" xr:uid="{1916F3EA-8195-4AF4-B545-4D3C32414996}"/>
    <cellStyle name="Énfasis4" xfId="641" xr:uid="{8FE58654-0331-407F-98F9-46C30FBC15F0}"/>
    <cellStyle name="Énfasis5" xfId="642" xr:uid="{6A4E4D03-11DF-461A-93AE-FBD2E1681F20}"/>
    <cellStyle name="Énfasis6" xfId="643" xr:uid="{95D897A0-CEAD-4335-9D2F-6E17D5825880}"/>
    <cellStyle name="Enter Currency (0)" xfId="644" xr:uid="{39E251D9-EF7C-4679-B056-7DA5FA8420B9}"/>
    <cellStyle name="Enter Currency (2)" xfId="645" xr:uid="{7BD07BC5-9FAD-4DE2-892E-946A573821DF}"/>
    <cellStyle name="Enter Currency (2) 2" xfId="646" xr:uid="{605CB013-CEDC-4A6D-A496-9A1CB89A4DF3}"/>
    <cellStyle name="Enter Units (0)" xfId="647" xr:uid="{DE3618DD-82F2-4BBA-A358-449256D3EEED}"/>
    <cellStyle name="Enter Units (1)" xfId="648" xr:uid="{2346E85C-F1CE-45E9-A062-9F5DBB62E63D}"/>
    <cellStyle name="Enter Units (1) 2" xfId="649" xr:uid="{88F234E5-7DA7-464D-B5E9-7F3C1E876859}"/>
    <cellStyle name="Enter Units (2)" xfId="650" xr:uid="{C3D8D9AD-D0FC-42B6-A038-54E49AAE0607}"/>
    <cellStyle name="Enter Units (2) 2" xfId="651" xr:uid="{9021EF19-E6EF-4947-9BB9-09C53B63BFF4}"/>
    <cellStyle name="Entered" xfId="652" xr:uid="{98C1112D-0255-429C-8AED-C6D230A038D7}"/>
    <cellStyle name="Entrada" xfId="653" builtinId="20" customBuiltin="1"/>
    <cellStyle name="Entrada 2" xfId="654" xr:uid="{D164A6C8-5A7C-4ECC-94E2-A82A6B740963}"/>
    <cellStyle name="Entrada 2 2" xfId="655" xr:uid="{A62DB173-478E-4717-B1F9-473E3F544E5D}"/>
    <cellStyle name="Entrada 2 3" xfId="656" xr:uid="{78A31D51-E370-4F55-A831-F3FFECB13C79}"/>
    <cellStyle name="Entrada 3" xfId="657" xr:uid="{62649ED2-042A-462D-878D-4615B3D1129C}"/>
    <cellStyle name="Entrada 4" xfId="658" xr:uid="{F150FC9A-6E13-48A7-956C-C949DF0EF398}"/>
    <cellStyle name="Estilo 1" xfId="659" xr:uid="{76620579-2CFA-4BB3-AC6E-216F583A369A}"/>
    <cellStyle name="Estilo 1 2" xfId="660" xr:uid="{C0938FF3-6DFA-4FD5-B29A-7BED98C5F608}"/>
    <cellStyle name="Estilo 1 2 2" xfId="661" xr:uid="{BE449CB1-DCE5-48C9-8174-A335180433B8}"/>
    <cellStyle name="Estilo 1 3" xfId="662" xr:uid="{61E53EF1-D9CC-4341-99F7-4DCE80628FE8}"/>
    <cellStyle name="Estilo 1 4" xfId="663" xr:uid="{583E1E0D-07A5-46A7-B911-A039B2C61F1F}"/>
    <cellStyle name="Estilo 1 5" xfId="664" xr:uid="{A64AD72E-D8B2-4F13-83FF-0D1ED033E31B}"/>
    <cellStyle name="Euro" xfId="665" xr:uid="{492414C2-3219-44D2-BE9D-72B398814E19}"/>
    <cellStyle name="Euro 2" xfId="666" xr:uid="{89E64FDA-532A-4416-9476-B8E726460783}"/>
    <cellStyle name="Euro 3" xfId="667" xr:uid="{FA56AE68-D566-4A93-8163-E01C41609976}"/>
    <cellStyle name="Excel Built-in Comma" xfId="668" xr:uid="{352AF244-EAF8-4E1C-880C-7FF5D5A73C84}"/>
    <cellStyle name="Excel Built-in Comma 2" xfId="669" xr:uid="{EBF22814-4492-4F4B-927B-EFA8D767A877}"/>
    <cellStyle name="Excel Built-in Comma 3" xfId="670" xr:uid="{891051A4-390F-4A3E-86CF-4B0AD1FD3FD6}"/>
    <cellStyle name="Excel Built-in Normal" xfId="671" xr:uid="{8228E285-10EA-42BF-8442-3EA58027BA9C}"/>
    <cellStyle name="Excel Built-in Normal 2" xfId="672" xr:uid="{69F4C7CC-0C2B-4E6F-92FD-BA295B395953}"/>
    <cellStyle name="Excel Built-in Normal 3" xfId="673" xr:uid="{5B39C8C8-CC77-4462-8B76-81C6644B1580}"/>
    <cellStyle name="Excel Built-in Percent" xfId="674" xr:uid="{8DE3E743-485E-45F6-9685-565158293A2A}"/>
    <cellStyle name="Explanatory Text" xfId="675" xr:uid="{096E3B52-63DD-477B-8B87-A9777A177BEE}"/>
    <cellStyle name="Explanatory Text 2" xfId="676" xr:uid="{3559B224-1C46-4735-A52E-35B998DD70C9}"/>
    <cellStyle name="Explanatory Text 3" xfId="677" xr:uid="{501B8352-B178-4A52-A293-676D3EC0B3D4}"/>
    <cellStyle name="Explanatory Text 4" xfId="678" xr:uid="{D671C573-7E35-477D-B102-093622B234AB}"/>
    <cellStyle name="F2" xfId="679" xr:uid="{1D1E8840-2134-4168-8043-15313C2F6EA8}"/>
    <cellStyle name="F3" xfId="680" xr:uid="{680C7FA3-4E0A-47E1-B002-378C13AAC004}"/>
    <cellStyle name="F4" xfId="681" xr:uid="{F23B04BD-43B8-404F-A4AB-39D6F5D8EC73}"/>
    <cellStyle name="F5" xfId="682" xr:uid="{2BEBFFEC-25DF-4676-B3B6-D66F2C7567EA}"/>
    <cellStyle name="F6" xfId="683" xr:uid="{523C5299-E42D-44BE-98DE-570201D664B3}"/>
    <cellStyle name="F7" xfId="684" xr:uid="{3E16C7E1-F265-40CD-8F3D-7F7DC1F6C9EF}"/>
    <cellStyle name="F8" xfId="685" xr:uid="{1C3A60D4-56FF-4FC4-89C2-08F549CCD6B5}"/>
    <cellStyle name="Fijo" xfId="686" xr:uid="{05910015-8B13-4B5C-9645-2C50A4F173F1}"/>
    <cellStyle name="Financiero" xfId="687" xr:uid="{582DFAA3-61EB-4EF7-A9A5-4A1D2F661DFA}"/>
    <cellStyle name="Fixed" xfId="688" xr:uid="{48ECECF3-0449-4112-9F53-AAB161E946A7}"/>
    <cellStyle name="Fixo" xfId="689" xr:uid="{D660580F-DF3E-42AB-A098-3ED155D0D44B}"/>
    <cellStyle name="Fixo 2" xfId="690" xr:uid="{B2F74A29-354E-42FB-92A3-D2CABC0924A3}"/>
    <cellStyle name="Followed Hyperlink_BDBrasilPrev" xfId="691" xr:uid="{6048A705-AA1A-41CC-88CA-37FEFB2E32B4}"/>
    <cellStyle name="Footnote" xfId="692" xr:uid="{564278A0-577C-4180-A94E-AE6567C72AE4}"/>
    <cellStyle name="Fraction Change" xfId="693" xr:uid="{0E507756-0302-4E1A-8EF0-2D49B2F7670D}"/>
    <cellStyle name="Fractions" xfId="694" xr:uid="{BB76AE69-2F4A-43B9-AA74-9D78D343AA73}"/>
    <cellStyle name="Good" xfId="695" xr:uid="{8F306919-3E47-4ABE-B186-A7D71B13CE8D}"/>
    <cellStyle name="Good 2" xfId="696" xr:uid="{D149ADDE-F0E6-43DE-857D-D0436CD0805D}"/>
    <cellStyle name="Good 3" xfId="697" xr:uid="{CAF4AC39-49C9-48DC-BF32-F632D2D7F4BC}"/>
    <cellStyle name="Good 4" xfId="698" xr:uid="{C5B21A0F-82A5-497A-9F7D-330CFACE1985}"/>
    <cellStyle name="Good 5" xfId="699" xr:uid="{BB666AE4-EFBA-4168-A6E5-2A1548E7AF6A}"/>
    <cellStyle name="GreenBackYellowTxt" xfId="700" xr:uid="{0A06F573-D867-47E8-A8E1-B3FA94E476D8}"/>
    <cellStyle name="Grey" xfId="701" xr:uid="{107361ED-76A3-4ECD-ABD1-E3D4C34F5564}"/>
    <cellStyle name="Growth Rates/Margins" xfId="702" xr:uid="{2926EBB6-6A5D-4525-81BD-AFC18F53D30B}"/>
    <cellStyle name="Hard Percent" xfId="703" xr:uid="{3FB6212F-A24E-4F42-BAB2-FD17CED88324}"/>
    <cellStyle name="HEADER" xfId="704" xr:uid="{E3FEE981-1889-4E65-9EF0-F66CA5CE7977}"/>
    <cellStyle name="Header1" xfId="705" xr:uid="{2AA324D7-A948-4E0A-8228-46CD1602547F}"/>
    <cellStyle name="Header2" xfId="706" xr:uid="{00FDACC2-F650-4A80-9A97-F93429FC08D9}"/>
    <cellStyle name="Heading 1" xfId="707" xr:uid="{71CD9BE0-9B21-44F9-83DD-D7DB603E60BF}"/>
    <cellStyle name="Heading 1 2" xfId="708" xr:uid="{772BB50F-3306-4E58-8B44-A1BFDFA329EE}"/>
    <cellStyle name="Heading 1 3" xfId="709" xr:uid="{0C7555E7-DC57-40A4-AF2A-ABF09145505F}"/>
    <cellStyle name="Heading 1 4" xfId="710" xr:uid="{7206F730-6D84-45DF-9354-BA06251E64D0}"/>
    <cellStyle name="Heading 1 5" xfId="711" xr:uid="{CF4862A6-65B8-4234-B67E-F9F6D3DC9791}"/>
    <cellStyle name="Heading 1 6" xfId="712" xr:uid="{C8405F45-93F6-4B32-AAEC-D9A9CD633B44}"/>
    <cellStyle name="Heading 2" xfId="713" xr:uid="{45F17118-7061-4973-B12D-DF103D830E8F}"/>
    <cellStyle name="Heading 2 2" xfId="714" xr:uid="{ED4278A4-7EDC-413A-947E-C95A07E4954A}"/>
    <cellStyle name="Heading 2 3" xfId="715" xr:uid="{4E7703FE-72C7-4792-AAF9-43DE534D3BCD}"/>
    <cellStyle name="Heading 2 4" xfId="716" xr:uid="{87E376D5-5921-48E0-9D8F-7F97F4BAA571}"/>
    <cellStyle name="Heading 2 5" xfId="717" xr:uid="{51D2B820-AD54-49A0-9767-EDDE1A9FC238}"/>
    <cellStyle name="Heading 2 6" xfId="718" xr:uid="{C59B069E-7BF2-4C16-BFA2-81368E0680E1}"/>
    <cellStyle name="Heading 3" xfId="719" xr:uid="{E19C5C9B-D9BB-4061-82A4-BB9457DDF28C}"/>
    <cellStyle name="Heading 3 2" xfId="720" xr:uid="{625C3787-5AF6-4B88-9D52-64BFE83E368E}"/>
    <cellStyle name="Heading 3 3" xfId="721" xr:uid="{2DC0BED5-042B-4EAF-BFA3-F4145214A6A9}"/>
    <cellStyle name="Heading 3 4" xfId="722" xr:uid="{3FD32216-24E8-4077-8694-DE487EAE292C}"/>
    <cellStyle name="Heading 3 5" xfId="723" xr:uid="{7525D661-2130-4262-A371-CFBC5E590594}"/>
    <cellStyle name="Heading 3 6" xfId="724" xr:uid="{F738C1A3-6D48-4571-BDB8-97F687D4100D}"/>
    <cellStyle name="Heading 4" xfId="725" xr:uid="{FEA34ECD-605E-444B-97EE-EBC1607B2B19}"/>
    <cellStyle name="Heading 4 2" xfId="726" xr:uid="{A6DAB83D-4CFB-4A4F-BE98-236D6AD3E954}"/>
    <cellStyle name="Heading 4 3" xfId="727" xr:uid="{8773095F-EE41-4353-8DA7-6F8A2AED3119}"/>
    <cellStyle name="Heading 4 4" xfId="728" xr:uid="{19642F5A-8A78-4A2A-859D-9FB5BB01B45A}"/>
    <cellStyle name="Heading 4 5" xfId="729" xr:uid="{87C241F8-D3F7-4339-8B00-D34367720999}"/>
    <cellStyle name="Heading1" xfId="730" xr:uid="{A662D2FA-D9F5-46BC-ADB1-A9BCBA5E50F7}"/>
    <cellStyle name="Heading2" xfId="731" xr:uid="{F29AACCA-B646-47C1-BA98-3B69C7A26BC0}"/>
    <cellStyle name="HIGHLIGHT" xfId="732" xr:uid="{B1543276-6A63-4E98-AAB5-667840DE4A2B}"/>
    <cellStyle name="Hiperlink" xfId="733" builtinId="8"/>
    <cellStyle name="Hiperlink 2" xfId="734" xr:uid="{FF13D802-45AF-4AD8-9696-5353EA1FB96A}"/>
    <cellStyle name="Hiperlink 2 2" xfId="735" xr:uid="{E73D2870-870C-4D5A-8C3A-50E659C17F67}"/>
    <cellStyle name="Hiperlink 2 3" xfId="736" xr:uid="{40623A51-AF86-4394-B56A-E2FE1632AB95}"/>
    <cellStyle name="Hiperlink 3" xfId="737" xr:uid="{41F71374-6E1B-4210-B45C-66DE9C814060}"/>
    <cellStyle name="Hiperlink 4" xfId="738" xr:uid="{64428F5F-A762-4C7C-99D1-A043AB0BDC81}"/>
    <cellStyle name="Hipervínculo_Custos 0720033" xfId="739" xr:uid="{5EA1FF6D-EF39-4F59-92DC-8E524B5A793D}"/>
    <cellStyle name="Historicals" xfId="740" xr:uid="{71180195-4B07-4840-AC50-B616BAA8B0D9}"/>
    <cellStyle name="Hyperlink 2" xfId="741" xr:uid="{AD22C062-4CAE-4444-92C6-CF566E0D5E8B}"/>
    <cellStyle name="Hyperlink seguido_GLOBAL DEVIC" xfId="742" xr:uid="{F7E977B7-8D57-461B-9D59-F87337BE3586}"/>
    <cellStyle name="Hyperlink_DRE Societária Resumida (2)" xfId="743" xr:uid="{B1E34C6E-8C34-486B-9FD6-A6F2469277FB}"/>
    <cellStyle name="Incorrecto" xfId="744" xr:uid="{A4430BEE-35D3-4BA1-B7E9-3E5D84DC67D4}"/>
    <cellStyle name="Incorreto 2" xfId="745" xr:uid="{B99CF0E2-C619-48F8-9CF3-1BBCB9C9F011}"/>
    <cellStyle name="Incorreto 2 2" xfId="746" xr:uid="{F0022064-BC4F-46BF-8785-779FB7F5B35A}"/>
    <cellStyle name="Incorreto 2 3" xfId="747" xr:uid="{AB7352AA-C74F-48F2-A747-E661A8220FEE}"/>
    <cellStyle name="Incorreto 3" xfId="748" xr:uid="{B26D75D4-B634-4374-A080-054B7031072E}"/>
    <cellStyle name="Incorreto 4" xfId="749" xr:uid="{EBD98F96-9B5F-487B-9AB0-957238FA1722}"/>
    <cellStyle name="Indefinido" xfId="750" xr:uid="{8149FBFA-F271-4A84-B162-EF70C58F9464}"/>
    <cellStyle name="Input" xfId="751" xr:uid="{A5A4C7DB-ACDB-43B7-BFBF-BB92C6C246EB}"/>
    <cellStyle name="Input [yellow]" xfId="752" xr:uid="{0B0CDFBE-06B4-4FDA-8E3D-8154EDB9DF86}"/>
    <cellStyle name="Input 10" xfId="753" xr:uid="{F020BC2D-9A19-4D8D-841D-6A3226CC6EB1}"/>
    <cellStyle name="Input 11" xfId="754" xr:uid="{DC34D5B2-69B4-4D8E-8F47-B0B2F0877EED}"/>
    <cellStyle name="Input 12" xfId="755" xr:uid="{38812618-917F-475F-91CA-717C66891A1B}"/>
    <cellStyle name="Input 2" xfId="756" xr:uid="{28437B08-48F7-4A34-A691-858821644A90}"/>
    <cellStyle name="Input 3" xfId="757" xr:uid="{60027294-BB3E-4C86-BB79-1578B1D07CC8}"/>
    <cellStyle name="Input 4" xfId="758" xr:uid="{9FB4805B-2A69-4F3B-8E30-329FF8DC30A3}"/>
    <cellStyle name="Input 5" xfId="759" xr:uid="{ED87F97C-BBE9-4CBF-8DDC-2148433D64CC}"/>
    <cellStyle name="Input 6" xfId="760" xr:uid="{72700143-B92D-405E-A45B-4DF413ACFE05}"/>
    <cellStyle name="Input 7" xfId="761" xr:uid="{A302B812-2620-4A21-9534-19FB0025A572}"/>
    <cellStyle name="Input 8" xfId="762" xr:uid="{D6140400-FBCA-4940-A4C6-A07BC6300F0E}"/>
    <cellStyle name="Input 9" xfId="763" xr:uid="{BAF86969-390E-4603-A3A5-3A80D4FCB831}"/>
    <cellStyle name="Input Box" xfId="764" xr:uid="{A3A18F89-860F-46B4-B5FF-96C56EA5FEDC}"/>
    <cellStyle name="Input_2211_Consolidado_BB_03_10 (3)" xfId="765" xr:uid="{D1A3ABF9-D042-4504-9955-14290AC81F27}"/>
    <cellStyle name="jpm standard" xfId="766" xr:uid="{0028B0D9-85A6-4C3B-BD57-F8EC4E63E054}"/>
    <cellStyle name="Linha" xfId="767" xr:uid="{D8FD61B6-EED9-4FC4-875F-DEE0FDF00FE2}"/>
    <cellStyle name="Link Currency (0)" xfId="768" xr:uid="{754E1A2D-423C-4174-A54E-0A1A6D017ED8}"/>
    <cellStyle name="Link Currency (2)" xfId="769" xr:uid="{04EEF310-FC48-4923-90A9-7E98DABFE2CC}"/>
    <cellStyle name="Link Currency (2) 2" xfId="770" xr:uid="{FD0D029C-5ED2-4B41-B0BD-FC2451945468}"/>
    <cellStyle name="Link Units (0)" xfId="771" xr:uid="{15845E41-3F45-41D5-B1B4-BA7D05F55BF1}"/>
    <cellStyle name="Link Units (1)" xfId="772" xr:uid="{00AC91F6-E247-4CC1-88A7-4656A20F35AA}"/>
    <cellStyle name="Link Units (1) 2" xfId="773" xr:uid="{AAF08428-D528-46B2-8A14-BE09C5AEE613}"/>
    <cellStyle name="Link Units (2)" xfId="774" xr:uid="{CAA1705E-F35A-4CF3-A66E-AB84B0149215}"/>
    <cellStyle name="Link Units (2) 2" xfId="775" xr:uid="{72CCB9BC-14AA-449F-B8ED-6656D725A372}"/>
    <cellStyle name="Linked Cell" xfId="776" xr:uid="{63911E57-DDEC-46AB-9AED-8869B192DEF1}"/>
    <cellStyle name="Linked Cell 2" xfId="777" xr:uid="{E8401A93-3C4A-499E-AE3B-7A159E288CC9}"/>
    <cellStyle name="Linked Cell 3" xfId="778" xr:uid="{ABFD6A25-886F-40A8-B492-53D8328F60E2}"/>
    <cellStyle name="Linked Cell 4" xfId="779" xr:uid="{4F64171D-2E53-4231-A68D-059987F13131}"/>
    <cellStyle name="Linked Cell 5" xfId="780" xr:uid="{9D69D839-AA85-4663-BE3D-181A52F9302D}"/>
    <cellStyle name="Millares [0]_10 AVERIAS MASIVAS + ANT" xfId="781" xr:uid="{93BCF061-733E-4ED9-BD16-9B60DCFDC4DF}"/>
    <cellStyle name="Millares_092000" xfId="782" xr:uid="{8BEF291C-D502-4FCC-B1CE-B35825C8BFD6}"/>
    <cellStyle name="Moeda 2" xfId="783" xr:uid="{5D547D92-3453-4DB5-B0F3-B8B14562B681}"/>
    <cellStyle name="Moeda 2 2" xfId="784" xr:uid="{EB19AB78-7C7B-4E5B-AB7C-407C6859872E}"/>
    <cellStyle name="Moeda 3" xfId="785" xr:uid="{6DC258EA-D7F6-476E-BA2B-F5889785FB7F}"/>
    <cellStyle name="Moeda 3 2" xfId="786" xr:uid="{35416C37-CF24-4BD0-8491-B6588CA6E79B}"/>
    <cellStyle name="Moeda 4" xfId="787" xr:uid="{00681A6A-8478-4C9D-9416-6057B4AB4094}"/>
    <cellStyle name="Moeda 4 2" xfId="788" xr:uid="{B98AE1C0-DB9B-4763-B029-0AE7374976D4}"/>
    <cellStyle name="Moeda 5" xfId="789" xr:uid="{07BDC853-CA80-4505-8B90-921634864F9B}"/>
    <cellStyle name="Moeda 6" xfId="790" xr:uid="{5526DAEC-686F-403D-B900-30B2A5FAAE04}"/>
    <cellStyle name="Moeda 7" xfId="791" xr:uid="{3FA0EBC6-3117-40B2-9934-45F92CCB9171}"/>
    <cellStyle name="Moeda0" xfId="792" xr:uid="{F2C39F96-0A86-4277-899E-1491CAD1C591}"/>
    <cellStyle name="Moneda [0]_10 AVERIAS MASIVAS + ANT" xfId="793" xr:uid="{4B9248CA-6BD6-4FF4-BBFF-009576935C32}"/>
    <cellStyle name="Moneda_10 AVERIAS MASIVAS + ANT" xfId="794" xr:uid="{637A859F-3F51-4890-B9C2-6F66637598AA}"/>
    <cellStyle name="Monetario" xfId="795" xr:uid="{7E4B0F2C-88A6-4D58-9ED8-CD96D6029588}"/>
    <cellStyle name="morgan % form" xfId="796" xr:uid="{765295EE-96D7-4D9A-9B39-F1804FAD1BF6}"/>
    <cellStyle name="Morgan assump" xfId="797" xr:uid="{5792098F-9B1F-475D-81BE-86231756B515}"/>
    <cellStyle name="Morgan assumptions" xfId="798" xr:uid="{E7BCCE95-6B11-4661-A95C-293C052D80F0}"/>
    <cellStyle name="Morgan assumptions 2" xfId="799" xr:uid="{B15FF82C-3366-43BE-8392-856368F835F6}"/>
    <cellStyle name="Morgan formula" xfId="800" xr:uid="{E6E10E25-62FB-4EA1-A417-6EDB222D9D7A}"/>
    <cellStyle name="Morgan formula 2" xfId="801" xr:uid="{7F8D566F-2E0A-404F-A927-2ECAF71C5AED}"/>
    <cellStyle name="morgan formulas" xfId="802" xr:uid="{878E4CE8-51C3-499D-8FD1-41FCC83C3E2D}"/>
    <cellStyle name="Morgan pct assump" xfId="803" xr:uid="{EF507A29-43B5-44E9-A1F2-49E4DF35EDC0}"/>
    <cellStyle name="Morgan percent formula" xfId="804" xr:uid="{C60042A2-4D8A-41CE-926C-0A46C5A57DC9}"/>
    <cellStyle name="Multiple" xfId="805" xr:uid="{BBBCE7BB-46DB-4671-8CDB-322F50CC8966}"/>
    <cellStyle name="Neutra 2" xfId="806" xr:uid="{403AB9BF-4499-4678-98D5-4441BCD8BDCF}"/>
    <cellStyle name="Neutra 2 2" xfId="807" xr:uid="{97476AA6-6FE7-4585-AD92-96A66B3C2F76}"/>
    <cellStyle name="Neutra 2 3" xfId="808" xr:uid="{6A1FD309-3139-4754-B963-FC2EA17E0992}"/>
    <cellStyle name="Neutra 3" xfId="809" xr:uid="{70C55EC1-E9B8-429C-B2CB-DBC968F608CD}"/>
    <cellStyle name="Neutra 4" xfId="810" xr:uid="{2D3ACD1C-60DF-4BE1-B0A0-326749868459}"/>
    <cellStyle name="Neutral" xfId="811" xr:uid="{E9B3ED13-5178-4B21-BD2C-40356B27CC22}"/>
    <cellStyle name="Neutral 2" xfId="812" xr:uid="{14BC06F3-D81B-46FA-BF33-CE2202322A12}"/>
    <cellStyle name="Neutral 3" xfId="813" xr:uid="{7AF37F20-7881-477D-8CE8-4DBF9C37265F}"/>
    <cellStyle name="Neutral 4" xfId="814" xr:uid="{29F01CF8-8986-4867-AF11-E3DC11FA536F}"/>
    <cellStyle name="Neutral 5" xfId="815" xr:uid="{75EC91FC-54AC-4717-B0E6-D0231CB9FF18}"/>
    <cellStyle name="no dec" xfId="816" xr:uid="{B7385D84-890B-4154-ACEA-99A2CE006172}"/>
    <cellStyle name="Normal" xfId="0" builtinId="0"/>
    <cellStyle name="Normal - Style1" xfId="817" xr:uid="{BC5726E7-F9A1-45D8-AD41-874CA2CD99CC}"/>
    <cellStyle name="Normal 10" xfId="818" xr:uid="{A78BFA1F-C0A7-4BA7-83C8-5F6DE4B8119F}"/>
    <cellStyle name="Normal 10 10" xfId="819" xr:uid="{C0F163E6-111D-4D88-A014-56AEA37C2C09}"/>
    <cellStyle name="Normal 10 2" xfId="820" xr:uid="{9ED47C4A-B61C-4B4A-9DBF-5DEFA0AFACC1}"/>
    <cellStyle name="Normal 10 3" xfId="821" xr:uid="{E1ADCEEA-3F35-48EE-8284-99BBD478AA74}"/>
    <cellStyle name="Normal 10 4" xfId="822" xr:uid="{09F3ACE6-80CE-4B35-8948-C8C2BD92DC96}"/>
    <cellStyle name="Normal 10 5" xfId="823" xr:uid="{0D695CD6-7567-46C1-AE56-70F20DFF63FD}"/>
    <cellStyle name="Normal 11" xfId="824" xr:uid="{96346C94-3802-4DF7-959C-47527DAE4104}"/>
    <cellStyle name="Normal 11 2" xfId="825" xr:uid="{A79F16A3-8F91-454C-BC41-093DA505C469}"/>
    <cellStyle name="Normal 110" xfId="826" xr:uid="{B30A3D6F-67CB-44CE-A065-30DF8EE428D3}"/>
    <cellStyle name="Normal 12" xfId="827" xr:uid="{CC377D59-B7CE-419E-919B-DF1A33BFCC16}"/>
    <cellStyle name="Normal 12 2" xfId="828" xr:uid="{A185C765-FBAD-434B-A6F1-5DA785F13E3C}"/>
    <cellStyle name="Normal 12 3" xfId="829" xr:uid="{7A070DBE-54A7-40C6-9C5B-56123B71242E}"/>
    <cellStyle name="Normal 13" xfId="830" xr:uid="{0EEEFBFD-C70E-487D-AB82-7A3D39B72927}"/>
    <cellStyle name="Normal 13 2" xfId="831" xr:uid="{ECF519AC-11A9-4A57-B124-A77A0346FC1C}"/>
    <cellStyle name="Normal 13 3" xfId="832" xr:uid="{0AD4A79E-0D2D-464E-88EE-EFDD7F7377A1}"/>
    <cellStyle name="Normal 14" xfId="833" xr:uid="{805AA23F-E104-473E-841F-6C2A0D4CA8E7}"/>
    <cellStyle name="Normal 14 2" xfId="834" xr:uid="{F061ACC7-F57D-459A-9BC9-6FA5E5077AA5}"/>
    <cellStyle name="Normal 15" xfId="835" xr:uid="{9B9290E7-FFFF-4FB8-9F27-5D5D5DCA078B}"/>
    <cellStyle name="Normal 15 2" xfId="836" xr:uid="{95A834F3-B917-452B-B919-D036751B1F54}"/>
    <cellStyle name="Normal 16" xfId="837" xr:uid="{F3A65EB9-A48F-4706-B640-7D1169E8C0CD}"/>
    <cellStyle name="Normal 16 2" xfId="838" xr:uid="{26AE2A53-C292-43BF-AF14-686EACDBAD6A}"/>
    <cellStyle name="Normal 17" xfId="839" xr:uid="{A1F8EDD9-3113-4550-90F7-1A9A66BA128B}"/>
    <cellStyle name="Normal 18" xfId="840" xr:uid="{C3ACC935-0558-4B51-B7E4-3455FBD1CC26}"/>
    <cellStyle name="Normal 18 2" xfId="841" xr:uid="{D45E4EBF-F786-4DAD-B5F4-2D80C1C5DBDD}"/>
    <cellStyle name="Normal 19" xfId="842" xr:uid="{AFFEDFB2-4FA6-4A12-8601-FE956D15B0E3}"/>
    <cellStyle name="Normal 2" xfId="843" xr:uid="{35339F0C-F9F9-46CC-B15F-DAA12A58D280}"/>
    <cellStyle name="Normal 2 10" xfId="844" xr:uid="{7F0A7221-EB1F-4983-830B-80E0B717D45B}"/>
    <cellStyle name="Normal 2 11" xfId="845" xr:uid="{AE35CEB7-8B7E-4771-A45D-7D35412A7178}"/>
    <cellStyle name="Normal 2 12" xfId="846" xr:uid="{EB3B7283-0B90-48CA-B598-8D28EA24754B}"/>
    <cellStyle name="Normal 2 13" xfId="847" xr:uid="{2E7DD013-7049-45A2-8446-8445922E9672}"/>
    <cellStyle name="Normal 2 2" xfId="848" xr:uid="{0F583751-E71B-43F8-BBE7-1A7D8EB6B906}"/>
    <cellStyle name="Normal 2 2 2" xfId="849" xr:uid="{460EC893-6956-485F-8667-FD08034EE246}"/>
    <cellStyle name="Normal 2 2 2 2" xfId="850" xr:uid="{EFCC48E0-62FA-49CA-878C-CAC37800D3E0}"/>
    <cellStyle name="Normal 2 2 3" xfId="851" xr:uid="{AB383962-2A70-4388-9FCC-001702404CC8}"/>
    <cellStyle name="Normal 2 2 3 2" xfId="852" xr:uid="{4FC29349-B692-49C9-B349-9896E08C315A}"/>
    <cellStyle name="Normal 2 2 4" xfId="853" xr:uid="{90C70B15-E9F1-41A5-8891-6F55457D5993}"/>
    <cellStyle name="Normal 2 2 5" xfId="854" xr:uid="{3ECAD6F6-8545-4A00-93BE-FF84EFBC3466}"/>
    <cellStyle name="Normal 2 2 6" xfId="855" xr:uid="{9490582B-8C30-4159-9377-0CE096F31D30}"/>
    <cellStyle name="Normal 2 2 7" xfId="856" xr:uid="{7A57FFED-233E-4503-A6DE-B7DBDC33BB93}"/>
    <cellStyle name="Normal 2 2 8" xfId="857" xr:uid="{1FDAB0F2-17DC-42F4-BF93-C29BC0CDB697}"/>
    <cellStyle name="Normal 2 3" xfId="858" xr:uid="{EEC78A78-5EC5-4F05-BC9A-88C56AC84F30}"/>
    <cellStyle name="Normal 2 3 2" xfId="859" xr:uid="{B5FEF2A8-F65C-4E4F-BD44-1B65D2A91CBD}"/>
    <cellStyle name="Normal 2 3 2 2" xfId="860" xr:uid="{79C2F389-F7EC-477B-9B1F-53C5F91FA624}"/>
    <cellStyle name="Normal 2 3 2 3" xfId="861" xr:uid="{C5069B59-30F0-4410-AC1B-65CB4D910B86}"/>
    <cellStyle name="Normal 2 3 3" xfId="862" xr:uid="{A4FF34F7-C42D-47F3-A6DF-F5018491C129}"/>
    <cellStyle name="Normal 2 3 4" xfId="863" xr:uid="{A42EA79F-1FD4-42C8-8CEA-A4A0AE68803D}"/>
    <cellStyle name="Normal 2 4" xfId="864" xr:uid="{7B2545A1-9091-440D-B2F3-3B3661D5EEDD}"/>
    <cellStyle name="Normal 2 4 2" xfId="865" xr:uid="{36322658-2CF9-4EA5-A6D3-FAAE7BE7D44D}"/>
    <cellStyle name="Normal 2 4 3" xfId="866" xr:uid="{A3BB5147-B216-48F8-BA5C-6058BC09E0CD}"/>
    <cellStyle name="Normal 2 4 4" xfId="867" xr:uid="{78946246-5345-4C2C-B70E-0732B7EB5CFC}"/>
    <cellStyle name="Normal 2 5" xfId="868" xr:uid="{1B4092A8-F314-4F85-9514-A9B3DAFDCF9B}"/>
    <cellStyle name="Normal 2 5 2" xfId="869" xr:uid="{2B63D99C-F1BE-40D6-9B69-4DFB83D88C74}"/>
    <cellStyle name="Normal 2 5 3" xfId="870" xr:uid="{0473C0BD-0DA3-4763-94FA-EE0BEBFE07A7}"/>
    <cellStyle name="Normal 2 6" xfId="871" xr:uid="{61DDC88A-278B-4466-A39B-62C29B8A953D}"/>
    <cellStyle name="Normal 2 6 2" xfId="872" xr:uid="{98FCF78D-0511-4024-A487-9BA1BD8CA322}"/>
    <cellStyle name="Normal 2 6 3" xfId="873" xr:uid="{554D27A1-F839-4558-9406-16C41DB0094D}"/>
    <cellStyle name="Normal 2 7" xfId="874" xr:uid="{DB7CCE01-3309-4CA7-899F-DDEC8AEBFEE0}"/>
    <cellStyle name="Normal 2 8" xfId="875" xr:uid="{974EEEF6-A6D5-4F8C-A71F-517A7134BC91}"/>
    <cellStyle name="Normal 2 9" xfId="876" xr:uid="{D75CA610-925C-44FA-9D74-345C99D122C9}"/>
    <cellStyle name="Normal 2 9 2" xfId="877" xr:uid="{5B89F95E-2A02-4993-8A45-E47BB82ECC0D}"/>
    <cellStyle name="Normal 2 9 3" xfId="878" xr:uid="{DEC9CB29-4EB4-4E7D-BBD1-4BF58DD34DA3}"/>
    <cellStyle name="Normal 2_Tabelas Capítulo 8" xfId="879" xr:uid="{5720BD67-2A33-4235-96D3-1520E806DA10}"/>
    <cellStyle name="Normal 20" xfId="880" xr:uid="{0B954D64-0274-4E4F-9D29-4ACDD627527E}"/>
    <cellStyle name="Normal 21" xfId="881" xr:uid="{A94C12BA-2CEF-4553-A0D8-035574F50D03}"/>
    <cellStyle name="Normal 22" xfId="882" xr:uid="{26B010B6-0FF9-48E7-AB41-F479E79E90BC}"/>
    <cellStyle name="Normal 23" xfId="883" xr:uid="{9590746C-BCAE-427C-8FDC-5D64574081EB}"/>
    <cellStyle name="Normal 24" xfId="884" xr:uid="{0F123A6C-E299-49A4-9D8B-4F884AAF1843}"/>
    <cellStyle name="Normal 24 2" xfId="885" xr:uid="{64526328-DF4D-43D5-9A7E-6C65C34A3A29}"/>
    <cellStyle name="Normal 24 3" xfId="886" xr:uid="{A5031F5D-42F6-4157-874B-AB1729D44C60}"/>
    <cellStyle name="Normal 25" xfId="887" xr:uid="{23BDFC30-DA64-42AF-9367-DB53C23C8446}"/>
    <cellStyle name="Normal 26" xfId="888" xr:uid="{B5134847-1636-4553-8DAF-FF3A85EECF98}"/>
    <cellStyle name="Normal 27" xfId="889" xr:uid="{ED2756F8-A425-471B-B432-05C4FFA1E38C}"/>
    <cellStyle name="Normal 28" xfId="890" xr:uid="{F41ED01F-E9E5-4C5F-8D36-0065064DA91E}"/>
    <cellStyle name="Normal 29" xfId="891" xr:uid="{DFEA16BD-1A3B-4801-A15E-7356D29C8050}"/>
    <cellStyle name="Normal 3" xfId="892" xr:uid="{86D7C6C1-581B-4F27-A02B-E37950E86936}"/>
    <cellStyle name="Normal 3 10" xfId="893" xr:uid="{FCE8E8CC-22D3-4763-ABB5-8907463E33D7}"/>
    <cellStyle name="Normal 3 11" xfId="894" xr:uid="{4908A66D-7F11-479F-816D-1CAC0C798569}"/>
    <cellStyle name="Normal 3 12" xfId="895" xr:uid="{7E0A603E-D10F-4D0C-98A4-CFBB31DDEF3B}"/>
    <cellStyle name="Normal 3 2" xfId="896" xr:uid="{9A690702-91CB-40F5-868A-821057BC84D0}"/>
    <cellStyle name="Normal 3 2 2" xfId="897" xr:uid="{3C99859F-ACD4-4D0C-8941-334F58E6EA2F}"/>
    <cellStyle name="Normal 3 2 2 2" xfId="898" xr:uid="{AA6DD945-6FF6-42E8-964A-933C285F6226}"/>
    <cellStyle name="Normal 3 2 2 2 2" xfId="899" xr:uid="{60F22499-0063-4426-8D73-5A1F54CBBC26}"/>
    <cellStyle name="Normal 3 2 2 3" xfId="900" xr:uid="{6CC3588E-A29F-46A8-9876-E085D9328C6C}"/>
    <cellStyle name="Normal 3 2 3" xfId="901" xr:uid="{F76E8E04-CAE2-4F24-99D3-4C3A1EE074AA}"/>
    <cellStyle name="Normal 3 2 4" xfId="902" xr:uid="{1EDF138D-387D-40F6-AF56-94241607224B}"/>
    <cellStyle name="Normal 3 2 5" xfId="903" xr:uid="{FC8899A4-5132-46EE-B588-B3CD6C4FFD57}"/>
    <cellStyle name="Normal 3 2 6" xfId="904" xr:uid="{01336523-6E7A-4746-8946-E3F18D674497}"/>
    <cellStyle name="Normal 3 2 7" xfId="905" xr:uid="{F9465077-D784-4A51-8384-0E996289985A}"/>
    <cellStyle name="Normal 3 2 7 3" xfId="906" xr:uid="{4EEAB150-F267-4C35-87C3-E98E79B2B238}"/>
    <cellStyle name="Normal 3 2 8" xfId="907" xr:uid="{60F1B8DF-367C-42D6-A60F-BA99802988CC}"/>
    <cellStyle name="Normal 3 3" xfId="908" xr:uid="{D07AE660-67F4-46C5-BA7D-DBF6FECD1877}"/>
    <cellStyle name="Normal 3 3 2" xfId="909" xr:uid="{3CE81DCE-7F07-484C-B6FA-5900F831B9DB}"/>
    <cellStyle name="Normal 3 3 3" xfId="910" xr:uid="{6A5FA833-4512-409A-A9E2-59D81329DD01}"/>
    <cellStyle name="Normal 3 3 4" xfId="911" xr:uid="{356C9A44-A9E7-4671-A278-B92CD8336CBF}"/>
    <cellStyle name="Normal 3 4" xfId="912" xr:uid="{634EA657-0E8B-47BB-98D1-539414FA3772}"/>
    <cellStyle name="Normal 3 4 2" xfId="913" xr:uid="{97C71E0F-FDEF-464C-AFB1-3AA3122587AF}"/>
    <cellStyle name="Normal 3 4 3" xfId="914" xr:uid="{93C2F013-C6B3-4B18-9274-53A94F6AE356}"/>
    <cellStyle name="Normal 3 4 4" xfId="915" xr:uid="{B82023E9-508E-4A0F-9F6D-261555A067D5}"/>
    <cellStyle name="Normal 3 5" xfId="916" xr:uid="{A52A644D-7E2B-40C7-9335-B7932C9616C0}"/>
    <cellStyle name="Normal 3 6" xfId="917" xr:uid="{76FA10A0-3A81-4239-8226-631A7CC04563}"/>
    <cellStyle name="Normal 3 7" xfId="918" xr:uid="{C8E15630-4FC6-4F22-9A09-65F36AC9EDDF}"/>
    <cellStyle name="Normal 3 8" xfId="919" xr:uid="{70035098-CABA-4822-8C54-84BF4EEDF921}"/>
    <cellStyle name="Normal 3 9" xfId="920" xr:uid="{E7193AE8-91EA-4822-B1E7-E78ED3CABF5D}"/>
    <cellStyle name="Normal 3 9 2" xfId="921" xr:uid="{2145CF29-D10A-4217-BD9B-B8D42356AED0}"/>
    <cellStyle name="Normal 3_Notimp_Sumon_OUT2010" xfId="922" xr:uid="{E482FECA-05F2-4FF7-8265-FB0A0B502747}"/>
    <cellStyle name="Normal 30" xfId="923" xr:uid="{A5081AA2-1091-42E0-A664-2811CB52E3A8}"/>
    <cellStyle name="Normal 31" xfId="924" xr:uid="{6C110A3D-9846-4CEC-B9E2-9980B65EB568}"/>
    <cellStyle name="Normal 32" xfId="925" xr:uid="{50BF302D-E29B-4E38-A374-1B2C1110B6DF}"/>
    <cellStyle name="Normal 33" xfId="926" xr:uid="{591AEE6F-2F18-485D-965A-069A306C19DC}"/>
    <cellStyle name="Normal 34" xfId="927" xr:uid="{21EC5E35-6A72-47A9-99CE-3034C6655543}"/>
    <cellStyle name="Normal 35" xfId="928" xr:uid="{CC4B9125-797B-495D-BF7A-6D12C101C687}"/>
    <cellStyle name="Normal 36" xfId="929" xr:uid="{35A11C29-FF2B-4076-B98B-DC7C1CEB8D39}"/>
    <cellStyle name="Normal 37" xfId="930" xr:uid="{63AC249F-071C-4E0D-85CF-E5F7CA72E17F}"/>
    <cellStyle name="Normal 38" xfId="931" xr:uid="{C4AF3FE0-64E2-4A57-8BAA-11708CF88EB4}"/>
    <cellStyle name="Normal 39" xfId="932" xr:uid="{BC9ECFF8-7700-4080-9F51-7515DFB690C1}"/>
    <cellStyle name="Normal 4" xfId="933" xr:uid="{EFC5386D-2A61-44F3-B79A-0E957AEFA37E}"/>
    <cellStyle name="Normal 4 2" xfId="934" xr:uid="{C417C4E6-6C94-439E-BF39-EABE4FB35CB7}"/>
    <cellStyle name="Normal 4 2 2" xfId="935" xr:uid="{D724C095-40CB-4B20-A643-6FD1A8414CFD}"/>
    <cellStyle name="Normal 4 2 2 2" xfId="936" xr:uid="{9BC994D4-E9B7-4E85-9ED7-17BEC50C0D7C}"/>
    <cellStyle name="Normal 4 2 3" xfId="937" xr:uid="{5CB9EBD4-7758-45F2-96B6-B05A2E8F9603}"/>
    <cellStyle name="Normal 4 2 4" xfId="938" xr:uid="{2F413244-923C-4966-A4C4-0E967B3DC1E0}"/>
    <cellStyle name="Normal 4 3" xfId="939" xr:uid="{7291FBA2-D0D6-444E-9383-EB8920FB1D3E}"/>
    <cellStyle name="Normal 4 3 2" xfId="940" xr:uid="{06D82D07-FA8B-4355-B1AE-E7C254EF62A0}"/>
    <cellStyle name="Normal 4 4" xfId="941" xr:uid="{78FC3486-FF5A-4E60-965E-5B4356A2DDC6}"/>
    <cellStyle name="Normal 4 4 2" xfId="942" xr:uid="{744F5EA0-70A6-4AB1-BAF6-0E554A30F139}"/>
    <cellStyle name="Normal 4 5" xfId="943" xr:uid="{D52AB865-37FE-4A03-82AF-31DCC703F44F}"/>
    <cellStyle name="Normal 4 6" xfId="944" xr:uid="{BA1047B6-73C5-40D8-8B1D-CAA4E09C4CBC}"/>
    <cellStyle name="Normal 4 7" xfId="945" xr:uid="{E9997B51-5E26-46C6-8BB9-558AAA08DB88}"/>
    <cellStyle name="Normal 4 8" xfId="946" xr:uid="{A5E5B14E-88AA-4712-A374-C9659D08AF13}"/>
    <cellStyle name="Normal 40" xfId="947" xr:uid="{02F716BC-1F81-4DD0-8877-B57EA6AAFF30}"/>
    <cellStyle name="Normal 41" xfId="948" xr:uid="{9E387F2C-3A91-42BA-AA76-D320F61C9C37}"/>
    <cellStyle name="Normal 42" xfId="949" xr:uid="{B6C37C30-6D41-49C6-B28B-C61D64377096}"/>
    <cellStyle name="Normal 5" xfId="950" xr:uid="{43F0B5AE-2BD4-463E-AA92-145C8CA0134E}"/>
    <cellStyle name="Normal 5 10" xfId="951" xr:uid="{17BAE3AF-29E0-4724-B312-CFE6D62B2308}"/>
    <cellStyle name="Normal 5 2" xfId="952" xr:uid="{3F151309-A424-4021-B1E6-4D27C27DF35F}"/>
    <cellStyle name="Normal 5 2 2" xfId="953" xr:uid="{9589C3C6-0A93-445F-B150-691A1C48394F}"/>
    <cellStyle name="Normal 5 2 2 2" xfId="954" xr:uid="{12AD4A7D-B126-4ADE-A730-A8E7EC8E8684}"/>
    <cellStyle name="Normal 5 2 2 3" xfId="955" xr:uid="{879686C3-2CF0-4270-994D-C6634B6E155A}"/>
    <cellStyle name="Normal 5 2 2 4" xfId="956" xr:uid="{F193DDFE-F0F6-4BA3-B8DD-50E21EF63E0F}"/>
    <cellStyle name="Normal 5 2 3" xfId="957" xr:uid="{F2A2C71D-F655-4459-A9B2-951018EDADD9}"/>
    <cellStyle name="Normal 5 2 3 2" xfId="958" xr:uid="{2CA1CFE0-6675-41B4-ACEB-3B1AECB5723F}"/>
    <cellStyle name="Normal 5 2 3 3" xfId="959" xr:uid="{D10B7D09-5F4B-48C6-A8FC-E04DE0B7331D}"/>
    <cellStyle name="Normal 5 2 3 4" xfId="960" xr:uid="{D32248CA-CC76-4881-A931-EF65B156CEC9}"/>
    <cellStyle name="Normal 5 2 4" xfId="961" xr:uid="{F499C6EF-14F8-4782-9D3D-F6A6D1BF2A7B}"/>
    <cellStyle name="Normal 5 2 5" xfId="962" xr:uid="{EBF37B16-0281-4B0F-BE23-B512F5A5D497}"/>
    <cellStyle name="Normal 5 2 6" xfId="963" xr:uid="{B4A3A836-CA85-4448-9FE3-D956715663A3}"/>
    <cellStyle name="Normal 5 2 7" xfId="964" xr:uid="{748CE679-F3D3-45E3-B22F-B5D78107029F}"/>
    <cellStyle name="Normal 5 2 8" xfId="965" xr:uid="{55955E6F-62EB-4BCF-AE39-BAF89F24518F}"/>
    <cellStyle name="Normal 5 3" xfId="966" xr:uid="{D9D35CF9-927A-45DA-AABF-6FA032D46285}"/>
    <cellStyle name="Normal 5 3 2" xfId="967" xr:uid="{EF92C989-CEFB-4C67-A678-B640FFCFFD4A}"/>
    <cellStyle name="Normal 5 3 3" xfId="968" xr:uid="{9A3F4B3D-8970-49B3-9772-5F94AFEB49A6}"/>
    <cellStyle name="Normal 5 3 4" xfId="969" xr:uid="{60F5DD57-F162-4752-B34F-A19D56ADFA20}"/>
    <cellStyle name="Normal 5 4" xfId="970" xr:uid="{386DDF15-72B1-4558-9F35-94FDE4318F2B}"/>
    <cellStyle name="Normal 5 4 2" xfId="971" xr:uid="{4B0C93A6-25DB-4295-A8D5-9839518ED1A9}"/>
    <cellStyle name="Normal 5 4 3" xfId="972" xr:uid="{F05D55C5-3F36-48B9-9297-470D28526724}"/>
    <cellStyle name="Normal 5 4 4" xfId="973" xr:uid="{EDF60664-F368-4862-A0CD-D8140F20EBF4}"/>
    <cellStyle name="Normal 5 4 5" xfId="974" xr:uid="{2E029950-32BB-42B9-ACAA-8F61F8EB12B9}"/>
    <cellStyle name="Normal 5 4 6" xfId="975" xr:uid="{349F8881-2B50-4B18-B355-F1A84FB9EF3B}"/>
    <cellStyle name="Normal 5 5" xfId="976" xr:uid="{1A79B4E9-9933-4045-8416-5292B7978CA8}"/>
    <cellStyle name="Normal 5 6" xfId="977" xr:uid="{CFE7CA44-BE4E-4168-9898-EC684AD0BB13}"/>
    <cellStyle name="Normal 5 7" xfId="978" xr:uid="{E556D0C0-6793-4E18-AAA9-524293B34B2B}"/>
    <cellStyle name="Normal 5 8" xfId="979" xr:uid="{F9A2892E-C622-4909-93C3-828A3A6E81B6}"/>
    <cellStyle name="Normal 5 9" xfId="980" xr:uid="{55481022-E5EA-42F9-826D-C6DBE440E89E}"/>
    <cellStyle name="Normal 6" xfId="981" xr:uid="{F1EDBA87-7DEF-462E-BCFE-194DE7E94458}"/>
    <cellStyle name="Normal 6 2" xfId="982" xr:uid="{094F6A0E-1051-47E6-9B8E-5CB04CE921B6}"/>
    <cellStyle name="Normal 6 2 2" xfId="983" xr:uid="{753C5F53-8B96-470E-B7C4-898697BF3B07}"/>
    <cellStyle name="Normal 6 3" xfId="984" xr:uid="{883B634D-F4C0-4711-992D-0401E903EFDE}"/>
    <cellStyle name="Normal 6 4" xfId="985" xr:uid="{8CD1C439-750A-4B76-8A71-821DAD3B6D6D}"/>
    <cellStyle name="Normal 6 5" xfId="986" xr:uid="{2F93DFAA-E471-451E-901C-403708D0233B}"/>
    <cellStyle name="Normal 6 6" xfId="987" xr:uid="{7555BA34-B4F2-4D52-AD37-A6258C7B33E3}"/>
    <cellStyle name="Normal 6 7" xfId="988" xr:uid="{0C7B7FE2-10C9-40CD-9AD1-7D86F04E27BB}"/>
    <cellStyle name="Normal 7" xfId="989" xr:uid="{3B58C0C6-AC0B-41B7-BE40-E41CDF7D2D3F}"/>
    <cellStyle name="Normal 7 2" xfId="990" xr:uid="{81C2105E-EEA5-4EAA-A161-FF4D2790553F}"/>
    <cellStyle name="Normal 7 2 2" xfId="991" xr:uid="{45B56FD9-CBA8-4387-9B3B-2A6A55FD0F99}"/>
    <cellStyle name="Normal 7 2 3" xfId="992" xr:uid="{D5E072D2-1541-4B1E-9D0F-9BA86F8D521D}"/>
    <cellStyle name="Normal 7 2 4" xfId="993" xr:uid="{78039772-AB9D-48E2-8A53-3721B96DEDE3}"/>
    <cellStyle name="Normal 7 2 5" xfId="994" xr:uid="{EE3D78D8-B5ED-46F3-BA28-88079631AF66}"/>
    <cellStyle name="Normal 7 2 6" xfId="995" xr:uid="{708BF2A3-3BD1-409A-B1AC-467CC0A3B8AB}"/>
    <cellStyle name="Normal 7 3" xfId="996" xr:uid="{9C7FA386-3E29-42B6-B3F0-48258A8933EE}"/>
    <cellStyle name="Normal 7 4" xfId="997" xr:uid="{033EF29F-0C29-4BB0-B69B-E239BC214CAD}"/>
    <cellStyle name="Normal 7 5" xfId="998" xr:uid="{A91F8068-8EE6-4FA1-9A2D-F5D7F7A85409}"/>
    <cellStyle name="Normal 7 6" xfId="999" xr:uid="{A36450D0-A441-45CF-B3B9-55F0F274B2EF}"/>
    <cellStyle name="Normal 7 7" xfId="1000" xr:uid="{B2311673-9AD6-40BE-829B-AB83D906591A}"/>
    <cellStyle name="Normal 7 8" xfId="1001" xr:uid="{A64C4C11-FCF9-41F2-85A9-10495EF9F813}"/>
    <cellStyle name="Normal 8" xfId="1002" xr:uid="{E860C7F8-5A4F-420B-8820-721DEF00337B}"/>
    <cellStyle name="Normal 8 2" xfId="1003" xr:uid="{3D2B8E94-B650-417F-895E-8DE53FC96679}"/>
    <cellStyle name="Normal 8 2 2" xfId="1004" xr:uid="{7D98FCCC-93AC-4FD9-8810-7FA622725C75}"/>
    <cellStyle name="Normal 8 3" xfId="1005" xr:uid="{EE8109C0-116B-4E14-9FDE-04F7D081DCB6}"/>
    <cellStyle name="Normal 8 4" xfId="1006" xr:uid="{26DD1B25-C954-4C9A-8773-278A2B5753A9}"/>
    <cellStyle name="Normal 8 5" xfId="1007" xr:uid="{BA1EB99D-E6D8-41B5-A92A-43948CC552EA}"/>
    <cellStyle name="Normal 8 6" xfId="1008" xr:uid="{C30CC3B5-3956-4DD2-BE7E-7FF7CD9538CD}"/>
    <cellStyle name="Normal 9" xfId="1009" xr:uid="{176160F2-75FC-4F76-8508-C02ACE09D1AB}"/>
    <cellStyle name="Normal 9 2" xfId="1010" xr:uid="{F3FD4F04-6A06-4F8C-A5F0-8E77FFA4F0B8}"/>
    <cellStyle name="Normal 9 3" xfId="1011" xr:uid="{0F360ADC-DAF8-4F0D-B438-D9D5E3BA00AD}"/>
    <cellStyle name="Normal 9 4" xfId="1012" xr:uid="{B907F1BB-DBEE-4C99-BADB-D4D508969D96}"/>
    <cellStyle name="Normal_4 e 5 - Liquidez e Captações (2012)" xfId="1013" xr:uid="{B0DD57B8-D1A0-4CCF-8C78-DA3299E34139}"/>
    <cellStyle name="Normal_BP" xfId="1014" xr:uid="{AD25C00F-04A6-4B35-905F-9638DDD730BF}"/>
    <cellStyle name="Normal_Cart. Créd. por NR" xfId="1015" xr:uid="{4273847D-136D-4FEA-A15C-8EC951B29C6F}"/>
    <cellStyle name="Normal_CompAtivos" xfId="1016" xr:uid="{8B6EF6A8-7F75-4A22-A0D4-1016AAE1DA03}"/>
    <cellStyle name="normal_Demonstração Resultado Junho2004_Publicação_1" xfId="1017" xr:uid="{5AF864BE-7F14-45AF-8E0F-0D4CA6C912E7}"/>
    <cellStyle name="normal_Demonstração Resultado Junho2004_Publicação_1 2" xfId="1018" xr:uid="{FA6B63F7-937B-44AB-9E2D-270208228BA1}"/>
    <cellStyle name="Normal_DRE-Realocada" xfId="1019" xr:uid="{7E41C9C1-ABD3-4B9C-9074-A3148F1CF792}"/>
    <cellStyle name="Normal_Novos Indicadores - SH" xfId="1020" xr:uid="{7860BCB1-DDDE-406F-B3A3-C16AA1CC1065}"/>
    <cellStyle name="Normal_Tabelas_Capítulo 5" xfId="1021" xr:uid="{E96ACA1B-D896-45AC-847C-59AEB41B824E}"/>
    <cellStyle name="Nota 2" xfId="1022" xr:uid="{FEEEF10D-666B-4EBA-8C49-B9BAA5728A2D}"/>
    <cellStyle name="Nota 2 2" xfId="1023" xr:uid="{833561DE-D137-4FD7-AEAB-42E3FFD1CFD3}"/>
    <cellStyle name="Nota 2 3" xfId="1024" xr:uid="{357E74CD-BDCB-4472-A906-D33FBA3651A6}"/>
    <cellStyle name="Nota 2 4" xfId="1025" xr:uid="{FCB6250C-A7BE-4875-BB46-4C0572820829}"/>
    <cellStyle name="Nota 3" xfId="1026" xr:uid="{7B840A01-3BFF-4698-99AC-53D3DC95E58A}"/>
    <cellStyle name="Nota 3 2" xfId="1027" xr:uid="{40E21A9D-D67C-4B43-8159-4525A95FBB9F}"/>
    <cellStyle name="Nota 3 3" xfId="1028" xr:uid="{F59E741C-B1EE-46DB-80A7-5AB482FFB3FA}"/>
    <cellStyle name="Nota 4" xfId="1029" xr:uid="{5F355B4A-3DF5-412A-9B59-1DC4CE7D9C9A}"/>
    <cellStyle name="Nota 5" xfId="1030" xr:uid="{68DC8360-0E6F-4F74-B5B2-FE660A818C4F}"/>
    <cellStyle name="Notas" xfId="1031" xr:uid="{296BD353-E86A-482E-AEB2-E8109FF798F7}"/>
    <cellStyle name="Note" xfId="1032" xr:uid="{E08BB6DF-42A8-4DD1-A80F-4C5E339E7B4D}"/>
    <cellStyle name="Note 2" xfId="1033" xr:uid="{9C29CE60-430E-4CC3-AE7D-B0FDBB21A971}"/>
    <cellStyle name="Note 3" xfId="1034" xr:uid="{61C2B112-A813-47FD-AE2D-D054D0AD0501}"/>
    <cellStyle name="Note 4" xfId="1035" xr:uid="{36DF310A-DCA6-426E-96A2-32D3C841C636}"/>
    <cellStyle name="Note 5" xfId="1036" xr:uid="{50DC27C1-D43B-4ED0-8166-9FDDE6C77ACF}"/>
    <cellStyle name="Output" xfId="1037" xr:uid="{683D7F47-6251-4061-931C-A639C7ACCA7E}"/>
    <cellStyle name="Output 2" xfId="1038" xr:uid="{EA663E8A-875D-45FB-94D5-93EF13CB2630}"/>
    <cellStyle name="Output 3" xfId="1039" xr:uid="{8B62EF9C-0F6E-4E0A-946F-177379A19DF9}"/>
    <cellStyle name="Output 4" xfId="1040" xr:uid="{C0D92FBA-5850-47E5-B1F0-46252D205FD8}"/>
    <cellStyle name="Output 5" xfId="1041" xr:uid="{F8797222-0EA4-4307-AF8D-0B4BCB16DBE4}"/>
    <cellStyle name="Page Number" xfId="1042" xr:uid="{1B39A814-8CB0-4705-886D-DC8F1F5F7603}"/>
    <cellStyle name="PAULO" xfId="1043" xr:uid="{533D9BD0-D864-4B0F-B08E-0D597D89BC3C}"/>
    <cellStyle name="Percent [0]" xfId="1044" xr:uid="{F0078F80-0E43-4C06-9C1D-21A66D28666C}"/>
    <cellStyle name="Percent [00]" xfId="1045" xr:uid="{C9B3C26D-DADF-4A17-8EB4-F12A38F0B1BA}"/>
    <cellStyle name="Percent [00] 2" xfId="1046" xr:uid="{8EABDBAF-53B2-498F-84FC-83B802978E55}"/>
    <cellStyle name="Percent [2]" xfId="1047" xr:uid="{0D6A7499-42C0-4089-90D8-59E92F80613F}"/>
    <cellStyle name="Percent 2" xfId="1048" xr:uid="{571ED728-F8F9-4C19-B2CF-CD4920FF6866}"/>
    <cellStyle name="Percent 2 2" xfId="1049" xr:uid="{4674D38D-33EB-4442-9C99-8AF1F9624D95}"/>
    <cellStyle name="Percent 2 3" xfId="1050" xr:uid="{F0FF7B03-6294-4C3B-94FB-6102A2A00973}"/>
    <cellStyle name="Percent 2 4" xfId="1051" xr:uid="{70AC521A-C8A0-4C0F-8779-083127FAA621}"/>
    <cellStyle name="Percent 2 5" xfId="1052" xr:uid="{09258D35-6531-4136-8A87-60465BB70D0D}"/>
    <cellStyle name="Percent 2 6" xfId="1053" xr:uid="{1EC0FC06-04ED-4F75-BBB5-9252D62B59CB}"/>
    <cellStyle name="Percent 3" xfId="1054" xr:uid="{B13C981D-233B-48D2-8D6B-9AB1BDB43AEC}"/>
    <cellStyle name="Percent 4" xfId="1055" xr:uid="{75BAE725-8FF1-4752-98F3-4B34811721B4}"/>
    <cellStyle name="Percent 5" xfId="1056" xr:uid="{7949A05A-2DB6-4E2B-B5B5-DD20420D6F49}"/>
    <cellStyle name="Percent_Acc. dil assumptions" xfId="1057" xr:uid="{162580E8-D66C-4B77-99B1-BEA9D07DFE22}"/>
    <cellStyle name="Percentual" xfId="1058" xr:uid="{71720CDA-3CB4-48B5-BDEE-FECC2ADE8275}"/>
    <cellStyle name="Percentual 2" xfId="1059" xr:uid="{51544C90-2314-4F72-8FCB-809A06C3709E}"/>
    <cellStyle name="Ponto" xfId="1060" xr:uid="{AA7DAF76-6F9D-4D34-B5F4-86685052680B}"/>
    <cellStyle name="Ponto 2" xfId="1061" xr:uid="{26ED1BA6-D34A-4EFF-B101-38D7C49E0352}"/>
    <cellStyle name="Porcentagem" xfId="1062" builtinId="5"/>
    <cellStyle name="Porcentagem 10" xfId="1063" xr:uid="{B8B4C707-FA9D-41A1-A860-7AA9664F961A}"/>
    <cellStyle name="Porcentagem 10 10" xfId="1064" xr:uid="{1C3BC4AA-2982-4DC7-9EC7-78573337433C}"/>
    <cellStyle name="Porcentagem 10 2" xfId="1065" xr:uid="{D64338B3-0734-450B-A65E-3467434BBDF0}"/>
    <cellStyle name="Porcentagem 11" xfId="1066" xr:uid="{515CC38F-119A-4D71-B46C-5232F7B1C03E}"/>
    <cellStyle name="Porcentagem 12" xfId="1067" xr:uid="{5E0543D8-3B8B-4590-A4CD-2B8DC5744AD0}"/>
    <cellStyle name="Porcentagem 13" xfId="1068" xr:uid="{D6E09F33-0757-4FED-B871-DE48B32E8B20}"/>
    <cellStyle name="Porcentagem 14" xfId="1069" xr:uid="{8E41913F-076A-44F7-9218-C76596D53719}"/>
    <cellStyle name="Porcentagem 18" xfId="1070" xr:uid="{8D16DC1A-A3CA-40D9-A3DE-065EBF676434}"/>
    <cellStyle name="Porcentagem 2" xfId="1071" xr:uid="{608D96B1-9DDB-4FEF-B3D2-E3ECFDA8D97F}"/>
    <cellStyle name="Porcentagem 2 2" xfId="1072" xr:uid="{9C123179-3A04-47A8-8B54-8F2343D2C924}"/>
    <cellStyle name="Porcentagem 2 2 2" xfId="1073" xr:uid="{44AAA362-4AE3-4A7E-A3CE-970F562484DC}"/>
    <cellStyle name="Porcentagem 2 2 2 2" xfId="1074" xr:uid="{9BB530AF-AD86-45E4-AB16-CBBB42316F6E}"/>
    <cellStyle name="Porcentagem 2 2 2 3" xfId="1075" xr:uid="{562FCA4F-85C4-44EB-9F23-EA4127A17D89}"/>
    <cellStyle name="Porcentagem 2 2 2 4" xfId="1076" xr:uid="{606C9DF4-F850-4926-B976-E9570CB7628E}"/>
    <cellStyle name="Porcentagem 2 2 3" xfId="1077" xr:uid="{18D831D7-76A8-4DAA-AFE7-B7B944B27478}"/>
    <cellStyle name="Porcentagem 2 2 4" xfId="1078" xr:uid="{94DBF7B6-E457-4058-8C35-43F58404CAE6}"/>
    <cellStyle name="Porcentagem 2 3" xfId="1079" xr:uid="{E471E9D7-F4C3-4F5A-9376-F48BD06F743F}"/>
    <cellStyle name="Porcentagem 2 4" xfId="1080" xr:uid="{2F281055-F571-4970-AE64-1A8422978FC9}"/>
    <cellStyle name="Porcentagem 2 4 2" xfId="1081" xr:uid="{70AEBB87-43ED-4C6C-8BD4-7F1DB6F8D302}"/>
    <cellStyle name="Porcentagem 2 5" xfId="1082" xr:uid="{61C84C4E-82D2-4364-B324-17E33CDE0B87}"/>
    <cellStyle name="Porcentagem 2 6" xfId="1083" xr:uid="{81BAB394-AA26-43A0-A4A5-4D62D7031C47}"/>
    <cellStyle name="Porcentagem 3" xfId="1084" xr:uid="{3887D090-0073-4BB0-A1A2-45FA9D42692A}"/>
    <cellStyle name="Porcentagem 3 2" xfId="1085" xr:uid="{4A2CA3F5-2607-430F-915F-9396EC8BBE7A}"/>
    <cellStyle name="Porcentagem 3 2 10" xfId="1086" xr:uid="{F8AD9507-F011-4CAD-A1F8-5F1807A08122}"/>
    <cellStyle name="Porcentagem 3 2 2" xfId="1087" xr:uid="{3E609CB1-1322-47DE-84C8-6CE5CB6D1F89}"/>
    <cellStyle name="Porcentagem 3 2 2 2" xfId="1088" xr:uid="{0098B242-9411-42A8-BA31-64CE66FD2434}"/>
    <cellStyle name="Porcentagem 3 2 2 2 2" xfId="1089" xr:uid="{954F2F21-2CFF-47EB-B08A-C00B4B65CF9D}"/>
    <cellStyle name="Porcentagem 3 2 2 2 2 2" xfId="1090" xr:uid="{F6F52549-F795-4828-B249-AEE2848C6923}"/>
    <cellStyle name="Porcentagem 3 2 2 2 3" xfId="1091" xr:uid="{43EA3FBD-1835-4617-82E2-7506E30A2108}"/>
    <cellStyle name="Porcentagem 3 2 2 3" xfId="1092" xr:uid="{7F013139-5FBF-469B-A443-97A85B15F6EA}"/>
    <cellStyle name="Porcentagem 3 2 2 3 2" xfId="1093" xr:uid="{6FCEA6FD-0A0D-4C63-BDE0-266F059E75CB}"/>
    <cellStyle name="Porcentagem 3 2 2 3 2 2" xfId="1094" xr:uid="{DB3B2C70-5E64-43B9-A3B6-B4AE96FB9C79}"/>
    <cellStyle name="Porcentagem 3 2 2 3 3" xfId="1095" xr:uid="{176BA721-D56D-4ACE-BBFE-D11DC3F98CF4}"/>
    <cellStyle name="Porcentagem 3 2 2 4" xfId="1096" xr:uid="{7B42529A-E587-4D21-A2F5-2D16D26C2DC7}"/>
    <cellStyle name="Porcentagem 3 2 2 4 2" xfId="1097" xr:uid="{180900B6-FEF5-4B82-BCE6-90163F84DC81}"/>
    <cellStyle name="Porcentagem 3 2 2 4 3" xfId="1098" xr:uid="{27FE30E9-BE15-42EB-B2C8-7A4E6F019AB2}"/>
    <cellStyle name="Porcentagem 3 2 2 5" xfId="1099" xr:uid="{A6D0059F-BA49-42AF-A464-7EEAC5991646}"/>
    <cellStyle name="Porcentagem 3 2 2 5 2" xfId="1100" xr:uid="{72E8976C-2A6E-4481-9340-ED4F81A238E9}"/>
    <cellStyle name="Porcentagem 3 2 2 6" xfId="1101" xr:uid="{7514FE1C-ADA5-4395-9FC6-5D74D9403D0E}"/>
    <cellStyle name="Porcentagem 3 2 3" xfId="1102" xr:uid="{E573DC99-B4AC-43FA-ABB0-FCAA0D19146B}"/>
    <cellStyle name="Porcentagem 3 2 3 2" xfId="1103" xr:uid="{9F78682A-D261-4D9B-A1EB-C16CB5A73C90}"/>
    <cellStyle name="Porcentagem 3 2 3 2 2" xfId="1104" xr:uid="{0E83BC0D-1EEC-4A1D-AF43-E9B56C43CC33}"/>
    <cellStyle name="Porcentagem 3 2 3 2 3" xfId="1105" xr:uid="{1D746F6E-D3B2-4F00-B063-7A15530621FD}"/>
    <cellStyle name="Porcentagem 3 2 3 3" xfId="1106" xr:uid="{C884A470-0DD4-430D-9DE2-F4838F73CCA7}"/>
    <cellStyle name="Porcentagem 3 2 3 3 2" xfId="1107" xr:uid="{4E11123D-2650-4BA1-9FC5-48EFAC4ED3A0}"/>
    <cellStyle name="Porcentagem 3 2 3 3 3" xfId="1108" xr:uid="{F2A483B7-77AB-44A7-A770-D083CF31EA69}"/>
    <cellStyle name="Porcentagem 3 2 3 4" xfId="1109" xr:uid="{2D7AC037-2C57-41E9-A44F-66FEDA1AA2DE}"/>
    <cellStyle name="Porcentagem 3 2 3 4 2" xfId="1110" xr:uid="{6880DE92-594D-413B-98B4-073B47AAA00A}"/>
    <cellStyle name="Porcentagem 3 2 3 4 3" xfId="1111" xr:uid="{971D57D3-7F9A-42BC-A6CE-30D6A6A6CEC9}"/>
    <cellStyle name="Porcentagem 3 2 3 5" xfId="1112" xr:uid="{6CED0437-AE02-450B-9CC9-5FBDF52A0A10}"/>
    <cellStyle name="Porcentagem 3 2 3 5 2" xfId="1113" xr:uid="{F9E927E2-B3C5-4716-BA38-9498D89D99FA}"/>
    <cellStyle name="Porcentagem 3 2 3 6" xfId="1114" xr:uid="{5CC1132E-FFF2-4EDE-B80B-EA18A0437792}"/>
    <cellStyle name="Porcentagem 3 2 4" xfId="1115" xr:uid="{3CC3B6D7-2839-432C-BE9F-D52FA61F30AB}"/>
    <cellStyle name="Porcentagem 3 2 4 2" xfId="1116" xr:uid="{5D4917F7-1C26-42AC-8EB4-7C7EAD681D83}"/>
    <cellStyle name="Porcentagem 3 2 4 2 2" xfId="1117" xr:uid="{08D15A49-36FA-4E9C-8D4F-48E1BDFB12A6}"/>
    <cellStyle name="Porcentagem 3 2 4 3" xfId="1118" xr:uid="{3D91A7A6-709C-4689-BE4B-E5779F291BC2}"/>
    <cellStyle name="Porcentagem 3 2 5" xfId="1119" xr:uid="{E5F32A0A-DF74-4FF5-9861-DB6353282D17}"/>
    <cellStyle name="Porcentagem 3 2 5 2" xfId="1120" xr:uid="{BB30E6BC-F634-406C-8787-C7F2E18576A7}"/>
    <cellStyle name="Porcentagem 3 2 5 2 2" xfId="1121" xr:uid="{79EAEB9A-0E36-4F69-AEC4-3BDD8D5A5902}"/>
    <cellStyle name="Porcentagem 3 2 5 3" xfId="1122" xr:uid="{FFBDC6DB-B6E8-475E-8A1C-03CA4EE5B2E0}"/>
    <cellStyle name="Porcentagem 3 2 5 4" xfId="1123" xr:uid="{DD8AAD16-CBA9-4996-8C7D-37633D56A7AE}"/>
    <cellStyle name="Porcentagem 3 2 6" xfId="1124" xr:uid="{38C61D88-298F-40CC-B694-280F1725350E}"/>
    <cellStyle name="Porcentagem 3 2 6 2" xfId="1125" xr:uid="{E7E36B69-E4BA-4373-A755-7F3A568E3982}"/>
    <cellStyle name="Porcentagem 3 2 6 2 2" xfId="1126" xr:uid="{542DBF1D-FA4E-412F-9163-707202B0F203}"/>
    <cellStyle name="Porcentagem 3 2 6 3" xfId="1127" xr:uid="{55C4BAA2-A230-4451-9BEA-07645005D28C}"/>
    <cellStyle name="Porcentagem 3 2 6 4" xfId="1128" xr:uid="{C06CC50B-579E-4BAE-8724-975328D6D056}"/>
    <cellStyle name="Porcentagem 3 2 7" xfId="1129" xr:uid="{4902A501-8224-49EC-8845-22AD379AFBB9}"/>
    <cellStyle name="Porcentagem 3 2 7 2" xfId="1130" xr:uid="{7E528A80-E925-4159-B771-2D2B33F2F1AD}"/>
    <cellStyle name="Porcentagem 3 2 8" xfId="1131" xr:uid="{630736DB-8A98-474B-A1FD-9EDEF35D4E5D}"/>
    <cellStyle name="Porcentagem 3 2 9" xfId="1132" xr:uid="{50CF2B37-3E2C-4988-9128-B055DDCE7EAC}"/>
    <cellStyle name="Porcentagem 3 3" xfId="1133" xr:uid="{2254DAA6-AFDA-4613-B54A-1D4B9D4534B3}"/>
    <cellStyle name="Porcentagem 3 3 2" xfId="1134" xr:uid="{F675AB90-53BF-4E5C-AC51-9BBEFEFA9078}"/>
    <cellStyle name="Porcentagem 3 3 2 2" xfId="1135" xr:uid="{3A46B719-ABDA-469C-AFC7-AAB4A9E728F7}"/>
    <cellStyle name="Porcentagem 3 3 2 3" xfId="1136" xr:uid="{570C53C5-0C8F-4D15-BC8D-8612AD63350E}"/>
    <cellStyle name="Porcentagem 3 3 3" xfId="1137" xr:uid="{C1A18D6E-919B-4B26-AC43-9CA9F7D84B45}"/>
    <cellStyle name="Porcentagem 3 3 3 2" xfId="1138" xr:uid="{1720EB0B-7A12-4D4C-B48A-F2EB7579EE33}"/>
    <cellStyle name="Porcentagem 3 3 3 3" xfId="1139" xr:uid="{5645AB95-BF58-4CB6-97A9-31A8F4ED2F08}"/>
    <cellStyle name="Porcentagem 3 3 4" xfId="1140" xr:uid="{8C963008-DD8B-4271-92A4-8BA82F519827}"/>
    <cellStyle name="Porcentagem 3 3 4 2" xfId="1141" xr:uid="{6E1C1074-CDC3-493E-B112-5DA550556590}"/>
    <cellStyle name="Porcentagem 3 3 4 3" xfId="1142" xr:uid="{F2380991-7A98-4B27-82BA-8E2F3F6D0C53}"/>
    <cellStyle name="Porcentagem 3 3 5" xfId="1143" xr:uid="{BE72079C-B152-4751-ADA3-55D69427DD73}"/>
    <cellStyle name="Porcentagem 3 3 5 2" xfId="1144" xr:uid="{20152C36-9491-49BB-845A-F22EB5989BC0}"/>
    <cellStyle name="Porcentagem 3 3 6" xfId="1145" xr:uid="{7E36DB86-7969-4366-BFC0-34A7AF223DDC}"/>
    <cellStyle name="Porcentagem 3 3 7" xfId="1146" xr:uid="{E8F8A833-4E94-4CC6-A0B9-7C06414FE58A}"/>
    <cellStyle name="Porcentagem 3 4" xfId="1147" xr:uid="{DF71709C-CC40-4050-A6E3-300958C31669}"/>
    <cellStyle name="Porcentagem 3 4 2" xfId="1148" xr:uid="{3DF2FAE2-ECF0-4C77-B64E-6239175AACF6}"/>
    <cellStyle name="Porcentagem 3 4 2 2" xfId="1149" xr:uid="{F53032E1-4FE1-4F54-B27F-849E2A779C55}"/>
    <cellStyle name="Porcentagem 3 4 2 3" xfId="1150" xr:uid="{8B86824C-8C0D-40FE-8D36-BE110D41F76F}"/>
    <cellStyle name="Porcentagem 3 4 3" xfId="1151" xr:uid="{61BF3186-4DFE-4AA5-BC07-91AAB9D242E6}"/>
    <cellStyle name="Porcentagem 3 4 3 2" xfId="1152" xr:uid="{B469BB63-3AB7-45F4-90C1-EC5821C8603B}"/>
    <cellStyle name="Porcentagem 3 4 3 3" xfId="1153" xr:uid="{35277C60-EC71-4B25-9DD1-501217E78F96}"/>
    <cellStyle name="Porcentagem 3 4 4" xfId="1154" xr:uid="{50957216-415F-42D4-BD5B-FE8E4C3FEE0A}"/>
    <cellStyle name="Porcentagem 3 4 4 2" xfId="1155" xr:uid="{EE3182BC-2538-4693-94AF-A0B3CCCC06A1}"/>
    <cellStyle name="Porcentagem 3 4 4 3" xfId="1156" xr:uid="{33B2BEF9-4A71-4B81-A9C6-1FB672012BFE}"/>
    <cellStyle name="Porcentagem 3 4 5" xfId="1157" xr:uid="{B408A736-6B11-41B8-8D5D-94A1FC80B29D}"/>
    <cellStyle name="Porcentagem 3 4 6" xfId="1158" xr:uid="{175DFA87-EDB1-4DC5-B7B4-2A6143A7BDFB}"/>
    <cellStyle name="Porcentagem 3 5" xfId="1159" xr:uid="{B4D486AF-33BB-4940-A200-C22CB566214A}"/>
    <cellStyle name="Porcentagem 3 5 2" xfId="1160" xr:uid="{237CF2AA-428C-4CBA-9F97-C82988415A77}"/>
    <cellStyle name="Porcentagem 3 5 3" xfId="1161" xr:uid="{F8C2B2FC-E177-4320-A1FA-6DEF27FEB7DF}"/>
    <cellStyle name="Porcentagem 3 6" xfId="1162" xr:uid="{1648DD79-57B0-4362-9640-291BACE7207E}"/>
    <cellStyle name="Porcentagem 3 6 2" xfId="1163" xr:uid="{39425EA2-719E-465C-9506-4774CC3EBE10}"/>
    <cellStyle name="Porcentagem 3 6 3" xfId="1164" xr:uid="{F54178CD-521C-4A9A-8C7B-3467A8056EC0}"/>
    <cellStyle name="Porcentagem 3 7" xfId="1165" xr:uid="{2105F37C-E30A-45F3-8349-741DEB53B7A4}"/>
    <cellStyle name="Porcentagem 3 7 2" xfId="1166" xr:uid="{699D7886-B3B5-476C-9751-162630385464}"/>
    <cellStyle name="Porcentagem 3 7 3" xfId="1167" xr:uid="{46C1282B-19E8-4826-BDB4-FC3D0A6D6968}"/>
    <cellStyle name="Porcentagem 3 8" xfId="1168" xr:uid="{A258A03C-5A8D-40C6-BF05-A821188A849E}"/>
    <cellStyle name="Porcentagem 3 9" xfId="1169" xr:uid="{F67201B8-A01B-4DA6-A062-4E79F8AB7420}"/>
    <cellStyle name="Porcentagem 32" xfId="1170" xr:uid="{22C238D8-6E91-4609-91AB-9B8BFDDCB54E}"/>
    <cellStyle name="Porcentagem 4" xfId="1171" xr:uid="{A9B5D415-1234-4B80-88B2-3D08373362EF}"/>
    <cellStyle name="Porcentagem 4 2" xfId="1172" xr:uid="{64F8E42E-9CDD-46E6-B04D-FA2BA2FF8E61}"/>
    <cellStyle name="Porcentagem 4 3" xfId="1173" xr:uid="{CD038577-4484-4A0D-A6C9-B89308FEE977}"/>
    <cellStyle name="Porcentagem 4 3 2" xfId="1174" xr:uid="{2C41C7E3-76E3-4EA2-AC91-B3C7E0AE7C03}"/>
    <cellStyle name="Porcentagem 4 4" xfId="1175" xr:uid="{C03CC9F0-568B-404C-8EF0-EC18A6477832}"/>
    <cellStyle name="Porcentagem 4 5" xfId="1176" xr:uid="{E178F8BB-0927-43D1-A547-64B6A42FFC13}"/>
    <cellStyle name="Porcentagem 4 6" xfId="1177" xr:uid="{099CA1DF-5051-4BCE-A4BA-D7C25C7ED417}"/>
    <cellStyle name="Porcentagem 5" xfId="1178" xr:uid="{B9520829-C329-488F-8329-FF9E4198E249}"/>
    <cellStyle name="Porcentagem 5 2" xfId="1179" xr:uid="{B333E88D-0DC1-46C6-B396-9D934BC7A5CD}"/>
    <cellStyle name="Porcentagem 5 3" xfId="1180" xr:uid="{50B4E091-9CD8-4468-8690-6A2E4F79C919}"/>
    <cellStyle name="Porcentagem 6" xfId="1181" xr:uid="{A5C3D545-6778-43F5-BEA9-23EF6E3D29A4}"/>
    <cellStyle name="Porcentagem 6 2" xfId="1182" xr:uid="{3A4F07D8-D5C8-4078-B688-696D8AC85203}"/>
    <cellStyle name="Porcentagem 6 2 2" xfId="1183" xr:uid="{DD3B7C1B-A890-40C8-BC85-73AEBA42BE45}"/>
    <cellStyle name="Porcentagem 6 2 2 2" xfId="1184" xr:uid="{A3E799AF-4BAE-490F-A11F-C6AFC06C1768}"/>
    <cellStyle name="Porcentagem 6 2 2 3" xfId="1185" xr:uid="{E5A3F82D-F44F-432A-85EF-084D632671EA}"/>
    <cellStyle name="Porcentagem 6 2 3" xfId="1186" xr:uid="{CFCE08E3-9299-47AD-8037-C7D099E35E92}"/>
    <cellStyle name="Porcentagem 6 2 3 2" xfId="1187" xr:uid="{352A95E9-6C5D-44BF-9715-8CD521896674}"/>
    <cellStyle name="Porcentagem 6 2 3 3" xfId="1188" xr:uid="{FD76596A-4634-4CC1-98D8-F8082737D13E}"/>
    <cellStyle name="Porcentagem 6 2 4" xfId="1189" xr:uid="{2193B36B-D41A-4D9F-9E9D-BF66D59C412F}"/>
    <cellStyle name="Porcentagem 6 2 4 2" xfId="1190" xr:uid="{41597C88-440A-45E2-9BCB-8C3B91E114F7}"/>
    <cellStyle name="Porcentagem 6 2 4 3" xfId="1191" xr:uid="{7B714124-9C13-4042-881E-FFE4427E120C}"/>
    <cellStyle name="Porcentagem 6 2 5" xfId="1192" xr:uid="{CEB01A50-F6B6-4C29-9F1C-C114EE9FBDB5}"/>
    <cellStyle name="Porcentagem 6 2 5 2" xfId="1193" xr:uid="{101E9AF0-887A-4CC2-95AC-82A16589A57A}"/>
    <cellStyle name="Porcentagem 6 2 6" xfId="1194" xr:uid="{36C54F11-71BA-4552-A639-9D9EA31525E9}"/>
    <cellStyle name="Porcentagem 6 2 7" xfId="1195" xr:uid="{0C92D447-E53E-4A02-9A62-B71E3EA367FA}"/>
    <cellStyle name="Porcentagem 6 3" xfId="1196" xr:uid="{CB7B7E12-9E38-4125-A5BC-A76E2B6C96A4}"/>
    <cellStyle name="Porcentagem 6 3 2" xfId="1197" xr:uid="{71D5F57D-C414-4E7F-9FAC-25A595C8F153}"/>
    <cellStyle name="Porcentagem 6 3 3" xfId="1198" xr:uid="{35BFC48E-FA2B-4003-B2DF-12AC277840FA}"/>
    <cellStyle name="Porcentagem 6 4" xfId="1199" xr:uid="{C07B1F79-10E6-4BFC-A374-F089B0D783BC}"/>
    <cellStyle name="Porcentagem 6 4 2" xfId="1200" xr:uid="{56756ADD-3C8C-497E-9811-F0CFE9087597}"/>
    <cellStyle name="Porcentagem 6 4 3" xfId="1201" xr:uid="{20B52BDA-5CDD-4544-A39D-019DD36AA814}"/>
    <cellStyle name="Porcentagem 6 5" xfId="1202" xr:uid="{A05AB0B2-7DAD-4CE1-9134-8439483C79D4}"/>
    <cellStyle name="Porcentagem 6 5 2" xfId="1203" xr:uid="{5A666945-6FE1-4BEB-9A05-03F604D70A6C}"/>
    <cellStyle name="Porcentagem 6 5 3" xfId="1204" xr:uid="{C9AF5983-2ABE-4D9C-99DE-07B9FACD9FC1}"/>
    <cellStyle name="Porcentagem 6 6" xfId="1205" xr:uid="{C6C53F37-8454-4AAF-8250-09D1D9C74CF0}"/>
    <cellStyle name="Porcentagem 6 6 2" xfId="1206" xr:uid="{51CBD673-E17B-4DB7-9CC9-328EB1C28655}"/>
    <cellStyle name="Porcentagem 6 7" xfId="1207" xr:uid="{EBABE09A-E7A6-4F61-AD1C-0DFC905F53B6}"/>
    <cellStyle name="Porcentagem 6 8" xfId="1208" xr:uid="{EB7C2560-799B-4419-80B0-E5A209C5F383}"/>
    <cellStyle name="Porcentagem 7" xfId="1209" xr:uid="{6B644AB6-A7C1-49A2-ADE3-0DC5ACB77A5C}"/>
    <cellStyle name="Porcentagem 7 2" xfId="1210" xr:uid="{50E58973-E37E-44C7-8BB9-3CF9FCB2C8B1}"/>
    <cellStyle name="Porcentagem 7 2 2" xfId="1211" xr:uid="{C1B0C946-E75B-4EA7-B4FA-F16B28930CAD}"/>
    <cellStyle name="Porcentagem 7 3" xfId="1212" xr:uid="{7B3010CB-6560-4167-B1D8-6418E9B863E6}"/>
    <cellStyle name="Porcentagem 7 4" xfId="1213" xr:uid="{52D17012-B407-4C1B-B17F-1BFD8AAB96E8}"/>
    <cellStyle name="Porcentagem 8" xfId="1214" xr:uid="{F654A9CC-5027-4F4B-81EC-FADEB7F2DBE2}"/>
    <cellStyle name="Porcentagem 8 2" xfId="1215" xr:uid="{51913558-3E25-41A3-8ABE-2005CEA75F48}"/>
    <cellStyle name="Porcentagem 9" xfId="1216" xr:uid="{0923A479-C275-4ED7-856E-EF696C2995F0}"/>
    <cellStyle name="Porcentaje" xfId="1217" xr:uid="{CC17304E-148E-4E7E-BC5E-2B0836DD0EAD}"/>
    <cellStyle name="PrePop Currency (0)" xfId="1218" xr:uid="{A864D014-8D36-4911-A265-AB60D1A1335D}"/>
    <cellStyle name="PrePop Currency (2)" xfId="1219" xr:uid="{CDE023BD-B4EF-457C-BA7D-E793939B3525}"/>
    <cellStyle name="PrePop Currency (2) 2" xfId="1220" xr:uid="{BDD85C38-DF3F-4C17-A1A9-1E67CADEB10D}"/>
    <cellStyle name="PrePop Units (0)" xfId="1221" xr:uid="{982CB3AF-2617-43BF-B2AE-57C9B47DCFB3}"/>
    <cellStyle name="PrePop Units (1)" xfId="1222" xr:uid="{8629139B-6201-4181-B05E-7DE867301AF0}"/>
    <cellStyle name="PrePop Units (1) 2" xfId="1223" xr:uid="{F49721FB-6140-4529-A109-9D578BFF0DE2}"/>
    <cellStyle name="PrePop Units (2)" xfId="1224" xr:uid="{A628DEFF-4A5F-495E-B239-8C466DEC0842}"/>
    <cellStyle name="PrePop Units (2) 2" xfId="1225" xr:uid="{665E5120-2238-4B20-A2AB-0EF85292AF99}"/>
    <cellStyle name="PSChar" xfId="1226" xr:uid="{FAE15C46-EF6B-4619-B70E-773B8052433C}"/>
    <cellStyle name="PSDate" xfId="1227" xr:uid="{111A6453-58F5-4F64-A9B6-32FF477BBDF4}"/>
    <cellStyle name="PSDec" xfId="1228" xr:uid="{7AC4A615-0876-4CB8-B936-03E9BEC9B242}"/>
    <cellStyle name="PSHeading" xfId="1229" xr:uid="{405AD391-9B43-4917-90CA-53F7965E7C6D}"/>
    <cellStyle name="PSHeading 2" xfId="1230" xr:uid="{B825EF28-1B6B-4175-997F-F734FDCEE48C}"/>
    <cellStyle name="PSInt" xfId="1231" xr:uid="{CC4E40EF-59A6-4FC8-A37F-1990189CF814}"/>
    <cellStyle name="PSSpacer" xfId="1232" xr:uid="{3ACF4552-82FA-45D2-8BC4-1AD35625269D}"/>
    <cellStyle name="Ratio" xfId="1233" xr:uid="{39AB61FD-FD06-4536-8309-6005979C81EA}"/>
    <cellStyle name="Red Text" xfId="1234" xr:uid="{169349A4-3B26-4F4E-B545-8AFF5D4F1FFE}"/>
    <cellStyle name="RevList" xfId="1235" xr:uid="{BB6DAF1C-12B7-45ED-B847-48ADDE3EC73C}"/>
    <cellStyle name="RM" xfId="1236" xr:uid="{64087436-7785-4212-91B7-94DEA9D30118}"/>
    <cellStyle name="rodape" xfId="1237" xr:uid="{75323F32-E4F0-4349-9BE4-FFE2ED7672C9}"/>
    <cellStyle name="Saída" xfId="1238" builtinId="21" customBuiltin="1"/>
    <cellStyle name="Saída 2" xfId="1239" xr:uid="{4DD1551B-EAF7-4584-8A65-792F0FFD7451}"/>
    <cellStyle name="Saída 2 2" xfId="1240" xr:uid="{C89CBDBA-6ECC-44B7-8383-EC3D9451B9F4}"/>
    <cellStyle name="Saída 2 3" xfId="1241" xr:uid="{DC9747EC-EF87-4A7F-A7EB-D903B8D713E6}"/>
    <cellStyle name="Saída 3" xfId="1242" xr:uid="{4BEDF84D-E9CF-4256-9B32-2C4D5340414F}"/>
    <cellStyle name="Saída 4" xfId="1243" xr:uid="{F839ECF3-315D-4653-B206-D3DABBC41C1F}"/>
    <cellStyle name="Salida" xfId="1244" xr:uid="{27CD988A-8CEC-4CFF-B98D-510EECF1BC17}"/>
    <cellStyle name="SelectFormat" xfId="1245" xr:uid="{5605A8B8-CC16-45C2-9096-E075C1722F80}"/>
    <cellStyle name="Sep. milhar [0]" xfId="1246" xr:uid="{CAC95D45-AB4E-40C0-A568-8520DB79D5C4}"/>
    <cellStyle name="Separador de milhares 10" xfId="1247" xr:uid="{C4058E90-6EEF-475E-B03E-BF4D4DFD9394}"/>
    <cellStyle name="Separador de milhares 10 2" xfId="1248" xr:uid="{42FEB1A5-159E-4708-B3D5-06D338E99E8E}"/>
    <cellStyle name="Separador de milhares 10 2 2" xfId="1249" xr:uid="{1EDA7880-ACAB-4330-A55A-C9BEAFAE8D1B}"/>
    <cellStyle name="Separador de milhares 10 3" xfId="1250" xr:uid="{F4B514FF-8794-44E2-B5EE-4D1015CEB27B}"/>
    <cellStyle name="Separador de milhares 10 3 10" xfId="1251" xr:uid="{C432CFFC-A3D2-4A0D-9C6C-44C1A9644368}"/>
    <cellStyle name="Separador de milhares 10 3 10 2" xfId="1252" xr:uid="{4711AFF7-FD4E-47F8-A53A-D14EA84BA2C3}"/>
    <cellStyle name="Separador de milhares 10 3 2" xfId="1253" xr:uid="{60C79D80-31CF-4335-A77B-E4EEC63C818D}"/>
    <cellStyle name="Separador de milhares 10 4" xfId="1254" xr:uid="{4EFF8FBA-F58C-4332-B8E3-F7F303CA4657}"/>
    <cellStyle name="Separador de milhares 10 5" xfId="1255" xr:uid="{82251BDB-7C7E-4D28-8703-EF434E39B633}"/>
    <cellStyle name="Separador de milhares 11" xfId="1256" xr:uid="{D00627BE-D24A-405B-883C-75EA189D4D1A}"/>
    <cellStyle name="Separador de milhares 11 2" xfId="1257" xr:uid="{78DA5D9D-1F3D-4262-AE33-5528FC7DAA47}"/>
    <cellStyle name="Separador de milhares 11 2 2" xfId="1258" xr:uid="{9670E929-C858-404B-B7B4-E3D68A2480E8}"/>
    <cellStyle name="Separador de milhares 11 2 3" xfId="1259" xr:uid="{55F0D45A-7D3C-4672-8977-CBE29EACCDF3}"/>
    <cellStyle name="Separador de milhares 11 2 4" xfId="1260" xr:uid="{A79BEECB-E891-4268-B90C-C44432A6080E}"/>
    <cellStyle name="Separador de milhares 11 2 5" xfId="1261" xr:uid="{6A4DD5CB-57EF-465F-B102-CFB8A288331B}"/>
    <cellStyle name="Separador de milhares 11 3" xfId="1262" xr:uid="{6E29DFCA-6F8A-4793-A709-D5975A32D43D}"/>
    <cellStyle name="Separador de milhares 11 4" xfId="1263" xr:uid="{4972A059-5F6B-4B42-B65F-58EC804B5E1D}"/>
    <cellStyle name="Separador de milhares 11 5" xfId="1264" xr:uid="{87F1B44A-9044-4548-8D3E-D21E022D83B7}"/>
    <cellStyle name="Separador de milhares 11 6" xfId="1265" xr:uid="{29BD874E-2593-4162-918B-67B6DFE54978}"/>
    <cellStyle name="Separador de milhares 11 7" xfId="1266" xr:uid="{409D7D6F-0BD2-4C55-BDB2-5299A570BF6A}"/>
    <cellStyle name="Separador de milhares 12" xfId="1267" xr:uid="{14C1A42B-5234-431D-8B2E-2599573A5AF6}"/>
    <cellStyle name="Separador de milhares 12 2" xfId="1268" xr:uid="{AAC3FFF9-B62B-457D-8FAE-DE272E483456}"/>
    <cellStyle name="Separador de milhares 13" xfId="1269" xr:uid="{FE7E133A-B9D9-429F-AF99-0466C6572639}"/>
    <cellStyle name="Separador de milhares 13 2" xfId="1270" xr:uid="{BACAB9B2-3A1A-436F-B069-8A3837064132}"/>
    <cellStyle name="Separador de milhares 13 5" xfId="1271" xr:uid="{9A5AEC9D-0769-435A-92FE-EE04E0686F53}"/>
    <cellStyle name="Separador de milhares 13 5 2" xfId="1272" xr:uid="{E9766764-205F-490C-BA13-F51D1EA995B7}"/>
    <cellStyle name="Separador de milhares 14" xfId="1273" xr:uid="{CBC749FE-BA83-4795-ADD8-45C9EF3A4354}"/>
    <cellStyle name="Separador de milhares 14 2" xfId="1274" xr:uid="{37B5B35F-2BC1-4DE2-A328-34C09365A458}"/>
    <cellStyle name="Separador de milhares 15" xfId="1275" xr:uid="{EA5479D1-9E0D-4701-A583-CD8D8FFA235F}"/>
    <cellStyle name="Separador de milhares 15 2" xfId="1276" xr:uid="{15B462A7-C485-4C2C-A4E0-31AE204BBDEB}"/>
    <cellStyle name="Separador de milhares 16" xfId="1277" xr:uid="{C1210742-8714-4F40-B869-669011295D43}"/>
    <cellStyle name="Separador de milhares 16 2" xfId="1278" xr:uid="{42AF3769-3EA4-4B5B-9DBE-29CA69973AA5}"/>
    <cellStyle name="Separador de milhares 17" xfId="1279" xr:uid="{7209DCC1-0A91-417C-AF56-F50DD3A025C5}"/>
    <cellStyle name="Separador de milhares 17 2" xfId="1280" xr:uid="{DE4500D1-1A2C-4D31-8D06-708BF47B0E11}"/>
    <cellStyle name="Separador de milhares 18" xfId="1281" xr:uid="{5EFF08EE-C940-4229-9BB1-CA9478767A52}"/>
    <cellStyle name="Separador de milhares 18 2" xfId="1282" xr:uid="{7916E9CF-6B91-40A0-9E46-B43B537CE8B8}"/>
    <cellStyle name="Separador de milhares 19" xfId="1283" xr:uid="{6241FD24-1274-4402-BFF3-CB2AB70A52B5}"/>
    <cellStyle name="Separador de milhares 2" xfId="1284" xr:uid="{F711B209-7468-4BA9-9767-A8914813D340}"/>
    <cellStyle name="Separador de milhares 2 10" xfId="1285" xr:uid="{34D22EFB-07B2-48FB-B9BB-1AB1E29A55D0}"/>
    <cellStyle name="Separador de milhares 2 10 2" xfId="1286" xr:uid="{AB686FA1-0D4A-4389-912B-51D10AF15A46}"/>
    <cellStyle name="Separador de milhares 2 10 2 2" xfId="1287" xr:uid="{74C402AE-AC3F-46FE-AC1C-1A1CB503842F}"/>
    <cellStyle name="Separador de milhares 2 10 3" xfId="1288" xr:uid="{6EE8025B-735A-46BD-9128-69695485984A}"/>
    <cellStyle name="Separador de milhares 2 11" xfId="1289" xr:uid="{7B9ACF2E-E287-4680-B241-1702E6A03895}"/>
    <cellStyle name="Separador de milhares 2 11 2" xfId="1290" xr:uid="{3AB7BF4D-1452-454D-9183-0716A8F286CD}"/>
    <cellStyle name="Separador de milhares 2 12" xfId="1291" xr:uid="{E4AFBA42-4ACF-43F4-8876-3A9EF1ABD9C4}"/>
    <cellStyle name="Separador de milhares 2 12 2" xfId="1292" xr:uid="{A4CC6F5B-3AF9-4937-833F-E330005C13D3}"/>
    <cellStyle name="Separador de milhares 2 13" xfId="1293" xr:uid="{8AFF0DBA-6EF3-400B-AB8F-9B4D3B947F50}"/>
    <cellStyle name="Separador de milhares 2 13 2" xfId="1294" xr:uid="{4DE1C3D6-3EA5-41CC-8560-83E9293A1FB1}"/>
    <cellStyle name="Separador de milhares 2 14" xfId="1295" xr:uid="{D784D95F-67C3-42BA-8FAD-3CEDAC044D62}"/>
    <cellStyle name="Separador de milhares 2 14 2" xfId="1296" xr:uid="{D912B4B8-461B-45E1-A597-DF705A8CC670}"/>
    <cellStyle name="Separador de milhares 2 15" xfId="1297" xr:uid="{37AE3542-22FC-44D4-8300-531C8E896950}"/>
    <cellStyle name="Separador de milhares 2 15 2" xfId="1298" xr:uid="{E040F0C7-EA32-4F9D-B5FA-E2E27212EBE7}"/>
    <cellStyle name="Separador de milhares 2 16" xfId="1299" xr:uid="{732542CA-E35D-41C0-B1EE-5BF5E0ED5AC8}"/>
    <cellStyle name="Separador de milhares 2 16 2" xfId="1300" xr:uid="{0A21B395-D5C3-438C-A2D0-0C4370EC008F}"/>
    <cellStyle name="Separador de milhares 2 16 3" xfId="1301" xr:uid="{A776793B-8650-45BE-9331-8E502A6F3C59}"/>
    <cellStyle name="Separador de milhares 2 16 3 2" xfId="1302" xr:uid="{1A34BDBA-7AF9-48B0-A490-69ACE7C3B645}"/>
    <cellStyle name="Separador de milhares 2 17" xfId="1303" xr:uid="{8E4F4338-C60E-43A7-9C09-0CD8B009A7A4}"/>
    <cellStyle name="Separador de milhares 2 17 2" xfId="1304" xr:uid="{61687578-0BD8-46FA-975E-33D3474DD75D}"/>
    <cellStyle name="Separador de milhares 2 18" xfId="1305" xr:uid="{4CC54B16-56C0-45E7-8613-3AFCED603400}"/>
    <cellStyle name="Separador de milhares 2 18 2" xfId="1306" xr:uid="{6D41BA42-4D97-47BD-AEAE-B01BF891BFF0}"/>
    <cellStyle name="Separador de milhares 2 19" xfId="1307" xr:uid="{E7505C17-FC38-42E4-93AC-CF06FFE22578}"/>
    <cellStyle name="Separador de milhares 2 19 2" xfId="1308" xr:uid="{2F3BCD99-DABA-44D9-ABBD-3055C6F66E0A}"/>
    <cellStyle name="Separador de milhares 2 2" xfId="1309" xr:uid="{4A7F2C38-4B44-483E-A025-6874A26A5444}"/>
    <cellStyle name="Separador de milhares 2 2 2" xfId="1310" xr:uid="{DE1353DB-3678-4BFB-B257-38A958364688}"/>
    <cellStyle name="Separador de milhares 2 2 2 2" xfId="1311" xr:uid="{C8DEB7AD-2EC7-4FDC-A62A-F3B33DFA0BC7}"/>
    <cellStyle name="Separador de milhares 2 2 3" xfId="1312" xr:uid="{375EDA67-81FC-4DA6-9FC0-81E6BB5E503B}"/>
    <cellStyle name="Separador de milhares 2 2 3 2" xfId="1313" xr:uid="{5D94ACCB-E79F-4760-9257-0555B64CAB0A}"/>
    <cellStyle name="Separador de milhares 2 2 4" xfId="1314" xr:uid="{604BBF64-79A2-467B-A55B-C0196655311B}"/>
    <cellStyle name="Separador de milhares 2 2 5" xfId="1315" xr:uid="{160F5C3F-4C59-4088-A2D4-0828FF11958A}"/>
    <cellStyle name="Separador de milhares 2 20" xfId="1316" xr:uid="{F23B3FDA-DF94-4AC6-9B93-465DDE2D7980}"/>
    <cellStyle name="Separador de milhares 2 20 2" xfId="1317" xr:uid="{2FA81213-B7EC-47DB-ABBC-1A0A8C85BA7F}"/>
    <cellStyle name="Separador de milhares 2 21" xfId="1318" xr:uid="{E2EBFB4F-BDBF-44F4-9945-52411481AE62}"/>
    <cellStyle name="Separador de milhares 2 21 2" xfId="1319" xr:uid="{46EBB7A7-C943-49A2-A15E-A6CCF8749925}"/>
    <cellStyle name="Separador de milhares 2 22" xfId="1320" xr:uid="{E05BEEF5-E1E8-467B-92FD-98789A7C3D77}"/>
    <cellStyle name="Separador de milhares 2 22 2" xfId="1321" xr:uid="{84A27F74-19EB-478F-87FF-BCDAD90D99D5}"/>
    <cellStyle name="Separador de milhares 2 23" xfId="1322" xr:uid="{9597C978-ADFA-4A87-B073-A498D2CE9B94}"/>
    <cellStyle name="Separador de milhares 2 23 2" xfId="1323" xr:uid="{009C8F11-5E9E-411F-BCA3-13248AD0AD09}"/>
    <cellStyle name="Separador de milhares 2 24" xfId="1324" xr:uid="{60E92450-98B8-4E09-BCCA-D48F07FF0E57}"/>
    <cellStyle name="Separador de milhares 2 24 2" xfId="1325" xr:uid="{7220F883-81EF-4BFF-907A-DD95AD598726}"/>
    <cellStyle name="Separador de milhares 2 25" xfId="1326" xr:uid="{2E46EC40-F99F-4344-9DE0-F8D8810123B8}"/>
    <cellStyle name="Separador de milhares 2 25 2" xfId="1327" xr:uid="{6DBE09E2-2319-469F-8800-6E3FB0185E8D}"/>
    <cellStyle name="Separador de milhares 2 26" xfId="1328" xr:uid="{CFEDFB1D-2B38-4409-BC87-4238D322BEE1}"/>
    <cellStyle name="Separador de milhares 2 26 2" xfId="1329" xr:uid="{6D29435F-B772-41B5-A08B-7E873325DD08}"/>
    <cellStyle name="Separador de milhares 2 27" xfId="1330" xr:uid="{6CF50A1B-8139-46E0-A74F-561285F8EFA1}"/>
    <cellStyle name="Separador de milhares 2 27 2" xfId="1331" xr:uid="{04F1AA01-0A94-4209-A898-CE09837041EB}"/>
    <cellStyle name="Separador de milhares 2 28" xfId="1332" xr:uid="{04C70FA3-F6E5-467C-AE9D-C8440E6DD8E9}"/>
    <cellStyle name="Separador de milhares 2 28 2" xfId="1333" xr:uid="{9E65D80B-3683-48A4-BBBD-0DA275EB2A4C}"/>
    <cellStyle name="Separador de milhares 2 29" xfId="1334" xr:uid="{F65F7646-CF5B-4A63-9507-9B3032A6BB4C}"/>
    <cellStyle name="Separador de milhares 2 29 2" xfId="1335" xr:uid="{A94059F2-893A-420E-B5DA-304F2F6C06BC}"/>
    <cellStyle name="Separador de milhares 2 3" xfId="1336" xr:uid="{61132DA8-5617-4EE2-A267-BCB59B6EAFEB}"/>
    <cellStyle name="Separador de milhares 2 3 2" xfId="1337" xr:uid="{6359248D-007D-4185-99B2-FFC63742EAF9}"/>
    <cellStyle name="Separador de milhares 2 3 2 2" xfId="1338" xr:uid="{F985E73A-B27A-44A1-A626-3DD70597596B}"/>
    <cellStyle name="Separador de milhares 2 3 2 2 2" xfId="1339" xr:uid="{72EB45D1-9CD5-4AC6-B298-B2B70086D12E}"/>
    <cellStyle name="Separador de milhares 2 3 2 3" xfId="1340" xr:uid="{B3469CB4-CA9D-44D5-801F-006C39A23D83}"/>
    <cellStyle name="Separador de milhares 2 3 2 3 2" xfId="1341" xr:uid="{287D236B-9A36-4963-AA17-499324823FC2}"/>
    <cellStyle name="Separador de milhares 2 3 2 3 2 2" xfId="1342" xr:uid="{5080F7AA-778C-4959-8357-7672F84B781A}"/>
    <cellStyle name="Separador de milhares 2 3 2 3 3" xfId="1343" xr:uid="{4F48376D-F138-42BF-8DA7-39D2121A87D2}"/>
    <cellStyle name="Separador de milhares 2 3 2 4" xfId="1344" xr:uid="{CF948F03-3952-40F6-B767-08469414BBA9}"/>
    <cellStyle name="Separador de milhares 2 3 3" xfId="1345" xr:uid="{0CABB651-9C6F-4A7F-B73A-A52475481D63}"/>
    <cellStyle name="Separador de milhares 2 30" xfId="1346" xr:uid="{7CD9948E-0059-451F-9BA2-DC4430F12598}"/>
    <cellStyle name="Separador de milhares 2 30 2" xfId="1347" xr:uid="{68DE1DA4-F963-4D0A-981D-789066A47687}"/>
    <cellStyle name="Separador de milhares 2 31" xfId="1348" xr:uid="{35A4ACD9-74A5-40C3-9E83-BBF44626BF43}"/>
    <cellStyle name="Separador de milhares 2 31 2" xfId="1349" xr:uid="{C68B98C0-F6F6-4095-A2AF-E2A7DC9F7083}"/>
    <cellStyle name="Separador de milhares 2 32" xfId="1350" xr:uid="{C5FD7185-958A-440B-8C90-2C82DADB6637}"/>
    <cellStyle name="Separador de milhares 2 32 2" xfId="1351" xr:uid="{1679889A-2680-4FF2-887C-B39FEA695789}"/>
    <cellStyle name="Separador de milhares 2 33" xfId="1352" xr:uid="{152E437B-1832-4047-BAFE-A75C4FABA1A0}"/>
    <cellStyle name="Separador de milhares 2 33 2" xfId="1353" xr:uid="{25A288C1-8749-4EA5-9220-BDE615659971}"/>
    <cellStyle name="Separador de milhares 2 34" xfId="1354" xr:uid="{AEA74B05-83BE-4ED5-BE74-656BF23D71C8}"/>
    <cellStyle name="Separador de milhares 2 34 2" xfId="1355" xr:uid="{04F02B6A-B318-4807-9DEB-1EE19133675D}"/>
    <cellStyle name="Separador de milhares 2 35" xfId="1356" xr:uid="{12B32122-2F4A-4327-90F2-7894878693BA}"/>
    <cellStyle name="Separador de milhares 2 35 2" xfId="1357" xr:uid="{B0B2EBA0-31D3-401C-B1F7-CEF5016252EF}"/>
    <cellStyle name="Separador de milhares 2 36" xfId="1358" xr:uid="{808D4D03-60FB-4257-9184-FD64294C5877}"/>
    <cellStyle name="Separador de milhares 2 36 2" xfId="1359" xr:uid="{52B3680C-09E2-4A98-B4E7-9523C6B2C578}"/>
    <cellStyle name="Separador de milhares 2 37" xfId="1360" xr:uid="{C757EEF7-ACEC-4FDE-90D6-9028EBDECDFB}"/>
    <cellStyle name="Separador de milhares 2 37 2" xfId="1361" xr:uid="{9AA4ED21-FB6B-47AD-B2A6-80FEE524F270}"/>
    <cellStyle name="Separador de milhares 2 37 3" xfId="1362" xr:uid="{56BA9384-E759-4EDD-B513-9C61CBEE37F3}"/>
    <cellStyle name="Separador de milhares 2 38" xfId="1363" xr:uid="{63A47679-1C1D-4E69-9195-087467445944}"/>
    <cellStyle name="Separador de milhares 2 38 2" xfId="1364" xr:uid="{1765A46B-59F9-4542-ABE0-D408EE20E8E7}"/>
    <cellStyle name="Separador de milhares 2 38 3" xfId="1365" xr:uid="{85BB695D-075C-411A-938C-4E99FD2528FF}"/>
    <cellStyle name="Separador de milhares 2 39" xfId="1366" xr:uid="{8DB21B64-A609-4CC2-A69D-4949C221B55A}"/>
    <cellStyle name="Separador de milhares 2 39 2" xfId="1367" xr:uid="{0F3A3FA7-5FEC-48DB-B95B-FAA06914E670}"/>
    <cellStyle name="Separador de milhares 2 39 3" xfId="1368" xr:uid="{BAB7633E-2ADE-4A0A-B2B6-205275F2792B}"/>
    <cellStyle name="Separador de milhares 2 4" xfId="1369" xr:uid="{C006768E-62B7-4756-884B-7B7E467A2928}"/>
    <cellStyle name="Separador de milhares 2 4 2" xfId="1370" xr:uid="{7D5E329D-1F2B-4FF4-B9EC-354649FA8979}"/>
    <cellStyle name="Separador de milhares 2 40" xfId="1371" xr:uid="{E7A35F13-A95D-413D-B457-E3BB018D67EF}"/>
    <cellStyle name="Separador de milhares 2 41" xfId="1372" xr:uid="{7371D783-A6ED-4BC5-8C0A-18F717DE643F}"/>
    <cellStyle name="Separador de milhares 2 42" xfId="1373" xr:uid="{A0105492-F964-4E1C-8E1C-BA7A46E9F87E}"/>
    <cellStyle name="Separador de milhares 2 42 2" xfId="1374" xr:uid="{AD680230-DE4E-4688-91B5-C180F825BFD5}"/>
    <cellStyle name="Separador de milhares 2 42 3" xfId="1375" xr:uid="{F34441E7-855E-4CB8-A10C-1FE661114F0E}"/>
    <cellStyle name="Separador de milhares 2 43" xfId="1376" xr:uid="{48B27FC8-ED00-40C2-9466-6B7605D46176}"/>
    <cellStyle name="Separador de milhares 2 44" xfId="1377" xr:uid="{92CCE5F1-F845-45CD-B737-C1502B178651}"/>
    <cellStyle name="Separador de milhares 2 44 2" xfId="1378" xr:uid="{0BB3BA9C-085F-4A0E-A401-B25BACD2B381}"/>
    <cellStyle name="Separador de milhares 2 44 2 2" xfId="1379" xr:uid="{9137A4C4-44B5-42E1-8113-2900840D5F90}"/>
    <cellStyle name="Separador de milhares 2 44 3" xfId="1380" xr:uid="{67E6390D-54C5-44FC-BF24-A02C41F2CDB7}"/>
    <cellStyle name="Separador de milhares 2 44 3 2" xfId="1381" xr:uid="{11244B3F-BFC0-45A4-9F10-77A9E5A20750}"/>
    <cellStyle name="Separador de milhares 2 44 4" xfId="1382" xr:uid="{F062D70E-11D5-4C3D-B50D-C2C64519EAFF}"/>
    <cellStyle name="Separador de milhares 2 5" xfId="1383" xr:uid="{FB21FC3A-7E8B-42D1-973F-402D976B6F00}"/>
    <cellStyle name="Separador de milhares 2 5 2" xfId="1384" xr:uid="{03A2A2E8-A89B-41FC-A1FB-6B83622C9F12}"/>
    <cellStyle name="Separador de milhares 2 5 2 2" xfId="1385" xr:uid="{7CA524DB-E3CF-434D-ACB4-110357056552}"/>
    <cellStyle name="Separador de milhares 2 6" xfId="1386" xr:uid="{2B29CFE6-E36F-482E-8C11-354AB27A5E3A}"/>
    <cellStyle name="Separador de milhares 2 6 2" xfId="1387" xr:uid="{B0EAB630-05EC-4E34-B9D8-ECE004A0E487}"/>
    <cellStyle name="Separador de milhares 2 7" xfId="1388" xr:uid="{4C0B3BB5-97ED-44F1-B105-27047439F91C}"/>
    <cellStyle name="Separador de milhares 2 7 2" xfId="1389" xr:uid="{EBE96F3B-844C-4D38-ACE2-3F511E2E0E66}"/>
    <cellStyle name="Separador de milhares 2 8" xfId="1390" xr:uid="{40EFDCC3-C209-4707-A258-CBC07BC98389}"/>
    <cellStyle name="Separador de milhares 2 8 2" xfId="1391" xr:uid="{8F2FF02F-E851-4760-ADF2-E4A28C10CD89}"/>
    <cellStyle name="Separador de milhares 2 9" xfId="1392" xr:uid="{944FABC4-FAEB-4F53-A0C3-948A3C8D41B8}"/>
    <cellStyle name="Separador de milhares 2 9 2" xfId="1393" xr:uid="{C241BDBD-FBE9-4D4A-87E3-5BFC031D630A}"/>
    <cellStyle name="Separador de milhares 3" xfId="1394" xr:uid="{94997D96-BF11-484B-86E7-994F69F6503C}"/>
    <cellStyle name="Separador de milhares 3 2" xfId="1395" xr:uid="{8F3C94BF-84D2-4983-8DFC-8154E17A939B}"/>
    <cellStyle name="Separador de milhares 3 2 2" xfId="1396" xr:uid="{2EB68376-32F7-4528-A57E-7EC5EBC931B0}"/>
    <cellStyle name="Separador de milhares 3 3" xfId="1397" xr:uid="{C879AD77-58C9-4C9D-B759-D7984F6DA9EA}"/>
    <cellStyle name="Separador de milhares 3 4" xfId="1398" xr:uid="{ABE0C008-9678-4516-9724-34B696D9846D}"/>
    <cellStyle name="Separador de milhares 3 5" xfId="1399" xr:uid="{2897043D-4DCA-44DD-AF97-428AD4ADC390}"/>
    <cellStyle name="Separador de milhares 31" xfId="1400" xr:uid="{D13A8174-391F-4966-B754-37F8D63B9017}"/>
    <cellStyle name="Separador de milhares 4" xfId="1401" xr:uid="{36DA5109-9B99-45E6-B49E-6E9EDFCE2F51}"/>
    <cellStyle name="Separador de milhares 4 10" xfId="1402" xr:uid="{4BB0B9AB-D686-4BDF-856F-F29A78C89660}"/>
    <cellStyle name="Separador de milhares 4 2" xfId="1403" xr:uid="{E2C41C3E-3063-4AD4-8850-11C002316AEC}"/>
    <cellStyle name="Separador de milhares 4 2 2" xfId="1404" xr:uid="{71EE7CF2-364D-4E3F-ADE0-207840937B8F}"/>
    <cellStyle name="Separador de milhares 4 2 2 2" xfId="1405" xr:uid="{12D1633A-2A81-4B76-889F-7F3478155A17}"/>
    <cellStyle name="Separador de milhares 4 2 2 2 2" xfId="1406" xr:uid="{F114D9E0-8A77-406E-86E0-B277A4E82BA6}"/>
    <cellStyle name="Separador de milhares 4 2 2 2 3" xfId="1407" xr:uid="{C503492B-6DEB-457A-8F3B-352FE6647519}"/>
    <cellStyle name="Separador de milhares 4 2 2 3" xfId="1408" xr:uid="{22F62260-DD2D-4CEF-8AB0-E7F599D789CB}"/>
    <cellStyle name="Separador de milhares 4 2 2 3 2" xfId="1409" xr:uid="{ED25328E-00D6-433B-AF4D-80C05CD54FD6}"/>
    <cellStyle name="Separador de milhares 4 2 2 3 3" xfId="1410" xr:uid="{2074D03D-37A5-479D-8DE6-4C78CCA0AB61}"/>
    <cellStyle name="Separador de milhares 4 2 2 4" xfId="1411" xr:uid="{E281AA59-B8C0-4DA1-B09C-CAAFA1AE66B6}"/>
    <cellStyle name="Separador de milhares 4 2 2 4 2" xfId="1412" xr:uid="{428F6965-15A2-4402-8B44-7966590EB6DB}"/>
    <cellStyle name="Separador de milhares 4 2 2 4 3" xfId="1413" xr:uid="{72A27016-0D6A-4A35-A02C-7D683BEE35B1}"/>
    <cellStyle name="Separador de milhares 4 2 2 5" xfId="1414" xr:uid="{54CD6493-8BC8-4091-AB6A-54AA051DA9BA}"/>
    <cellStyle name="Separador de milhares 4 2 2 6" xfId="1415" xr:uid="{314EB61A-B359-48B0-8943-DBD510CFE572}"/>
    <cellStyle name="Separador de milhares 4 2 3" xfId="1416" xr:uid="{F7585F73-77C0-43F0-B2E0-6A36244717A8}"/>
    <cellStyle name="Separador de milhares 4 2 3 2" xfId="1417" xr:uid="{5822D098-D6A5-4655-901E-CCDDBB620F34}"/>
    <cellStyle name="Separador de milhares 4 2 3 2 2" xfId="1418" xr:uid="{D2E05EAA-116A-46E3-9F73-F102F082EDF3}"/>
    <cellStyle name="Separador de milhares 4 2 3 2 3" xfId="1419" xr:uid="{4B75F6FD-AA37-487A-BFB7-E5580F889848}"/>
    <cellStyle name="Separador de milhares 4 2 3 3" xfId="1420" xr:uid="{9EA79B94-E817-41FC-8F83-F565DA4D2A87}"/>
    <cellStyle name="Separador de milhares 4 2 3 3 2" xfId="1421" xr:uid="{D611F41E-8DDF-4CE2-A6E1-AC05C57CA274}"/>
    <cellStyle name="Separador de milhares 4 2 3 3 3" xfId="1422" xr:uid="{3747FCFF-CE38-45BB-A4C4-78DAF2EBD50E}"/>
    <cellStyle name="Separador de milhares 4 2 3 4" xfId="1423" xr:uid="{12023519-305D-4004-A8C6-A4BC09973C1D}"/>
    <cellStyle name="Separador de milhares 4 2 3 4 2" xfId="1424" xr:uid="{14647EDF-4B31-47B7-B10F-0DB986CA12F6}"/>
    <cellStyle name="Separador de milhares 4 2 3 4 3" xfId="1425" xr:uid="{C1B3F324-98F6-43F9-8BCE-1471A403986C}"/>
    <cellStyle name="Separador de milhares 4 2 3 5" xfId="1426" xr:uid="{56205132-BBF6-4EE7-9CA7-42A18CD8F62E}"/>
    <cellStyle name="Separador de milhares 4 2 3 6" xfId="1427" xr:uid="{1A62CBAD-E7F5-4743-8528-27A67730C96A}"/>
    <cellStyle name="Separador de milhares 4 2 4" xfId="1428" xr:uid="{3A5EB364-561B-4207-A3A9-50F35C8C2510}"/>
    <cellStyle name="Separador de milhares 4 2 4 2" xfId="1429" xr:uid="{2DA70842-AE5D-4FDF-9ED3-51DAAA0F1EFB}"/>
    <cellStyle name="Separador de milhares 4 2 4 3" xfId="1430" xr:uid="{01C5DEDB-721C-41D3-92F7-D5FD5ACBF312}"/>
    <cellStyle name="Separador de milhares 4 2 5" xfId="1431" xr:uid="{A78DABDF-99FF-4D48-90A9-4EA8AE8B81DF}"/>
    <cellStyle name="Separador de milhares 4 2 5 2" xfId="1432" xr:uid="{3F7F0856-341C-41F7-A16B-80516D7BD573}"/>
    <cellStyle name="Separador de milhares 4 2 5 3" xfId="1433" xr:uid="{3B62056A-CD46-4B32-BBAF-9C9548F1A7FA}"/>
    <cellStyle name="Separador de milhares 4 2 6" xfId="1434" xr:uid="{4F2013E6-78D4-4DCA-84C3-6C9AE914EC79}"/>
    <cellStyle name="Separador de milhares 4 2 6 2" xfId="1435" xr:uid="{CD8253B2-2F7E-4B68-B6C5-3A254BF0B667}"/>
    <cellStyle name="Separador de milhares 4 2 6 3" xfId="1436" xr:uid="{9B44F649-D9D9-4F7F-B5A3-8381935C2FB7}"/>
    <cellStyle name="Separador de milhares 4 2 7" xfId="1437" xr:uid="{AAD6A623-DB1D-411A-8E74-047E52863BB9}"/>
    <cellStyle name="Separador de milhares 4 2 7 2" xfId="1438" xr:uid="{96D53212-99E2-415E-840E-2E086A8D876E}"/>
    <cellStyle name="Separador de milhares 4 2 8" xfId="1439" xr:uid="{6C4A88C6-2CC2-44EA-A19F-2EB693176E45}"/>
    <cellStyle name="Separador de milhares 4 2 9" xfId="1440" xr:uid="{28D640BC-EA92-4DC3-B66D-7ADA779A92F2}"/>
    <cellStyle name="Separador de milhares 4 3" xfId="1441" xr:uid="{192566B3-B92D-4D59-9A01-26EF04928378}"/>
    <cellStyle name="Separador de milhares 4 3 2" xfId="1442" xr:uid="{D41F5A04-EFCC-4AB7-BDB9-F7902CB24D04}"/>
    <cellStyle name="Separador de milhares 4 3 2 2" xfId="1443" xr:uid="{1A00362C-BA47-44E8-8A7B-0C2EABB5D8F7}"/>
    <cellStyle name="Separador de milhares 4 3 2 3" xfId="1444" xr:uid="{7C49D73C-935E-4A06-97D6-19316A4F766A}"/>
    <cellStyle name="Separador de milhares 4 3 3" xfId="1445" xr:uid="{5E1DE61B-302B-43ED-A77A-1D32749305CD}"/>
    <cellStyle name="Separador de milhares 4 3 3 2" xfId="1446" xr:uid="{E0C81AE7-235B-4389-88F7-8AAAB257AD28}"/>
    <cellStyle name="Separador de milhares 4 3 3 3" xfId="1447" xr:uid="{E2F65138-3403-4701-9C09-B79F0059EF43}"/>
    <cellStyle name="Separador de milhares 4 3 4" xfId="1448" xr:uid="{8AE17AD9-86A1-4E81-968A-B6F720E08519}"/>
    <cellStyle name="Separador de milhares 4 3 4 2" xfId="1449" xr:uid="{2BD694CB-BC70-4AAF-8A87-7B538F37A621}"/>
    <cellStyle name="Separador de milhares 4 3 4 3" xfId="1450" xr:uid="{C33D6B5A-2E9C-4928-89B1-C422AAB0D4F6}"/>
    <cellStyle name="Separador de milhares 4 3 5" xfId="1451" xr:uid="{A3395C54-8650-4467-B06C-AB946E5AE815}"/>
    <cellStyle name="Separador de milhares 4 3 5 2" xfId="1452" xr:uid="{BB74CB54-380F-45F7-8DE5-0DCD571B8EE6}"/>
    <cellStyle name="Separador de milhares 4 3 6" xfId="1453" xr:uid="{A50F4F44-B3B7-48B7-AC0E-BA5F510B9748}"/>
    <cellStyle name="Separador de milhares 4 3 7" xfId="1454" xr:uid="{BA5D5A50-AE04-4FAF-87C3-C53A3AA3635E}"/>
    <cellStyle name="Separador de milhares 4 4" xfId="1455" xr:uid="{AF748314-81E7-4D59-9850-98F00D5272EE}"/>
    <cellStyle name="Separador de milhares 4 4 2" xfId="1456" xr:uid="{4E00C601-E080-486C-BE0E-222593B704FA}"/>
    <cellStyle name="Separador de milhares 4 4 2 2" xfId="1457" xr:uid="{B0703C25-4BC0-4368-A367-2DE1792C8F10}"/>
    <cellStyle name="Separador de milhares 4 4 2 3" xfId="1458" xr:uid="{553A541E-19D6-426B-A5F6-491B95EA913D}"/>
    <cellStyle name="Separador de milhares 4 4 3" xfId="1459" xr:uid="{F2D31D17-AE1D-4C6A-BE2A-4345E2A43DE1}"/>
    <cellStyle name="Separador de milhares 4 4 3 2" xfId="1460" xr:uid="{0FBCB6E4-A241-424B-ACD1-0F6D42E6F26D}"/>
    <cellStyle name="Separador de milhares 4 4 3 3" xfId="1461" xr:uid="{D6F86EF1-549E-42AE-90C7-9B55C18482BC}"/>
    <cellStyle name="Separador de milhares 4 4 4" xfId="1462" xr:uid="{F1166162-3E57-4D7D-839D-7203A6F296F0}"/>
    <cellStyle name="Separador de milhares 4 4 4 2" xfId="1463" xr:uid="{36CC8BAB-99DA-48D3-BC52-5BDD343BEAC9}"/>
    <cellStyle name="Separador de milhares 4 4 4 3" xfId="1464" xr:uid="{56A134FE-5213-44B9-955E-C4224A3A6A05}"/>
    <cellStyle name="Separador de milhares 4 4 5" xfId="1465" xr:uid="{E19B1375-C001-43FB-A422-37EB7B1928C0}"/>
    <cellStyle name="Separador de milhares 4 4 6" xfId="1466" xr:uid="{677344FC-EE68-4BEF-A40B-0A19724C1D5C}"/>
    <cellStyle name="Separador de milhares 4 5" xfId="1467" xr:uid="{1DCD9332-154D-4EEF-A34E-2C2BC1A3AC58}"/>
    <cellStyle name="Separador de milhares 4 5 2" xfId="1468" xr:uid="{2A4D7AA0-4D1C-4C3F-A0AA-9E0D70521599}"/>
    <cellStyle name="Separador de milhares 4 5 3" xfId="1469" xr:uid="{CBE9C62A-A7ED-4A09-A916-4471F71CD9DC}"/>
    <cellStyle name="Separador de milhares 4 6" xfId="1470" xr:uid="{E56254D4-F9F0-4841-A0DE-6D9FB4D9882A}"/>
    <cellStyle name="Separador de milhares 4 6 2" xfId="1471" xr:uid="{2353A37B-0A12-492F-B95F-28489B92C59B}"/>
    <cellStyle name="Separador de milhares 4 6 3" xfId="1472" xr:uid="{540F3ADD-DEBC-4CE6-9D52-5116543463EC}"/>
    <cellStyle name="Separador de milhares 4 7" xfId="1473" xr:uid="{483BA8BA-1434-496C-B2AA-157EF8CB2034}"/>
    <cellStyle name="Separador de milhares 4 7 2" xfId="1474" xr:uid="{28CB5611-ED86-4668-8C50-EE5366B0A63F}"/>
    <cellStyle name="Separador de milhares 4 7 3" xfId="1475" xr:uid="{3823C08D-9289-429A-B460-37D2D483D144}"/>
    <cellStyle name="Separador de milhares 4 8" xfId="1476" xr:uid="{9B98B1E3-4ED5-40A0-B938-6649DDA774CD}"/>
    <cellStyle name="Separador de milhares 4 8 2" xfId="1477" xr:uid="{CA82DF6A-0087-4CAE-A1FC-FCAF9C7057BC}"/>
    <cellStyle name="Separador de milhares 4 9" xfId="1478" xr:uid="{0829500B-34A5-4871-87A9-9F7AFB90C054}"/>
    <cellStyle name="Separador de milhares 5" xfId="1479" xr:uid="{A5E1FF1F-622E-4B41-A164-E681FBDDB72F}"/>
    <cellStyle name="Separador de milhares 5 2" xfId="1480" xr:uid="{C44FCB82-AD1E-453D-92C4-456CCC4A4D61}"/>
    <cellStyle name="Separador de milhares 5 3" xfId="1481" xr:uid="{9BD1B583-614F-4E37-8FB8-CF20E4D88F79}"/>
    <cellStyle name="Separador de milhares 52" xfId="1482" xr:uid="{02B6B254-175F-4EC4-A54D-E0345B739511}"/>
    <cellStyle name="Separador de milhares 52 2" xfId="1483" xr:uid="{BC73B30D-264F-4990-AC7B-656801AF9275}"/>
    <cellStyle name="Separador de milhares 6" xfId="1484" xr:uid="{1C274A5C-331C-43FF-9CE4-AE9B7C32E253}"/>
    <cellStyle name="Separador de milhares 6 2" xfId="1485" xr:uid="{AF7D985B-1FF4-4B3C-B65E-387960B66955}"/>
    <cellStyle name="Separador de milhares 6 3" xfId="1486" xr:uid="{43F9E222-E532-4B26-AC8E-DCE10FD2EEA8}"/>
    <cellStyle name="Separador de milhares 61" xfId="1487" xr:uid="{6BD3DC06-82A1-4BF5-973E-9D7A6F000858}"/>
    <cellStyle name="Separador de milhares 61 2" xfId="1488" xr:uid="{62115264-0FF9-488D-A1F6-915EEB7EC969}"/>
    <cellStyle name="Separador de milhares 66" xfId="1489" xr:uid="{FCD1EBA7-C898-43B7-BA80-4DFFA6DEF3AD}"/>
    <cellStyle name="Separador de milhares 66 2" xfId="1490" xr:uid="{34D3831B-7BD6-4D8A-A4F4-08E43A28C03D}"/>
    <cellStyle name="Separador de milhares 68" xfId="1491" xr:uid="{76FD8B60-016D-4437-8540-EA180342331C}"/>
    <cellStyle name="Separador de milhares 68 2" xfId="1492" xr:uid="{100EFE64-859D-489E-A27C-9DD48D5A5CE9}"/>
    <cellStyle name="Separador de milhares 7" xfId="1493" xr:uid="{EE5AB042-6B50-462C-A917-205695975F66}"/>
    <cellStyle name="Separador de milhares 7 2" xfId="1494" xr:uid="{86C2492A-8C66-48C5-9FC2-9731EDC4A535}"/>
    <cellStyle name="Separador de milhares 7 2 2" xfId="1495" xr:uid="{0BDBF84B-DCEF-4596-BBBB-B197538811BC}"/>
    <cellStyle name="Separador de milhares 7 2 2 2" xfId="1496" xr:uid="{AB72E919-1647-48A4-840F-AF00DA2ED120}"/>
    <cellStyle name="Separador de milhares 7 2 2 3" xfId="1497" xr:uid="{A9C87115-A8BE-47FE-835E-DDC21F557C8F}"/>
    <cellStyle name="Separador de milhares 7 2 3" xfId="1498" xr:uid="{F74401C0-4567-44AC-96E8-13B0EF73A25F}"/>
    <cellStyle name="Separador de milhares 7 2 3 2" xfId="1499" xr:uid="{0D89CA04-E874-4447-B26F-DD0121C91940}"/>
    <cellStyle name="Separador de milhares 7 2 3 3" xfId="1500" xr:uid="{EF914522-8C9E-43F9-B65C-4C9E4B3EEEDD}"/>
    <cellStyle name="Separador de milhares 7 2 4" xfId="1501" xr:uid="{3A12860A-138F-4518-9E96-B9E7C4A01CBE}"/>
    <cellStyle name="Separador de milhares 7 2 4 2" xfId="1502" xr:uid="{ED24CBC7-68C0-4418-A330-642E608EDD40}"/>
    <cellStyle name="Separador de milhares 7 2 4 3" xfId="1503" xr:uid="{646F9ADA-F22A-4DBA-B42E-ED0F99EFA9D7}"/>
    <cellStyle name="Separador de milhares 7 2 5" xfId="1504" xr:uid="{C97E8AC2-0CC2-4C2F-8A69-95318BF0667E}"/>
    <cellStyle name="Separador de milhares 7 2 6" xfId="1505" xr:uid="{F69E9DED-681D-4900-B1EB-5D7661D0584E}"/>
    <cellStyle name="Separador de milhares 7 3" xfId="1506" xr:uid="{56362978-2153-43DF-8DEB-F5FC375C2C23}"/>
    <cellStyle name="Separador de milhares 7 3 2" xfId="1507" xr:uid="{14EF4A3F-C65A-4C01-BD1A-D24155496360}"/>
    <cellStyle name="Separador de milhares 7 3 3" xfId="1508" xr:uid="{A9422BCC-ACF5-4141-8BC1-8BB147803FDC}"/>
    <cellStyle name="Separador de milhares 7 4" xfId="1509" xr:uid="{BA96ECBB-2B42-4493-AB4E-AE4C3824DD22}"/>
    <cellStyle name="Separador de milhares 7 4 2" xfId="1510" xr:uid="{47C20668-CE1F-49A4-AF1D-DD278B60B974}"/>
    <cellStyle name="Separador de milhares 7 4 3" xfId="1511" xr:uid="{2D2F2964-F244-48CC-B9D8-225100A2A42B}"/>
    <cellStyle name="Separador de milhares 7 5" xfId="1512" xr:uid="{3CB0E656-98DF-4E46-98AD-843D334D14A2}"/>
    <cellStyle name="Separador de milhares 7 5 2" xfId="1513" xr:uid="{CD40481A-E808-412A-A1D2-8387DDA284CA}"/>
    <cellStyle name="Separador de milhares 7 5 3" xfId="1514" xr:uid="{022C3CFF-59CB-4DB3-9FB7-A99CCEC573F3}"/>
    <cellStyle name="Separador de milhares 7 6" xfId="1515" xr:uid="{8A5D6EF2-6F12-472D-A9F1-8D9D3697CA78}"/>
    <cellStyle name="Separador de milhares 7 6 2" xfId="1516" xr:uid="{63937C9C-0C93-485D-AFC6-F1C3A0708E08}"/>
    <cellStyle name="Separador de milhares 7 7" xfId="1517" xr:uid="{4FDA52D5-DBA5-42CC-8E26-AB869522C147}"/>
    <cellStyle name="Separador de milhares 7 8" xfId="1518" xr:uid="{D9434519-A25D-461E-87A0-9A0C348061C1}"/>
    <cellStyle name="Separador de milhares 73" xfId="1519" xr:uid="{70805EE8-E9D4-4BD3-8DF2-A75BD5D1C613}"/>
    <cellStyle name="Separador de milhares 73 2" xfId="1520" xr:uid="{1AEBE89D-0EC4-420A-A0D9-F38F704C083E}"/>
    <cellStyle name="Separador de milhares 8" xfId="1521" xr:uid="{96827CDA-653E-484C-83EB-CDA8C064B892}"/>
    <cellStyle name="Separador de milhares 8 2" xfId="1522" xr:uid="{10FD3A3B-5270-4DB3-B1D2-B969D4D63C42}"/>
    <cellStyle name="Separador de milhares 8 2 2" xfId="1523" xr:uid="{671A6B9B-7E78-46A6-8923-E910E9109DDD}"/>
    <cellStyle name="Separador de milhares 8 3" xfId="1524" xr:uid="{321C5C3E-EC34-40B5-9B99-CA8C03748728}"/>
    <cellStyle name="Separador de milhares 8 4" xfId="1525" xr:uid="{03D28BBA-34AC-42B7-A189-A77554E97399}"/>
    <cellStyle name="Separador de milhares 9" xfId="1526" xr:uid="{48456ECC-A40C-4EB0-9E8A-99ABC56C608C}"/>
    <cellStyle name="Separador de milhares 9 2" xfId="1527" xr:uid="{ADA62FC3-FC3F-43D2-9BE9-CEA4839AC005}"/>
    <cellStyle name="Separador de milhares 9 2 2" xfId="1528" xr:uid="{48E74D17-1A7B-4756-BBE2-F7A809EE3D3B}"/>
    <cellStyle name="Separador de milhares 9 3" xfId="1529" xr:uid="{5EAD345C-7D96-40A4-95DF-B5DB3CFF9000}"/>
    <cellStyle name="Separador de milhares 9 4" xfId="1530" xr:uid="{A3B89ECD-DD87-48EF-BE22-3D8794311ED9}"/>
    <cellStyle name="Shading" xfId="1531" xr:uid="{E53CFF82-2A08-4B36-A194-398F46C5B5E2}"/>
    <cellStyle name="SHEET2!Normal" xfId="1532" xr:uid="{63732D32-D86A-4BEB-8675-87B7701AEA2B}"/>
    <cellStyle name="Standard format" xfId="1533" xr:uid="{EEBCEAA7-B41C-4B8E-BC98-E61C11302B35}"/>
    <cellStyle name="Standard__Utopia Index Index und Guidance (Deutsch)" xfId="1534" xr:uid="{6024DE43-B455-450C-8287-310EBA076EBC}"/>
    <cellStyle name="Style 1" xfId="1535" xr:uid="{4C738577-3F6A-4A5C-9926-738CD25D555A}"/>
    <cellStyle name="Subtotal" xfId="1536" xr:uid="{0DE73EAB-E096-4057-AA35-28969E5695AB}"/>
    <cellStyle name="Table Head" xfId="1537" xr:uid="{210E49C4-8079-4EE0-AA75-4FDA582AE584}"/>
    <cellStyle name="Table Head Aligned" xfId="1538" xr:uid="{9DB205F3-9059-4BD4-A49A-0952543ED54C}"/>
    <cellStyle name="Table Head Blue" xfId="1539" xr:uid="{56D32610-C8AA-4A2E-B2BD-78E4E26A9DE3}"/>
    <cellStyle name="Table Head Green" xfId="1540" xr:uid="{4C554C5A-D054-4C20-ADED-C9A276935928}"/>
    <cellStyle name="Table Title" xfId="1541" xr:uid="{447F4F18-41FA-4C2F-9C6E-F79682BA67E4}"/>
    <cellStyle name="Table Units" xfId="1542" xr:uid="{7D752E2D-1F7B-4845-A3BF-5FC151CB426F}"/>
    <cellStyle name="Text Indent A" xfId="1543" xr:uid="{413E1FE3-1669-409C-AE5A-94AFEC42952E}"/>
    <cellStyle name="Text Indent B" xfId="1544" xr:uid="{A2A91268-B376-4F8C-9418-979980C96793}"/>
    <cellStyle name="Text Indent C" xfId="1545" xr:uid="{E3DB1F2A-1407-4C08-87BE-5926A39685EC}"/>
    <cellStyle name="Texto de advertencia" xfId="1546" xr:uid="{45F0ECBA-1A63-4670-94E1-E550CCF929A3}"/>
    <cellStyle name="Texto de Aviso" xfId="1547" builtinId="11" customBuiltin="1"/>
    <cellStyle name="Texto de Aviso 2" xfId="1548" xr:uid="{C1AD015D-BE9B-429F-B322-07B77AA02911}"/>
    <cellStyle name="Texto de Aviso 2 2" xfId="1549" xr:uid="{317763EE-4585-469D-9484-9012C9710549}"/>
    <cellStyle name="Texto de Aviso 2 3" xfId="1550" xr:uid="{202CD34D-0AD8-48B9-A35E-DB87CFA3B617}"/>
    <cellStyle name="Texto de Aviso 3" xfId="1551" xr:uid="{438B5EE0-34C1-4A3F-BE63-427878D45B75}"/>
    <cellStyle name="Texto de Aviso 4" xfId="1552" xr:uid="{8B846834-6F43-4A33-B8A2-6685BB3EC14E}"/>
    <cellStyle name="Texto Explicativo" xfId="1553" builtinId="53" customBuiltin="1"/>
    <cellStyle name="Texto Explicativo 2" xfId="1554" xr:uid="{A596E9A1-2AC0-4CA2-9312-B3FF6C21081C}"/>
    <cellStyle name="Texto Explicativo 2 2" xfId="1555" xr:uid="{1E16ACFB-1820-4F27-AA83-CD14B6DA6EF6}"/>
    <cellStyle name="Texto Explicativo 2 3" xfId="1556" xr:uid="{1CAAD44D-8395-4385-BE42-7E35EFAF04F0}"/>
    <cellStyle name="Texto Explicativo 3" xfId="1557" xr:uid="{3490D304-A2A5-477F-9063-A383780313C3}"/>
    <cellStyle name="Texto Explicativo 4" xfId="1558" xr:uid="{8C949852-7301-4A72-B2DE-C1F921C509C4}"/>
    <cellStyle name="þï_x0006_R_x000c_éþ&quot;_x000d_Üþß_x0007_Ù_x0016_ç4_x0007__x0001__x0001_" xfId="1559" xr:uid="{B678557F-5496-4795-9AC6-362967A853F9}"/>
    <cellStyle name="Title" xfId="1560" xr:uid="{9CB6F68A-4077-4DED-B589-43D03E044873}"/>
    <cellStyle name="Title 2" xfId="1561" xr:uid="{D28003CA-A09F-4ACF-8D5C-E9F75C4BD825}"/>
    <cellStyle name="Title 3" xfId="1562" xr:uid="{D33CC44B-37BB-47B9-BA31-BD43A6B34F3A}"/>
    <cellStyle name="Title 4" xfId="1563" xr:uid="{9B746BFA-EA34-4BDE-A847-9C33456AD946}"/>
    <cellStyle name="Title 5" xfId="1564" xr:uid="{0C3998B7-AC7F-4C53-88BC-7956E9B0CC3A}"/>
    <cellStyle name="Titulo" xfId="1565" xr:uid="{0864B16D-288B-4958-8A40-5C976DF0A823}"/>
    <cellStyle name="Título" xfId="1566" builtinId="15" customBuiltin="1"/>
    <cellStyle name="Título 1" xfId="1567" builtinId="16" customBuiltin="1"/>
    <cellStyle name="Título 1 2" xfId="1568" xr:uid="{C068AB06-B651-479A-9821-134002DAA469}"/>
    <cellStyle name="Título 1 2 2" xfId="1569" xr:uid="{00BA6A51-569C-44EB-80ED-80E0A31170BA}"/>
    <cellStyle name="Título 1 2 3" xfId="1570" xr:uid="{4FE11404-28FF-4EF8-9D77-7A9ED026BF31}"/>
    <cellStyle name="Título 1 3" xfId="1571" xr:uid="{6D023BB0-5A1F-466C-9F7A-910BD592CAEE}"/>
    <cellStyle name="Título 1 4" xfId="1572" xr:uid="{AA29529F-2A16-4669-89D0-8091D00BCA38}"/>
    <cellStyle name="Título 2" xfId="1573" builtinId="17" customBuiltin="1"/>
    <cellStyle name="Título 2 2" xfId="1574" xr:uid="{A5856A75-CB14-41D5-9E3A-933F848ED31A}"/>
    <cellStyle name="Título 2 2 2" xfId="1575" xr:uid="{AB52E5B5-4B7C-464E-8B2B-5ECAA733D691}"/>
    <cellStyle name="Título 2 2 3" xfId="1576" xr:uid="{FBF327CD-F907-4A3F-BD68-A756FB111822}"/>
    <cellStyle name="Título 2 3" xfId="1577" xr:uid="{4CDD0749-6377-4727-8079-0C67C92F1B2E}"/>
    <cellStyle name="Título 2 4" xfId="1578" xr:uid="{7AB69B1F-3ABC-4003-8B21-766EC61093E4}"/>
    <cellStyle name="Título 3" xfId="1579" builtinId="18" customBuiltin="1"/>
    <cellStyle name="Título 3 2" xfId="1580" xr:uid="{9371AC97-1823-441F-AAE8-D7769456A53A}"/>
    <cellStyle name="Título 3 2 2" xfId="1581" xr:uid="{0ED51B71-6D3F-4842-8BC9-F31018E99A13}"/>
    <cellStyle name="Título 3 2 3" xfId="1582" xr:uid="{AC6DCE6B-BA61-4714-B5F6-2732D7270F0D}"/>
    <cellStyle name="Título 3 3" xfId="1583" xr:uid="{291B4827-E97D-41AF-BAA6-A01912044D01}"/>
    <cellStyle name="Título 3 4" xfId="1584" xr:uid="{E6544ADA-038B-4B43-B228-41C43680791A}"/>
    <cellStyle name="Título 4" xfId="1585" builtinId="19" customBuiltin="1"/>
    <cellStyle name="Título 4 2" xfId="1586" xr:uid="{68E5F5CA-D201-48DD-B7E7-87B7605D00A3}"/>
    <cellStyle name="Título 4 2 2" xfId="1587" xr:uid="{B920F937-54B1-461F-97BC-7DB372751E79}"/>
    <cellStyle name="Título 4 2 3" xfId="1588" xr:uid="{A0D45624-EA0C-4229-8572-B3FC7F89A5CC}"/>
    <cellStyle name="Título 4 3" xfId="1589" xr:uid="{EAB960C2-88CF-4E05-8F75-7F28725CB24C}"/>
    <cellStyle name="Título 4 4" xfId="1590" xr:uid="{0EBCCFFD-27AC-4FB7-99EB-8E69AC660C46}"/>
    <cellStyle name="Título 5" xfId="1591" xr:uid="{E1256A9C-3017-4414-82CA-A1386337CB5F}"/>
    <cellStyle name="Título 6" xfId="1592" xr:uid="{7B8038C1-F5B0-4731-A269-5AD18B4CCEF8}"/>
    <cellStyle name="Título 7" xfId="1593" xr:uid="{817D064F-9494-4551-A760-F0BCCD52AA8D}"/>
    <cellStyle name="Título do Assistente de dados" xfId="1594" xr:uid="{038437F8-F05F-43C2-A197-2F405195A2D9}"/>
    <cellStyle name="Titulo_EBI_jun09 ingles" xfId="1595" xr:uid="{DFF887CE-2238-42D3-B11B-49BB80CF31F6}"/>
    <cellStyle name="Titulo1" xfId="1596" xr:uid="{B259443E-5069-4F84-AB59-BAA1A8886F4A}"/>
    <cellStyle name="Titulo1 2" xfId="1597" xr:uid="{7C9AEE7C-8B0D-4398-A3B8-F5C144546250}"/>
    <cellStyle name="Titulo2" xfId="1598" xr:uid="{9370D4E4-667E-43E8-88BD-EADFB0F7B0FE}"/>
    <cellStyle name="Titulo2 2" xfId="1599" xr:uid="{0C9A1A69-5E33-4D4D-9358-C18038CD0469}"/>
    <cellStyle name="Total" xfId="1600" builtinId="25" customBuiltin="1"/>
    <cellStyle name="Total 2" xfId="1601" xr:uid="{905ADCEC-8699-48F0-992B-0F1E6E057BDB}"/>
    <cellStyle name="Total 2 2" xfId="1602" xr:uid="{6F8FC9E1-2C15-436F-AF27-3EF53B73E527}"/>
    <cellStyle name="Total 2 3" xfId="1603" xr:uid="{7ED3CFDB-47C4-4BF5-88E8-B2DAE2B64DD8}"/>
    <cellStyle name="Total 2 4" xfId="1604" xr:uid="{960B9A45-3D07-4E33-8642-4224F9A2FFA8}"/>
    <cellStyle name="Total 3" xfId="1605" xr:uid="{420106A1-39CA-441A-B64E-3619EBD916BF}"/>
    <cellStyle name="Total 3 2" xfId="1606" xr:uid="{1B3AA296-A147-4500-99A0-A35006AB6312}"/>
    <cellStyle name="Total 3 3" xfId="1607" xr:uid="{C1882CFD-83E7-4DB4-87DB-3B4A38415EF1}"/>
    <cellStyle name="Total 4" xfId="1608" xr:uid="{B93B083D-12EF-454C-842D-D5D5C9EE8536}"/>
    <cellStyle name="Unprot" xfId="1609" xr:uid="{D57F50E6-89BB-40DD-A04C-8435E069BE5F}"/>
    <cellStyle name="Unprot$" xfId="1610" xr:uid="{21B0457C-EB13-4004-AD3A-78D63730EDD0}"/>
    <cellStyle name="Unprot$ 2" xfId="1611" xr:uid="{4D26D33A-724D-44B7-863F-064F2F456017}"/>
    <cellStyle name="Unprotect" xfId="1612" xr:uid="{20ECABC6-A602-4D09-BD93-15B0A267025A}"/>
    <cellStyle name="V¡rgula" xfId="1613" xr:uid="{D0939966-AF06-4B04-B0AE-25C9D6D6FD83}"/>
    <cellStyle name="V¡rgula0" xfId="1614" xr:uid="{CEBB5FED-274C-4CBF-BAA9-15D5425C302A}"/>
    <cellStyle name="Vírgula 10" xfId="1615" xr:uid="{480164CD-51A3-435C-A68D-E24E7C060761}"/>
    <cellStyle name="Vírgula 10 2" xfId="1616" xr:uid="{E4C33283-A460-4C99-81DA-6F151A1D01FB}"/>
    <cellStyle name="Vírgula 11" xfId="1617" xr:uid="{39C0E63E-FE3C-426E-86AC-91A8BFA22948}"/>
    <cellStyle name="Vírgula 11 2" xfId="1618" xr:uid="{69FED9D5-E47E-4D94-91CA-E921CF3567AC}"/>
    <cellStyle name="Vírgula 12" xfId="1619" xr:uid="{DBDCA2A5-CD4A-430D-866C-86BB4156303F}"/>
    <cellStyle name="Vírgula 12 2" xfId="1620" xr:uid="{26858FE4-DEC3-4420-97F0-8CC732F40818}"/>
    <cellStyle name="Vírgula 13" xfId="1621" xr:uid="{92E89064-5C94-457E-AF00-7754F4114138}"/>
    <cellStyle name="Vírgula 14" xfId="1622" xr:uid="{F66BDAA3-40FF-4CF7-A5C4-B1E1A369C62B}"/>
    <cellStyle name="Vírgula 15" xfId="1623" xr:uid="{D4BAA485-EBC2-4220-AC0A-B01F4B718782}"/>
    <cellStyle name="Vírgula 2" xfId="1624" xr:uid="{57520626-C274-4830-B736-61B1CA4A9761}"/>
    <cellStyle name="Vírgula 2 2" xfId="1625" xr:uid="{2FFD2486-5654-4727-9575-BAE6193EE2EB}"/>
    <cellStyle name="Vírgula 2 2 2" xfId="1626" xr:uid="{98FD904D-FC33-4304-9289-08ECABC00029}"/>
    <cellStyle name="Vírgula 2 2 2 2" xfId="1627" xr:uid="{F7D77C8F-C161-4CFD-9C5D-F41541E418F0}"/>
    <cellStyle name="Vírgula 2 2 2 3" xfId="1628" xr:uid="{2038D306-FAB5-40B3-A1B4-76B237203F50}"/>
    <cellStyle name="Vírgula 2 2 2 4" xfId="1629" xr:uid="{672D3EC0-F94B-40CA-AC9F-754BE01B1A6F}"/>
    <cellStyle name="Vírgula 2 2 3" xfId="1630" xr:uid="{E07308E7-707C-4583-922D-A58C6DC99B1D}"/>
    <cellStyle name="Vírgula 2 2 4" xfId="1631" xr:uid="{807D4C68-9ACE-443E-842F-7A2E884B021F}"/>
    <cellStyle name="Vírgula 2 3" xfId="1632" xr:uid="{08FCC23A-D117-480F-88A4-4EE31C55C2F4}"/>
    <cellStyle name="Vírgula 2 3 2" xfId="1633" xr:uid="{A64ED269-2ED9-4D41-A0B5-91C947299FED}"/>
    <cellStyle name="Vírgula 2 3 3" xfId="1634" xr:uid="{FFF7D293-516A-4888-B5C0-B50030ECFB24}"/>
    <cellStyle name="Vírgula 2 3 4" xfId="1635" xr:uid="{5ED40CE5-9F01-4D72-8BE6-7421B3D2290E}"/>
    <cellStyle name="Vírgula 2 4" xfId="1636" xr:uid="{6CF8E420-E427-4CF5-9CC4-AAE128EFFE28}"/>
    <cellStyle name="Vírgula 2 4 2" xfId="1637" xr:uid="{06E019AA-72DA-4A67-ACAE-9138557B98B9}"/>
    <cellStyle name="Vírgula 2 5" xfId="1638" xr:uid="{2328391A-B9BC-4542-951D-EACE66F3206F}"/>
    <cellStyle name="Vírgula 2 6" xfId="1639" xr:uid="{E5552AFE-0252-4380-A9C6-956968441F9C}"/>
    <cellStyle name="Vírgula 3" xfId="1640" xr:uid="{7C6DD163-A1B7-4E84-9351-19542247712D}"/>
    <cellStyle name="Vírgula 3 2" xfId="1641" xr:uid="{09029E8F-6668-430A-8C4A-50B26E1D237F}"/>
    <cellStyle name="Vírgula 3 2 2" xfId="1642" xr:uid="{B5D23410-0C91-4C09-B581-2AFDD319F393}"/>
    <cellStyle name="Vírgula 3 2 2 2" xfId="1643" xr:uid="{8AF1C978-BAE7-4A6B-9B0B-74ED453B984C}"/>
    <cellStyle name="Vírgula 3 2 3" xfId="1644" xr:uid="{8E8E2B2C-9EC7-4D97-BAB2-70AF2D5C8DA3}"/>
    <cellStyle name="Vírgula 3 3" xfId="1645" xr:uid="{3D233564-19B2-4AEF-B899-610DF5E3BF89}"/>
    <cellStyle name="Vírgula 3 3 2" xfId="1646" xr:uid="{B5E75ECC-D583-4CE5-B54E-968ED9EE5728}"/>
    <cellStyle name="Vírgula 3 4" xfId="1647" xr:uid="{EDF9AA4E-B50B-4FBA-9357-AC8BCB0CC397}"/>
    <cellStyle name="Vírgula 3 5" xfId="1648" xr:uid="{AD7982B7-4272-4B5C-BA57-43F98A217F43}"/>
    <cellStyle name="Vírgula 3 6" xfId="1649" xr:uid="{1CC33A3F-BAFC-4599-99B6-CA126E99691A}"/>
    <cellStyle name="Vírgula 3 7" xfId="1650" xr:uid="{300D3A33-CF09-49DA-9CCC-638597EE3696}"/>
    <cellStyle name="Vírgula 4" xfId="1651" xr:uid="{CEA63422-5B77-485B-8DBB-A7D30A493883}"/>
    <cellStyle name="Vírgula 4 2" xfId="1652" xr:uid="{DF331D5C-59E2-4FC5-9A06-C6783AC96A00}"/>
    <cellStyle name="Vírgula 4 2 2" xfId="1653" xr:uid="{64F0B011-1B57-410E-AA2B-0287441E3944}"/>
    <cellStyle name="Vírgula 4 2 2 2" xfId="1654" xr:uid="{7255FCB8-0AE6-4CCA-BAB9-E15361D73A40}"/>
    <cellStyle name="Vírgula 4 2 3" xfId="1655" xr:uid="{D6913112-C0D3-41A9-898A-4D427E276687}"/>
    <cellStyle name="Vírgula 4 3" xfId="1656" xr:uid="{F849CA9C-82C0-4394-83BE-AC2D0028EFEF}"/>
    <cellStyle name="Vírgula 4 3 2" xfId="1657" xr:uid="{705D1D60-4B65-43B3-B165-12650499EBFD}"/>
    <cellStyle name="Vírgula 4 3 3" xfId="1658" xr:uid="{438BE8D8-CC8B-4D51-8904-989956641316}"/>
    <cellStyle name="Vírgula 4 4" xfId="1659" xr:uid="{B352D9F4-C5C4-4020-87E7-D04C6DB4E4A3}"/>
    <cellStyle name="Vírgula 4 4 2" xfId="1660" xr:uid="{234DDAD8-9B47-4503-B68F-B26D49A8CABB}"/>
    <cellStyle name="Vírgula 4 4 3" xfId="1661" xr:uid="{DADF985D-3476-4247-B12B-C50ADBDEFEFC}"/>
    <cellStyle name="Vírgula 4 5" xfId="1662" xr:uid="{F2D56F0E-514C-48BE-83CE-70C04755FF6C}"/>
    <cellStyle name="Vírgula 4 6" xfId="1663" xr:uid="{AF110F15-79F3-42D3-BACD-3832F9E7E5CC}"/>
    <cellStyle name="Vírgula 4 7" xfId="1664" xr:uid="{CEB5AA08-7E53-454C-BC23-9FF251BC6B73}"/>
    <cellStyle name="Vírgula 4 8" xfId="1665" xr:uid="{CC95CEC0-D0A7-424C-950F-8AEC12368E4D}"/>
    <cellStyle name="Vírgula 5" xfId="1666" xr:uid="{1AA7DBD9-5025-4355-85F9-7087A8607E3F}"/>
    <cellStyle name="Vírgula 5 2" xfId="1667" xr:uid="{14C122ED-C80C-489B-8C05-98D698902D1D}"/>
    <cellStyle name="Vírgula 5 3" xfId="1668" xr:uid="{3CA6FD06-D8FF-4899-9EFD-222C2AF0D1E7}"/>
    <cellStyle name="Vírgula 5 3 2" xfId="1669" xr:uid="{B5ACF49B-2015-44F0-80D8-760A37D6261D}"/>
    <cellStyle name="Vírgula 5 4" xfId="1670" xr:uid="{E4F3E202-B1DF-496A-A8BA-7C7E99E19216}"/>
    <cellStyle name="Vírgula 6" xfId="1671" xr:uid="{BDA5252E-EF36-4B92-93A1-002B0099A9AA}"/>
    <cellStyle name="Vírgula 6 2" xfId="1672" xr:uid="{3EE994CD-196A-4D16-80A5-5CBF3E129C37}"/>
    <cellStyle name="Vírgula 6 3" xfId="1673" xr:uid="{D49F3EC0-AA09-4AF2-B359-F16C161D86F6}"/>
    <cellStyle name="Vírgula 7" xfId="1674" xr:uid="{DBDDD877-ABDA-4AA1-9488-FAF5927EF8DC}"/>
    <cellStyle name="Vírgula 7 2" xfId="1675" xr:uid="{D5D98B66-6D97-4C20-91D5-6ABD414BF753}"/>
    <cellStyle name="Vírgula 7 2 2" xfId="1676" xr:uid="{6283EB23-8785-4914-BCA5-B859AAF8BAFD}"/>
    <cellStyle name="Vírgula 7 3" xfId="1677" xr:uid="{D2968935-67EA-4B8B-B7F7-9C1783FD8384}"/>
    <cellStyle name="Vírgula 7 4" xfId="1678" xr:uid="{94562BB7-66A5-4BB8-9C19-0A3B65B70505}"/>
    <cellStyle name="Vírgula 8" xfId="1679" xr:uid="{2601FF9D-2F8A-4E08-945B-DE62B52F9FBB}"/>
    <cellStyle name="Vírgula 8 2" xfId="1680" xr:uid="{AD31D64D-6660-4A19-BAA5-BF52F677AAB6}"/>
    <cellStyle name="Vírgula 8 2 2" xfId="1681" xr:uid="{E4250804-E2A7-4F0A-8648-516F722CC109}"/>
    <cellStyle name="Vírgula 9" xfId="1682" xr:uid="{16A03615-8242-4664-BDA1-66C93A58E256}"/>
    <cellStyle name="Vírgula 9 2" xfId="1683" xr:uid="{8D05097C-4250-4437-8C50-CF09B0C41C75}"/>
    <cellStyle name="Währung [0]_44" xfId="1684" xr:uid="{BF0900EE-3A70-4D17-BEEE-C92190AD8C43}"/>
    <cellStyle name="Währung_44" xfId="1685" xr:uid="{06821D32-2EE6-4C42-910B-2E834EBBA2D6}"/>
    <cellStyle name="Warning Text" xfId="1686" xr:uid="{3588D24D-BD7B-4963-8925-F306DBF206C0}"/>
    <cellStyle name="Warning Text 2" xfId="1687" xr:uid="{7CBCD776-5BB2-4E18-8EA0-BED438BB6002}"/>
    <cellStyle name="Warning Text 3" xfId="1688" xr:uid="{AF65DCF8-C714-45F0-BD2D-32547A90E1CE}"/>
    <cellStyle name="Warning Text 4" xfId="1689" xr:uid="{4E5AF77B-D89A-4A6D-847D-49DC128E9A73}"/>
    <cellStyle name="xx" xfId="1690" xr:uid="{72E10A98-2EF9-41E3-88A3-5995DC145EB9}"/>
    <cellStyle name="Yellow" xfId="1691" xr:uid="{9215BA3E-5133-4528-A837-1BC6F9F2654D}"/>
    <cellStyle name="YellowBackGreenTxt" xfId="1692" xr:uid="{7F5ED28C-0296-4316-A52D-CB1B030D83FB}"/>
    <cellStyle name="표준_New Scenario" xfId="1693" xr:uid="{8D919700-A2AE-4628-A173-87FC33C510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externalLink" Target="externalLinks/externalLink3.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externalLink" Target="externalLinks/externalLink2.xml"/><Relationship Id="rId8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dex'!H6"/></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dex'!H7"/></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4</xdr:col>
          <xdr:colOff>457200</xdr:colOff>
          <xdr:row>14</xdr:row>
          <xdr:rowOff>0</xdr:rowOff>
        </xdr:from>
        <xdr:to>
          <xdr:col>6</xdr:col>
          <xdr:colOff>0</xdr:colOff>
          <xdr:row>18</xdr:row>
          <xdr:rowOff>0</xdr:rowOff>
        </xdr:to>
        <xdr:sp macro="" textlink="">
          <xdr:nvSpPr>
            <xdr:cNvPr id="257035" name="Button 11" hidden="1">
              <a:extLst>
                <a:ext uri="{63B3BB69-23CF-44E3-9099-C40C66FF867C}">
                  <a14:compatExt spid="_x0000_s257035"/>
                </a:ext>
                <a:ext uri="{FF2B5EF4-FFF2-40B4-BE49-F238E27FC236}">
                  <a16:creationId xmlns:a16="http://schemas.microsoft.com/office/drawing/2014/main" id="{00000000-0008-0000-0000-00000BEC03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pt-BR" sz="1000" b="1" i="0" u="none" strike="noStrike" baseline="0">
                  <a:solidFill>
                    <a:srgbClr val="0000FF"/>
                  </a:solidFill>
                  <a:latin typeface="Arial"/>
                  <a:cs typeface="Arial"/>
                </a:rPr>
                <a:t>Criar Versão de PUBLICAÇÃO</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6</xdr:col>
          <xdr:colOff>0</xdr:colOff>
          <xdr:row>14</xdr:row>
          <xdr:rowOff>0</xdr:rowOff>
        </xdr:from>
        <xdr:to>
          <xdr:col>8</xdr:col>
          <xdr:colOff>0</xdr:colOff>
          <xdr:row>18</xdr:row>
          <xdr:rowOff>0</xdr:rowOff>
        </xdr:to>
        <xdr:sp macro="" textlink="">
          <xdr:nvSpPr>
            <xdr:cNvPr id="257036" name="Button 12" hidden="1">
              <a:extLst>
                <a:ext uri="{63B3BB69-23CF-44E3-9099-C40C66FF867C}">
                  <a14:compatExt spid="_x0000_s257036"/>
                </a:ext>
                <a:ext uri="{FF2B5EF4-FFF2-40B4-BE49-F238E27FC236}">
                  <a16:creationId xmlns:a16="http://schemas.microsoft.com/office/drawing/2014/main" id="{00000000-0008-0000-0000-00000CEC03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pt-BR" sz="1000" b="1" i="0" u="none" strike="noStrike" baseline="0">
                  <a:solidFill>
                    <a:srgbClr val="008000"/>
                  </a:solidFill>
                  <a:latin typeface="Arial"/>
                  <a:cs typeface="Arial"/>
                </a:rPr>
                <a:t>Atualizar TRIMESTRE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8</xdr:col>
          <xdr:colOff>0</xdr:colOff>
          <xdr:row>14</xdr:row>
          <xdr:rowOff>0</xdr:rowOff>
        </xdr:from>
        <xdr:to>
          <xdr:col>10</xdr:col>
          <xdr:colOff>0</xdr:colOff>
          <xdr:row>18</xdr:row>
          <xdr:rowOff>0</xdr:rowOff>
        </xdr:to>
        <xdr:sp macro="" textlink="">
          <xdr:nvSpPr>
            <xdr:cNvPr id="257063" name="Button 39" hidden="1">
              <a:extLst>
                <a:ext uri="{63B3BB69-23CF-44E3-9099-C40C66FF867C}">
                  <a14:compatExt spid="_x0000_s257063"/>
                </a:ext>
                <a:ext uri="{FF2B5EF4-FFF2-40B4-BE49-F238E27FC236}">
                  <a16:creationId xmlns:a16="http://schemas.microsoft.com/office/drawing/2014/main" id="{00000000-0008-0000-0000-000027EC03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pt-BR" sz="1000" b="1" i="0" u="none" strike="noStrike" baseline="0">
                  <a:solidFill>
                    <a:srgbClr val="993300"/>
                  </a:solidFill>
                  <a:latin typeface="Arial"/>
                  <a:cs typeface="Arial"/>
                </a:rPr>
                <a:t>Gerar Novo Índice</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2</xdr:col>
      <xdr:colOff>2539</xdr:colOff>
      <xdr:row>1</xdr:row>
      <xdr:rowOff>2649</xdr:rowOff>
    </xdr:from>
    <xdr:ext cx="4357219" cy="969028"/>
    <xdr:sp macro="" textlink="">
      <xdr:nvSpPr>
        <xdr:cNvPr id="3" name="BB_Titulo">
          <a:extLst>
            <a:ext uri="{FF2B5EF4-FFF2-40B4-BE49-F238E27FC236}">
              <a16:creationId xmlns:a16="http://schemas.microsoft.com/office/drawing/2014/main" id="{52581602-06C4-5214-120A-FB8961BEA3AD}"/>
            </a:ext>
          </a:extLst>
        </xdr:cNvPr>
        <xdr:cNvSpPr/>
      </xdr:nvSpPr>
      <xdr:spPr>
        <a:xfrm>
          <a:off x="4277359" y="383649"/>
          <a:ext cx="4345971" cy="965649"/>
        </a:xfrm>
        <a:prstGeom prst="rect">
          <a:avLst/>
        </a:prstGeom>
        <a:noFill/>
      </xdr:spPr>
      <xdr:txBody>
        <a:bodyPr vertOverflow="clip" horzOverflow="clip" wrap="square">
          <a:spAutoFit/>
          <a:scene3d>
            <a:camera prst="orthographicFront"/>
            <a:lightRig rig="balanced" dir="t">
              <a:rot lat="0" lon="0" rev="2100000"/>
            </a:lightRig>
          </a:scene3d>
          <a:sp3d prstMaterial="metal">
            <a:contourClr>
              <a:schemeClr val="bg2"/>
            </a:contourClr>
          </a:sp3d>
        </a:bodyPr>
        <a:lstStyle/>
        <a:p>
          <a:pPr indent="0" algn="l" rtl="1">
            <a:defRPr sz="1000"/>
          </a:pPr>
          <a:r>
            <a:rPr lang="pt-BR" sz="2000" b="1" i="0" strike="noStrike">
              <a:ln>
                <a:noFill/>
              </a:ln>
              <a:solidFill>
                <a:srgbClr val="FCFC30"/>
              </a:solidFill>
              <a:effectLst/>
              <a:latin typeface="BancoDoBrasil Titulos Medium" panose="00000600000000000000" pitchFamily="2" charset="0"/>
              <a:cs typeface="Arial"/>
            </a:rPr>
            <a:t>BANCO DO BRASIL</a:t>
          </a:r>
        </a:p>
        <a:p>
          <a:pPr indent="0" algn="l" rtl="1">
            <a:defRPr sz="1000"/>
          </a:pPr>
          <a:r>
            <a:rPr lang="pt-BR" sz="2000" b="1" i="0" strike="noStrike">
              <a:ln>
                <a:noFill/>
              </a:ln>
              <a:solidFill>
                <a:srgbClr val="FCFC30"/>
              </a:solidFill>
              <a:effectLst/>
              <a:latin typeface="BancoDoBrasil Titulos Medium" panose="00000600000000000000" pitchFamily="2" charset="0"/>
              <a:cs typeface="Arial"/>
            </a:rPr>
            <a:t>Historical Data 3Q24 - Quarterly Flow</a:t>
          </a:r>
        </a:p>
      </xdr:txBody>
    </xdr:sp>
    <xdr:clientData/>
  </xdr:oneCellAnchor>
  <xdr:twoCellAnchor>
    <xdr:from>
      <xdr:col>1</xdr:col>
      <xdr:colOff>119367300</xdr:colOff>
      <xdr:row>2</xdr:row>
      <xdr:rowOff>38928675</xdr:rowOff>
    </xdr:from>
    <xdr:to>
      <xdr:col>9</xdr:col>
      <xdr:colOff>19288125</xdr:colOff>
      <xdr:row>5</xdr:row>
      <xdr:rowOff>-30832425</xdr:rowOff>
    </xdr:to>
    <xdr:sp macro="" textlink="">
      <xdr:nvSpPr>
        <xdr:cNvPr id="1491158" name="RectangleBB">
          <a:extLst>
            <a:ext uri="{FF2B5EF4-FFF2-40B4-BE49-F238E27FC236}">
              <a16:creationId xmlns:a16="http://schemas.microsoft.com/office/drawing/2014/main" id="{37999D26-ECC4-6C17-CE8C-209E7A8F9967}"/>
            </a:ext>
          </a:extLst>
        </xdr:cNvPr>
        <xdr:cNvSpPr>
          <a:spLocks noChangeArrowheads="1"/>
        </xdr:cNvSpPr>
      </xdr:nvSpPr>
      <xdr:spPr bwMode="auto">
        <a:xfrm>
          <a:off x="4152900" y="1143000"/>
          <a:ext cx="105251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solidFill>
                <a:srgbClr val="000000"/>
              </a:solidFill>
              <a:miter lim="400000"/>
              <a:headEnd/>
              <a:tailEnd/>
            </a14:hiddenLine>
          </a:ext>
        </a:extLst>
      </xdr:spPr>
    </xdr:sp>
    <xdr:clientData/>
  </xdr:twoCellAnchor>
  <xdr:twoCellAnchor>
    <xdr:from>
      <xdr:col>1</xdr:col>
      <xdr:colOff>46986825</xdr:colOff>
      <xdr:row>1</xdr:row>
      <xdr:rowOff>0</xdr:rowOff>
    </xdr:from>
    <xdr:to>
      <xdr:col>1</xdr:col>
      <xdr:colOff>89935050</xdr:colOff>
      <xdr:row>3</xdr:row>
      <xdr:rowOff>1619250</xdr:rowOff>
    </xdr:to>
    <xdr:pic>
      <xdr:nvPicPr>
        <xdr:cNvPr id="1491159" name="Logo" descr="Image">
          <a:extLst>
            <a:ext uri="{FF2B5EF4-FFF2-40B4-BE49-F238E27FC236}">
              <a16:creationId xmlns:a16="http://schemas.microsoft.com/office/drawing/2014/main" id="{E9047A63-E1FC-7F79-184F-1BFD50DE5B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52900" y="381000"/>
          <a:ext cx="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solidFill>
                <a:srgbClr val="000000"/>
              </a:solidFill>
              <a:miter lim="4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2</xdr:row>
      <xdr:rowOff>2020</xdr:rowOff>
    </xdr:from>
    <xdr:to>
      <xdr:col>2</xdr:col>
      <xdr:colOff>0</xdr:colOff>
      <xdr:row>4</xdr:row>
      <xdr:rowOff>3406</xdr:rowOff>
    </xdr:to>
    <xdr:pic>
      <xdr:nvPicPr>
        <xdr:cNvPr id="2" name="BB_logo">
          <a:hlinkClick xmlns:r="http://schemas.openxmlformats.org/officeDocument/2006/relationships" r:id="rId1"/>
          <a:extLst>
            <a:ext uri="{FF2B5EF4-FFF2-40B4-BE49-F238E27FC236}">
              <a16:creationId xmlns:a16="http://schemas.microsoft.com/office/drawing/2014/main" id="{D278FBD7-8254-CE5B-FDBE-F1558C66C8D7}"/>
            </a:ext>
          </a:extLst>
        </xdr:cNvPr>
        <xdr:cNvPicPr preferRelativeResize="0">
          <a:picLocks/>
        </xdr:cNvPicPr>
      </xdr:nvPicPr>
      <xdr:blipFill rotWithShape="1">
        <a:blip xmlns:r="http://schemas.openxmlformats.org/officeDocument/2006/relationships" r:embed="rId2"/>
        <a:srcRect l="1361" r="906" b="12142"/>
        <a:stretch/>
      </xdr:blipFill>
      <xdr:spPr>
        <a:xfrm>
          <a:off x="285750" y="95250"/>
          <a:ext cx="410868" cy="409575"/>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2</xdr:row>
      <xdr:rowOff>2020</xdr:rowOff>
    </xdr:from>
    <xdr:to>
      <xdr:col>2</xdr:col>
      <xdr:colOff>0</xdr:colOff>
      <xdr:row>3</xdr:row>
      <xdr:rowOff>2140</xdr:rowOff>
    </xdr:to>
    <xdr:pic>
      <xdr:nvPicPr>
        <xdr:cNvPr id="2" name="BB_logo">
          <a:hlinkClick xmlns:r="http://schemas.openxmlformats.org/officeDocument/2006/relationships" r:id="rId1"/>
          <a:extLst>
            <a:ext uri="{FF2B5EF4-FFF2-40B4-BE49-F238E27FC236}">
              <a16:creationId xmlns:a16="http://schemas.microsoft.com/office/drawing/2014/main" id="{276A9240-C8E2-4AD2-9305-EE51C81AEB48}"/>
            </a:ext>
          </a:extLst>
        </xdr:cNvPr>
        <xdr:cNvPicPr preferRelativeResize="0">
          <a:picLocks/>
        </xdr:cNvPicPr>
      </xdr:nvPicPr>
      <xdr:blipFill rotWithShape="1">
        <a:blip xmlns:r="http://schemas.openxmlformats.org/officeDocument/2006/relationships" r:embed="rId2"/>
        <a:srcRect l="1361" r="906" b="12142"/>
        <a:stretch/>
      </xdr:blipFill>
      <xdr:spPr>
        <a:xfrm>
          <a:off x="285750" y="85725"/>
          <a:ext cx="410868" cy="415925"/>
        </a:xfrm>
        <a:prstGeom prst="rect">
          <a:avLst/>
        </a:prstGeom>
        <a:ln>
          <a:noFill/>
        </a:ln>
        <a:effectLst>
          <a:outerShdw blurRad="292100" dist="139700" dir="2700000" algn="tl" rotWithShape="0">
            <a:srgbClr val="333333">
              <a:alpha val="65000"/>
            </a:srgbClr>
          </a:outerShdw>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RIBSA09060\aplicbb\trilhaauditoria\URI%20-%20Elabora&#231;&#227;o\Base%20de%20Informa&#231;&#245;es\Anual%204053\C&#243;pia%20de%20SH%20-%20Informa&#231;&#245;es%20&#218;tei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RIBSA09060\aplicbb\trilhaauditoria\URI%20-%20Recebimento\2022\MD&amp;A\4T22\TESOURARIA\Informa&#231;&#245;es_para_divulga&#231;&#227;o_-_TESOURARIA_-_4T22_-_Macroeconomi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RIBSA09060\aplicbb\trilhaauditoria\URI%20-%20Elabora&#231;&#227;o\Base%20de%20Informa&#231;&#245;es\Anual%204053\SH%20-%20Informa&#231;&#245;es%20&#218;tei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 val="Índice"/>
      <sheetName val="Como atualizar❓"/>
      <sheetName val="BDORY_USD"/>
      <sheetName val="BDORY_R$"/>
      <sheetName val="PTAX"/>
      <sheetName val="BDORY - Cotações Trimestrais"/>
      <sheetName val="BBAS3"/>
      <sheetName val="BBAS3 - Cotações Trimestrais"/>
      <sheetName val="Cotações"/>
      <sheetName val="Macroeconomia"/>
      <sheetName val="Informações Úteis"/>
      <sheetName val="Dividendos por Acionista"/>
      <sheetName val="Distribuição do Capital"/>
      <sheetName val="Dividendos e JCP"/>
      <sheetName val="Ratings"/>
      <sheetName val="Indices de Mercado"/>
      <sheetName val="Participação de Mercado"/>
      <sheetName val="Índices de Mercado Brasileiro"/>
      <sheetName val="Macroeconomia_OLD"/>
      <sheetName val="Macroeconomia (ACUM)_OLD"/>
      <sheetName val="PV - PF_OLD"/>
      <sheetName val="PV - PJ_OLD"/>
      <sheetName val="PV - NR_OLD"/>
      <sheetName val="PV - Faturamento_OLD"/>
    </sheetNames>
    <sheetDataSet>
      <sheetData sheetId="0"/>
      <sheetData sheetId="1"/>
      <sheetData sheetId="2"/>
      <sheetData sheetId="3"/>
      <sheetData sheetId="4"/>
      <sheetData sheetId="5"/>
      <sheetData sheetId="6"/>
      <sheetData sheetId="7"/>
      <sheetData sheetId="8"/>
      <sheetData sheetId="9"/>
      <sheetData sheetId="10">
        <row r="1">
          <cell r="A1" t="str">
            <v>BB URI - Informações Úteis</v>
          </cell>
        </row>
        <row r="2">
          <cell r="A2" t="str">
            <v>Índice</v>
          </cell>
        </row>
        <row r="3">
          <cell r="C3" t="str">
            <v>Indicadores</v>
          </cell>
          <cell r="D3" t="str">
            <v>1T13</v>
          </cell>
          <cell r="E3" t="str">
            <v>2T13</v>
          </cell>
          <cell r="F3" t="str">
            <v>3T13</v>
          </cell>
          <cell r="G3" t="str">
            <v>4T13</v>
          </cell>
          <cell r="H3" t="str">
            <v>1T14</v>
          </cell>
          <cell r="I3" t="str">
            <v>2T14</v>
          </cell>
          <cell r="J3" t="str">
            <v>3T14</v>
          </cell>
          <cell r="K3" t="str">
            <v>4T14</v>
          </cell>
          <cell r="L3" t="str">
            <v>1T15</v>
          </cell>
          <cell r="M3" t="str">
            <v>2T15</v>
          </cell>
          <cell r="N3" t="str">
            <v>3T15</v>
          </cell>
          <cell r="O3" t="str">
            <v>4T15</v>
          </cell>
          <cell r="P3" t="str">
            <v>1T16</v>
          </cell>
          <cell r="Q3" t="str">
            <v>2T16</v>
          </cell>
          <cell r="R3" t="str">
            <v>3T16</v>
          </cell>
          <cell r="S3" t="str">
            <v>4T16</v>
          </cell>
          <cell r="T3" t="str">
            <v>1T17</v>
          </cell>
          <cell r="U3" t="str">
            <v>2T17</v>
          </cell>
          <cell r="V3" t="str">
            <v>3T17</v>
          </cell>
          <cell r="W3" t="str">
            <v>4T17</v>
          </cell>
          <cell r="X3" t="str">
            <v>1T18</v>
          </cell>
          <cell r="Y3" t="str">
            <v>2T18</v>
          </cell>
          <cell r="Z3" t="str">
            <v>3T18</v>
          </cell>
          <cell r="AA3" t="str">
            <v>4T18</v>
          </cell>
          <cell r="AB3" t="str">
            <v>1T19</v>
          </cell>
          <cell r="AC3" t="str">
            <v>2T19</v>
          </cell>
          <cell r="AD3" t="str">
            <v>3T19</v>
          </cell>
          <cell r="AE3" t="str">
            <v>4T19</v>
          </cell>
          <cell r="AF3" t="str">
            <v>1T20</v>
          </cell>
          <cell r="AG3" t="str">
            <v>2T20</v>
          </cell>
          <cell r="AH3" t="str">
            <v>3T20</v>
          </cell>
          <cell r="AI3" t="str">
            <v>4T20</v>
          </cell>
          <cell r="AJ3" t="str">
            <v>1T21</v>
          </cell>
          <cell r="AK3" t="str">
            <v>2T21</v>
          </cell>
          <cell r="AL3" t="str">
            <v>3T21</v>
          </cell>
          <cell r="AM3" t="str">
            <v>4T21</v>
          </cell>
          <cell r="AN3" t="str">
            <v>1T22</v>
          </cell>
          <cell r="AO3" t="str">
            <v>2T22</v>
          </cell>
          <cell r="AP3" t="str">
            <v>3T22</v>
          </cell>
          <cell r="AQ3" t="str">
            <v>4T22</v>
          </cell>
          <cell r="AR3" t="str">
            <v>1T23</v>
          </cell>
          <cell r="AS3" t="str">
            <v>2T23</v>
          </cell>
          <cell r="AT3" t="str">
            <v>3T23</v>
          </cell>
          <cell r="AU3" t="str">
            <v>4T23</v>
          </cell>
          <cell r="AV3" t="str">
            <v>1T24</v>
          </cell>
          <cell r="AW3" t="str">
            <v>2T24</v>
          </cell>
          <cell r="AX3" t="str">
            <v>3T24</v>
          </cell>
        </row>
        <row r="4">
          <cell r="A4" t="str">
            <v>t1</v>
          </cell>
          <cell r="B4" t="str">
            <v>Atividade Econômica</v>
          </cell>
          <cell r="C4" t="str">
            <v>Atividade Econômica</v>
          </cell>
        </row>
        <row r="5">
          <cell r="A5" t="str">
            <v>t2</v>
          </cell>
          <cell r="B5" t="str">
            <v>PIB nominal em 4 trimestres (R$ bi correntes)</v>
          </cell>
          <cell r="C5" t="str">
            <v>PIB nominal em 4 trimestres (R$ bi correntes)</v>
          </cell>
          <cell r="D5">
            <v>4926.9009999999998</v>
          </cell>
          <cell r="E5">
            <v>5066.3549999999996</v>
          </cell>
          <cell r="F5">
            <v>5190.04</v>
          </cell>
          <cell r="G5">
            <v>5331.6189999999997</v>
          </cell>
          <cell r="H5">
            <v>5475.9840000000004</v>
          </cell>
          <cell r="I5">
            <v>5575.7240000000002</v>
          </cell>
          <cell r="J5">
            <v>5683.7150000000001</v>
          </cell>
          <cell r="K5">
            <v>5778.9520000000002</v>
          </cell>
          <cell r="L5">
            <v>5849.6390000000001</v>
          </cell>
          <cell r="M5">
            <v>5907.2960000000003</v>
          </cell>
          <cell r="N5">
            <v>5953.3990000000003</v>
          </cell>
          <cell r="O5">
            <v>5995.7860000000001</v>
          </cell>
          <cell r="P5">
            <v>6039.3879999999999</v>
          </cell>
          <cell r="Q5">
            <v>6118.43</v>
          </cell>
          <cell r="R5">
            <v>6187.3720000000003</v>
          </cell>
          <cell r="S5">
            <v>6269.3280000000004</v>
          </cell>
          <cell r="T5">
            <v>6354.866</v>
          </cell>
          <cell r="U5">
            <v>6426.7</v>
          </cell>
          <cell r="V5">
            <v>6498.165</v>
          </cell>
          <cell r="W5">
            <v>6585.4790000000003</v>
          </cell>
          <cell r="X5">
            <v>6681.2520000000004</v>
          </cell>
          <cell r="Y5">
            <v>6784.0619999999999</v>
          </cell>
          <cell r="Z5">
            <v>6903.3010000000004</v>
          </cell>
          <cell r="AA5">
            <v>7004.1419999999998</v>
          </cell>
          <cell r="AB5">
            <v>7081.8760000000002</v>
          </cell>
          <cell r="AC5">
            <v>7176.9769999999999</v>
          </cell>
          <cell r="AD5">
            <v>7289.7349999999997</v>
          </cell>
          <cell r="AE5">
            <v>7389.1310000000003</v>
          </cell>
          <cell r="AF5">
            <v>7475.3789999999999</v>
          </cell>
          <cell r="AG5">
            <v>7369.0630000000001</v>
          </cell>
          <cell r="AH5">
            <v>7376.6729999999998</v>
          </cell>
          <cell r="AI5">
            <v>7467.6149999999998</v>
          </cell>
          <cell r="AJ5">
            <v>7688.009</v>
          </cell>
          <cell r="AK5">
            <v>8106.1639999999998</v>
          </cell>
          <cell r="AL5">
            <v>8433.107</v>
          </cell>
          <cell r="AM5">
            <v>8679.49</v>
          </cell>
          <cell r="AN5">
            <v>9061.8140000000003</v>
          </cell>
          <cell r="AO5">
            <v>9351.6020000000008</v>
          </cell>
          <cell r="AP5">
            <v>9640.7549999999992</v>
          </cell>
          <cell r="AQ5">
            <v>9915.3169999999991</v>
          </cell>
          <cell r="AR5">
            <v>10156.138999999999</v>
          </cell>
          <cell r="AS5">
            <v>10335.458000000001</v>
          </cell>
          <cell r="AT5">
            <v>10666.257</v>
          </cell>
          <cell r="AU5">
            <v>10856.111999999999</v>
          </cell>
          <cell r="AV5">
            <v>10987.323</v>
          </cell>
          <cell r="AW5">
            <v>11173.868</v>
          </cell>
          <cell r="AX5" t="str">
            <v/>
          </cell>
          <cell r="AZ5" t="str">
            <v>Séries Históricas &gt; Indicadores Econômicos</v>
          </cell>
        </row>
        <row r="6">
          <cell r="A6" t="str">
            <v>t3</v>
          </cell>
          <cell r="B6" t="str">
            <v>PIB (variação % em 12 meses)</v>
          </cell>
          <cell r="C6" t="str">
            <v>PIB (variação % em 12 meses)</v>
          </cell>
          <cell r="D6">
            <v>2.1689566208675792</v>
          </cell>
          <cell r="E6">
            <v>2.9297342590375974</v>
          </cell>
          <cell r="F6">
            <v>2.9961043209325799</v>
          </cell>
          <cell r="G6">
            <v>3.0057632628934572</v>
          </cell>
          <cell r="H6">
            <v>3.1887717649822234</v>
          </cell>
          <cell r="I6">
            <v>2.064253525221682</v>
          </cell>
          <cell r="J6">
            <v>1.19389625951003</v>
          </cell>
          <cell r="K6">
            <v>0.50499253988292025</v>
          </cell>
          <cell r="L6">
            <v>-0.72702956492045612</v>
          </cell>
          <cell r="M6">
            <v>-1.298960262070914</v>
          </cell>
          <cell r="N6">
            <v>-2.2169595982652113</v>
          </cell>
          <cell r="O6">
            <v>-3.5471622701838568</v>
          </cell>
          <cell r="P6">
            <v>-4.4156216409888982</v>
          </cell>
          <cell r="Q6">
            <v>-4.5441426881006723</v>
          </cell>
          <cell r="R6">
            <v>-4.0996761109976525</v>
          </cell>
          <cell r="S6">
            <v>-3.2765535510795862</v>
          </cell>
          <cell r="T6">
            <v>-1.9342069751401736</v>
          </cell>
          <cell r="U6">
            <v>-0.92971927013255629</v>
          </cell>
          <cell r="V6">
            <v>0.11257834844522474</v>
          </cell>
          <cell r="W6">
            <v>1.323500160656077</v>
          </cell>
          <cell r="X6">
            <v>1.7139624487798821</v>
          </cell>
          <cell r="Y6">
            <v>1.911984618671192</v>
          </cell>
          <cell r="Z6">
            <v>2.0165334467981522</v>
          </cell>
          <cell r="AA6">
            <v>1.7818851741113084</v>
          </cell>
          <cell r="AB6">
            <v>1.5783540022547893</v>
          </cell>
          <cell r="AC6">
            <v>1.5047838651234713</v>
          </cell>
          <cell r="AD6">
            <v>1.2631641666542626</v>
          </cell>
          <cell r="AE6">
            <v>1.2210320168541067</v>
          </cell>
          <cell r="AF6">
            <v>0.9308176100629062</v>
          </cell>
          <cell r="AG6">
            <v>-2.0813665329242448</v>
          </cell>
          <cell r="AH6">
            <v>-3.2994513172798334</v>
          </cell>
          <cell r="AI6">
            <v>-3.8783437156467593</v>
          </cell>
          <cell r="AJ6">
            <v>-3.5335170957715323</v>
          </cell>
          <cell r="AK6">
            <v>1.92524969494281</v>
          </cell>
          <cell r="AL6">
            <v>3.939882564118169</v>
          </cell>
          <cell r="AM6">
            <v>4.6203815245734026</v>
          </cell>
          <cell r="AN6">
            <v>5.1586523228269288</v>
          </cell>
          <cell r="AO6">
            <v>3.1656153733313763</v>
          </cell>
          <cell r="AP6">
            <v>2.9630274537117751</v>
          </cell>
          <cell r="AQ6">
            <v>2.9026298317023302</v>
          </cell>
          <cell r="AR6">
            <v>3.2943067033976092</v>
          </cell>
          <cell r="AS6">
            <v>3.2263109998862616</v>
          </cell>
          <cell r="AT6">
            <v>3.0727915194346256</v>
          </cell>
          <cell r="AU6">
            <v>2.9079318721128011</v>
          </cell>
          <cell r="AV6">
            <v>2.4795341144421723</v>
          </cell>
          <cell r="AW6">
            <v>2.4529731964445745</v>
          </cell>
          <cell r="AX6" t="str">
            <v/>
          </cell>
          <cell r="AZ6" t="str">
            <v>Séries Históricas &gt; Indicadores Econômicos</v>
          </cell>
        </row>
        <row r="7">
          <cell r="A7" t="str">
            <v>t4</v>
          </cell>
          <cell r="B7" t="str">
            <v>Consumo das Famílias</v>
          </cell>
          <cell r="C7" t="str">
            <v>Consumo das Famílias</v>
          </cell>
          <cell r="D7">
            <v>3.7086131730882377</v>
          </cell>
          <cell r="E7">
            <v>4.1762491394085055</v>
          </cell>
          <cell r="F7">
            <v>4.0591315953634632</v>
          </cell>
          <cell r="G7">
            <v>3.4714558041537114</v>
          </cell>
          <cell r="H7">
            <v>3.4084130996676842</v>
          </cell>
          <cell r="I7">
            <v>2.7686380381900522</v>
          </cell>
          <cell r="J7">
            <v>2.1734584338273466</v>
          </cell>
          <cell r="K7">
            <v>2.2509731129919164</v>
          </cell>
          <cell r="L7">
            <v>1.2195456917625913</v>
          </cell>
          <cell r="M7">
            <v>0.30237935610983868</v>
          </cell>
          <cell r="N7">
            <v>-0.95513590219410416</v>
          </cell>
          <cell r="O7">
            <v>-3.2174596293486624</v>
          </cell>
          <cell r="P7">
            <v>-4.4354291606740759</v>
          </cell>
          <cell r="Q7">
            <v>-5.0021825721612849</v>
          </cell>
          <cell r="R7">
            <v>-4.7569846255579362</v>
          </cell>
          <cell r="S7">
            <v>-3.8353326521185283</v>
          </cell>
          <cell r="T7">
            <v>-2.5868555932588411</v>
          </cell>
          <cell r="U7">
            <v>-1.1013627030054041</v>
          </cell>
          <cell r="V7">
            <v>0.39487958342372398</v>
          </cell>
          <cell r="W7">
            <v>1.9766815621315548</v>
          </cell>
          <cell r="X7">
            <v>3.0009765198000471</v>
          </cell>
          <cell r="Y7">
            <v>3.1332578331445982</v>
          </cell>
          <cell r="Z7">
            <v>2.8368487782388208</v>
          </cell>
          <cell r="AA7">
            <v>2.3651493740989959</v>
          </cell>
          <cell r="AB7">
            <v>2.0928258101032826</v>
          </cell>
          <cell r="AC7">
            <v>2.2173105079400734</v>
          </cell>
          <cell r="AD7">
            <v>2.3789175784916683</v>
          </cell>
          <cell r="AE7">
            <v>2.5935635004740831</v>
          </cell>
          <cell r="AF7">
            <v>1.8531095372076978</v>
          </cell>
          <cell r="AG7">
            <v>-1.7959700855289529</v>
          </cell>
          <cell r="AH7">
            <v>-3.9753677728361247</v>
          </cell>
          <cell r="AI7">
            <v>-5.4419919538980066</v>
          </cell>
          <cell r="AJ7">
            <v>-5.7425904253871281</v>
          </cell>
          <cell r="AK7">
            <v>-0.5203147132659236</v>
          </cell>
          <cell r="AL7">
            <v>2.134815448197247</v>
          </cell>
          <cell r="AM7">
            <v>3.5775886851032057</v>
          </cell>
          <cell r="AN7">
            <v>4.67093418683735</v>
          </cell>
          <cell r="AO7">
            <v>3.6837915962631529</v>
          </cell>
          <cell r="AP7">
            <v>3.6819725543252968</v>
          </cell>
          <cell r="AQ7">
            <v>4.2808877657528832</v>
          </cell>
          <cell r="AR7">
            <v>4.5184629035560642</v>
          </cell>
          <cell r="AS7">
            <v>3.8599846462578524</v>
          </cell>
          <cell r="AT7">
            <v>3.7192303557991968</v>
          </cell>
          <cell r="AU7">
            <v>3.1224682241376867</v>
          </cell>
          <cell r="AV7">
            <v>3.2406615528334459</v>
          </cell>
          <cell r="AW7">
            <v>3.6895308745167776</v>
          </cell>
          <cell r="AX7" t="str">
            <v/>
          </cell>
          <cell r="AZ7" t="str">
            <v>Séries Históricas &gt; Indicadores Econômicos</v>
          </cell>
        </row>
        <row r="8">
          <cell r="A8" t="str">
            <v>t5</v>
          </cell>
          <cell r="B8" t="str">
            <v>Consumo do Governo</v>
          </cell>
          <cell r="C8" t="str">
            <v>Consumo do Governo</v>
          </cell>
          <cell r="D8">
            <v>1.7330632455548001</v>
          </cell>
          <cell r="E8">
            <v>1.4948764315853014</v>
          </cell>
          <cell r="F8">
            <v>1.631701631701632</v>
          </cell>
          <cell r="G8">
            <v>1.5107950388757674</v>
          </cell>
          <cell r="H8">
            <v>2.0319945541184659</v>
          </cell>
          <cell r="I8">
            <v>2.044694822934523</v>
          </cell>
          <cell r="J8">
            <v>1.6830814894765345</v>
          </cell>
          <cell r="K8">
            <v>0.81119584345930029</v>
          </cell>
          <cell r="L8">
            <v>0.23351235947559612</v>
          </cell>
          <cell r="M8">
            <v>-0.48222421763279844</v>
          </cell>
          <cell r="N8">
            <v>-1.187514512223431</v>
          </cell>
          <cell r="O8">
            <v>-1.4347703203710815</v>
          </cell>
          <cell r="P8">
            <v>-1.3778413818351432</v>
          </cell>
          <cell r="Q8">
            <v>-0.8404625050126957</v>
          </cell>
          <cell r="R8">
            <v>-0.40115478868040233</v>
          </cell>
          <cell r="S8">
            <v>0.21084235738622059</v>
          </cell>
          <cell r="T8">
            <v>-0.13835926163400236</v>
          </cell>
          <cell r="U8">
            <v>-0.50214845395568641</v>
          </cell>
          <cell r="V8">
            <v>-0.68588954987446327</v>
          </cell>
          <cell r="W8">
            <v>-0.669909612697972</v>
          </cell>
          <cell r="X8">
            <v>-5.5758313057574505E-2</v>
          </cell>
          <cell r="Y8">
            <v>0.48266635053431095</v>
          </cell>
          <cell r="Z8">
            <v>1.0758161949365519</v>
          </cell>
          <cell r="AA8">
            <v>0.78457289071900416</v>
          </cell>
          <cell r="AB8">
            <v>0.48858007472400988</v>
          </cell>
          <cell r="AC8">
            <v>8.932785006405819E-2</v>
          </cell>
          <cell r="AD8">
            <v>-0.60101400127587912</v>
          </cell>
          <cell r="AE8">
            <v>-0.48591028313941242</v>
          </cell>
          <cell r="AF8">
            <v>-0.58378196500671331</v>
          </cell>
          <cell r="AG8">
            <v>-2.6521848951755467</v>
          </cell>
          <cell r="AH8">
            <v>-3.7022024050804014</v>
          </cell>
          <cell r="AI8">
            <v>-4.4992988325138983</v>
          </cell>
          <cell r="AJ8">
            <v>-5.2764286802159388</v>
          </cell>
          <cell r="AK8">
            <v>-1.8093755405639178</v>
          </cell>
          <cell r="AL8">
            <v>0.4104111126701282</v>
          </cell>
          <cell r="AM8">
            <v>2.0026891232042932</v>
          </cell>
          <cell r="AN8">
            <v>5.1668993302822042</v>
          </cell>
          <cell r="AO8">
            <v>3.6145415385684387</v>
          </cell>
          <cell r="AP8">
            <v>2.5272615046978864</v>
          </cell>
          <cell r="AQ8">
            <v>1.527817814932253</v>
          </cell>
          <cell r="AR8">
            <v>0.88717130135258504</v>
          </cell>
          <cell r="AS8">
            <v>1.3695644885506342</v>
          </cell>
          <cell r="AT8">
            <v>0.96512356881248706</v>
          </cell>
          <cell r="AU8">
            <v>1.6684802321363934</v>
          </cell>
          <cell r="AV8">
            <v>2.1485725575422165</v>
          </cell>
          <cell r="AW8">
            <v>2.3739358218729523</v>
          </cell>
          <cell r="AX8" t="str">
            <v/>
          </cell>
          <cell r="AZ8" t="str">
            <v>Séries Históricas &gt; Indicadores Econômicos</v>
          </cell>
        </row>
        <row r="9">
          <cell r="A9" t="str">
            <v>t6</v>
          </cell>
          <cell r="B9" t="str">
            <v>Formação Bruta do Capital Fixo</v>
          </cell>
          <cell r="C9" t="str">
            <v>Formação Bruta do Capital Fixo</v>
          </cell>
          <cell r="D9">
            <v>0.75014894654175102</v>
          </cell>
          <cell r="E9">
            <v>2.5684307185394273</v>
          </cell>
          <cell r="F9">
            <v>4.8571854623341126</v>
          </cell>
          <cell r="G9">
            <v>5.8283703302652867</v>
          </cell>
          <cell r="H9">
            <v>6.1070343789479287</v>
          </cell>
          <cell r="I9">
            <v>2.2763478375353863</v>
          </cell>
          <cell r="J9">
            <v>-1.5307045895281202</v>
          </cell>
          <cell r="K9">
            <v>-4.2245414780139656</v>
          </cell>
          <cell r="L9">
            <v>-7.4350854971500961</v>
          </cell>
          <cell r="M9">
            <v>-8.8499562329437236</v>
          </cell>
          <cell r="N9">
            <v>-10.72788383268124</v>
          </cell>
          <cell r="O9">
            <v>-13.947090794973494</v>
          </cell>
          <cell r="P9">
            <v>-16.26026272577996</v>
          </cell>
          <cell r="Q9">
            <v>-16.031860356734295</v>
          </cell>
          <cell r="R9">
            <v>-15.056989484520923</v>
          </cell>
          <cell r="S9">
            <v>-12.129300578842006</v>
          </cell>
          <cell r="T9">
            <v>-8.6899684625063358</v>
          </cell>
          <cell r="U9">
            <v>-7.8846897758043655</v>
          </cell>
          <cell r="V9">
            <v>-5.408868189137273</v>
          </cell>
          <cell r="W9">
            <v>-2.5554986489589093</v>
          </cell>
          <cell r="X9">
            <v>-0.45634317006387759</v>
          </cell>
          <cell r="Y9">
            <v>2.5306286402891898</v>
          </cell>
          <cell r="Z9">
            <v>5.1836801932897858</v>
          </cell>
          <cell r="AA9">
            <v>5.2305350152240138</v>
          </cell>
          <cell r="AB9">
            <v>5.1003164101826481</v>
          </cell>
          <cell r="AC9">
            <v>5.9282343513489488</v>
          </cell>
          <cell r="AD9">
            <v>4.8272861741929907</v>
          </cell>
          <cell r="AE9">
            <v>4.0232854534807627</v>
          </cell>
          <cell r="AF9">
            <v>5.058072903303068</v>
          </cell>
          <cell r="AG9">
            <v>-0.2605742720731774</v>
          </cell>
          <cell r="AH9">
            <v>-3.5442155414266541</v>
          </cell>
          <cell r="AI9">
            <v>-0.51822908043314131</v>
          </cell>
          <cell r="AJ9">
            <v>2.2224754957829829</v>
          </cell>
          <cell r="AK9">
            <v>12.998702152404395</v>
          </cell>
          <cell r="AL9">
            <v>20.239570425444043</v>
          </cell>
          <cell r="AM9">
            <v>17.227261379712068</v>
          </cell>
          <cell r="AN9">
            <v>10.209835534310919</v>
          </cell>
          <cell r="AO9">
            <v>3.7664153696498115</v>
          </cell>
          <cell r="AP9">
            <v>0.80907328308816862</v>
          </cell>
          <cell r="AQ9">
            <v>0.89104900769543249</v>
          </cell>
          <cell r="AR9">
            <v>2.7302399435427116</v>
          </cell>
          <cell r="AS9">
            <v>1.7079244177530262</v>
          </cell>
          <cell r="AT9">
            <v>-1.0894316203063026</v>
          </cell>
          <cell r="AU9">
            <v>-3.0058759264180446</v>
          </cell>
          <cell r="AV9">
            <v>-2.6926019657465661</v>
          </cell>
          <cell r="AW9">
            <v>-0.91177774493866881</v>
          </cell>
          <cell r="AX9" t="str">
            <v/>
          </cell>
          <cell r="AZ9" t="str">
            <v>Séries Históricas &gt; Indicadores Econômicos</v>
          </cell>
        </row>
        <row r="10">
          <cell r="A10" t="str">
            <v>t7</v>
          </cell>
          <cell r="B10" t="str">
            <v>Exportações</v>
          </cell>
          <cell r="C10" t="str">
            <v>Exportações</v>
          </cell>
          <cell r="D10">
            <v>-1.571851425708215</v>
          </cell>
          <cell r="E10">
            <v>0.15724733423896353</v>
          </cell>
          <cell r="F10">
            <v>1.776520987561514</v>
          </cell>
          <cell r="G10">
            <v>1.8296547610170855</v>
          </cell>
          <cell r="H10">
            <v>3.5191417555172189</v>
          </cell>
          <cell r="I10">
            <v>1.7604488912423832</v>
          </cell>
          <cell r="J10">
            <v>2.1848894632390259</v>
          </cell>
          <cell r="K10">
            <v>-1.5697796816504961</v>
          </cell>
          <cell r="L10">
            <v>-1.1765777251616316</v>
          </cell>
          <cell r="M10">
            <v>1.3164381310595274</v>
          </cell>
          <cell r="N10">
            <v>0.82383335441094108</v>
          </cell>
          <cell r="O10">
            <v>6.8200416604671688</v>
          </cell>
          <cell r="P10">
            <v>8.6206896551724199</v>
          </cell>
          <cell r="Q10">
            <v>6.930077491439901</v>
          </cell>
          <cell r="R10">
            <v>6.0485243786621901</v>
          </cell>
          <cell r="S10">
            <v>0.86184382345262378</v>
          </cell>
          <cell r="T10">
            <v>-1.3472126780518123</v>
          </cell>
          <cell r="U10">
            <v>-1.4670812582686432</v>
          </cell>
          <cell r="V10">
            <v>0.66911671524521044</v>
          </cell>
          <cell r="W10">
            <v>4.9102364923182984</v>
          </cell>
          <cell r="X10">
            <v>5.7505267231371393</v>
          </cell>
          <cell r="Y10">
            <v>4.4949970067561518</v>
          </cell>
          <cell r="Z10">
            <v>3.2108898344201275</v>
          </cell>
          <cell r="AA10">
            <v>4.0518638573743937</v>
          </cell>
          <cell r="AB10">
            <v>2.3289854601047377</v>
          </cell>
          <cell r="AC10">
            <v>3.1271995154927845</v>
          </cell>
          <cell r="AD10">
            <v>1.5148435149573647</v>
          </cell>
          <cell r="AE10">
            <v>-2.56021000363712</v>
          </cell>
          <cell r="AF10">
            <v>-2.6796783114530043</v>
          </cell>
          <cell r="AG10">
            <v>-2.6839778742450804</v>
          </cell>
          <cell r="AH10">
            <v>-2.0425163801803814</v>
          </cell>
          <cell r="AI10">
            <v>-1.8428056736667697</v>
          </cell>
          <cell r="AJ10">
            <v>-0.98396263391690164</v>
          </cell>
          <cell r="AK10">
            <v>2.534556574923541</v>
          </cell>
          <cell r="AL10">
            <v>3.8365931837508915</v>
          </cell>
          <cell r="AM10">
            <v>5.788451204893974</v>
          </cell>
          <cell r="AN10">
            <v>7.6657967772669089</v>
          </cell>
          <cell r="AO10">
            <v>2.4709499660583667</v>
          </cell>
          <cell r="AP10">
            <v>3.5257753148296045</v>
          </cell>
          <cell r="AQ10">
            <v>5.542917209243936</v>
          </cell>
          <cell r="AR10">
            <v>5.1893688730205056</v>
          </cell>
          <cell r="AS10">
            <v>9.7569149475095429</v>
          </cell>
          <cell r="AT10">
            <v>10.272335620199712</v>
          </cell>
          <cell r="AU10">
            <v>9.1357114373208148</v>
          </cell>
          <cell r="AV10">
            <v>8.9553675202286307</v>
          </cell>
          <cell r="AW10">
            <v>7.034659266554999</v>
          </cell>
          <cell r="AX10" t="str">
            <v/>
          </cell>
          <cell r="AZ10" t="str">
            <v>Séries Históricas &gt; Indicadores Econômicos</v>
          </cell>
        </row>
        <row r="11">
          <cell r="A11" t="str">
            <v>t8</v>
          </cell>
          <cell r="B11" t="str">
            <v>Importações</v>
          </cell>
          <cell r="C11" t="str">
            <v>Importações</v>
          </cell>
          <cell r="D11">
            <v>1.2672789854405453</v>
          </cell>
          <cell r="E11">
            <v>2.3070730725602839</v>
          </cell>
          <cell r="F11">
            <v>6.5503804045277558</v>
          </cell>
          <cell r="G11">
            <v>6.6686365399176273</v>
          </cell>
          <cell r="H11">
            <v>4.9693279411096469</v>
          </cell>
          <cell r="I11">
            <v>2.1835154419785674</v>
          </cell>
          <cell r="J11">
            <v>-0.32044583768722212</v>
          </cell>
          <cell r="K11">
            <v>-2.2714681440443196</v>
          </cell>
          <cell r="L11">
            <v>-3.5089997662398398</v>
          </cell>
          <cell r="M11">
            <v>-5.1776338816940655</v>
          </cell>
          <cell r="N11">
            <v>-10.52397092738836</v>
          </cell>
          <cell r="O11">
            <v>-14.190051020408168</v>
          </cell>
          <cell r="P11">
            <v>-18.087931807985647</v>
          </cell>
          <cell r="Q11">
            <v>-18.184251082011393</v>
          </cell>
          <cell r="R11">
            <v>-15.069563094947524</v>
          </cell>
          <cell r="S11">
            <v>-10.343119038771221</v>
          </cell>
          <cell r="T11">
            <v>-2.3485338094664243</v>
          </cell>
          <cell r="U11">
            <v>0.2436328362922735</v>
          </cell>
          <cell r="V11">
            <v>4.0878261869180532</v>
          </cell>
          <cell r="W11">
            <v>6.7157133646495337</v>
          </cell>
          <cell r="X11">
            <v>5.8364274737231714</v>
          </cell>
          <cell r="Y11">
            <v>7.5477642505119569</v>
          </cell>
          <cell r="Z11">
            <v>9.0528571113025471</v>
          </cell>
          <cell r="AA11">
            <v>7.7430978864805988</v>
          </cell>
          <cell r="AB11">
            <v>5.1552729199787928</v>
          </cell>
          <cell r="AC11">
            <v>4.9978029336067209</v>
          </cell>
          <cell r="AD11">
            <v>2.2948462169470218</v>
          </cell>
          <cell r="AE11">
            <v>1.3327859331504266</v>
          </cell>
          <cell r="AF11">
            <v>3.3614207672304275</v>
          </cell>
          <cell r="AG11">
            <v>-1.2754212377564356</v>
          </cell>
          <cell r="AH11">
            <v>-8.7932758467067487</v>
          </cell>
          <cell r="AI11">
            <v>-9.8402126545253381</v>
          </cell>
          <cell r="AJ11">
            <v>-9.2209577860339902</v>
          </cell>
          <cell r="AK11">
            <v>-1.7925090079633388</v>
          </cell>
          <cell r="AL11">
            <v>10.276031999305314</v>
          </cell>
          <cell r="AM11">
            <v>12.352173960696655</v>
          </cell>
          <cell r="AN11">
            <v>6.9620660094299236</v>
          </cell>
          <cell r="AO11">
            <v>2.1147416569236688</v>
          </cell>
          <cell r="AP11">
            <v>0.36804758119131087</v>
          </cell>
          <cell r="AQ11">
            <v>0.8077796291424244</v>
          </cell>
          <cell r="AR11">
            <v>4.16061392347995</v>
          </cell>
          <cell r="AS11">
            <v>4.9463683111039769</v>
          </cell>
          <cell r="AT11">
            <v>-6.7141130656622749E-2</v>
          </cell>
          <cell r="AU11">
            <v>-1.1901593216472106</v>
          </cell>
          <cell r="AV11">
            <v>0.77432790609615054</v>
          </cell>
          <cell r="AW11">
            <v>4.0832892849052227</v>
          </cell>
          <cell r="AX11" t="str">
            <v/>
          </cell>
          <cell r="AZ11" t="str">
            <v>Séries Históricas &gt; Indicadores Econômicos</v>
          </cell>
        </row>
        <row r="12">
          <cell r="A12" t="str">
            <v>t9</v>
          </cell>
          <cell r="B12" t="str">
            <v>Vendas Físicas do Comércio varejista (variação % em 12 meses)</v>
          </cell>
          <cell r="C12" t="str">
            <v>Vendas Físicas do Comércio varejista (variação % em 12 meses)</v>
          </cell>
          <cell r="D12">
            <v>6.7632395823534974</v>
          </cell>
          <cell r="E12">
            <v>5.4960280805468553</v>
          </cell>
          <cell r="F12">
            <v>4.7899311843534687</v>
          </cell>
          <cell r="G12">
            <v>4.2725173210161671</v>
          </cell>
          <cell r="H12">
            <v>4.4933920704846031</v>
          </cell>
          <cell r="I12">
            <v>4.8332019963225337</v>
          </cell>
          <cell r="J12">
            <v>3.3439903223019263</v>
          </cell>
          <cell r="K12">
            <v>2.2318766504813015</v>
          </cell>
          <cell r="L12">
            <v>1.0118043844856928</v>
          </cell>
          <cell r="M12">
            <v>-0.79345193351709753</v>
          </cell>
          <cell r="N12">
            <v>-2.0735785953177266</v>
          </cell>
          <cell r="O12">
            <v>-4.3496375302058077</v>
          </cell>
          <cell r="P12">
            <v>-5.8347245409015365</v>
          </cell>
          <cell r="Q12">
            <v>-6.650951338609179</v>
          </cell>
          <cell r="R12">
            <v>-6.642759562841527</v>
          </cell>
          <cell r="S12">
            <v>-6.2549002526352426</v>
          </cell>
          <cell r="T12">
            <v>-5.2388972608811262</v>
          </cell>
          <cell r="U12">
            <v>-3.0212842712842636</v>
          </cell>
          <cell r="V12">
            <v>-0.64935064935066622</v>
          </cell>
          <cell r="W12">
            <v>2.0908837468636587</v>
          </cell>
          <cell r="X12">
            <v>3.7979420018708909</v>
          </cell>
          <cell r="Y12">
            <v>3.5989956291267333</v>
          </cell>
          <cell r="Z12">
            <v>2.8261069686090767</v>
          </cell>
          <cell r="AA12">
            <v>2.3120334971782341</v>
          </cell>
          <cell r="AB12">
            <v>1.3698630136986356</v>
          </cell>
          <cell r="AC12">
            <v>1.2028725314183308</v>
          </cell>
          <cell r="AD12">
            <v>1.5666965085048945</v>
          </cell>
          <cell r="AE12">
            <v>1.8505338078291578</v>
          </cell>
          <cell r="AF12">
            <v>2.1603840682787867</v>
          </cell>
          <cell r="AG12">
            <v>8.8699662941227331E-3</v>
          </cell>
          <cell r="AH12">
            <v>0.93433230498016773</v>
          </cell>
          <cell r="AI12">
            <v>1.1967155835080456</v>
          </cell>
          <cell r="AJ12">
            <v>0.66138717256984947</v>
          </cell>
          <cell r="AK12">
            <v>5.8625277161862721</v>
          </cell>
          <cell r="AL12">
            <v>3.9385206532180694</v>
          </cell>
          <cell r="AM12">
            <v>1.3983599482088938</v>
          </cell>
          <cell r="AN12">
            <v>0.64257665580966794</v>
          </cell>
          <cell r="AO12">
            <v>-0.91220188314640183</v>
          </cell>
          <cell r="AP12">
            <v>-0.7034583713661724</v>
          </cell>
          <cell r="AQ12">
            <v>0.99160255254888696</v>
          </cell>
          <cell r="AR12">
            <v>1.198130988179047</v>
          </cell>
          <cell r="AS12">
            <v>0.92420535154715822</v>
          </cell>
          <cell r="AT12">
            <v>1.6780605756715916</v>
          </cell>
          <cell r="AU12">
            <v>1.6491691666666641</v>
          </cell>
          <cell r="AV12">
            <v>2.5</v>
          </cell>
          <cell r="AW12">
            <v>3.6</v>
          </cell>
          <cell r="AX12" t="str">
            <v/>
          </cell>
          <cell r="AZ12" t="str">
            <v>Séries Históricas &gt; Indicadores Econômicos</v>
          </cell>
        </row>
        <row r="13">
          <cell r="A13" t="str">
            <v>t10</v>
          </cell>
          <cell r="B13" t="str">
            <v>Confiança do empresário (Índice - Média no Trimestre)</v>
          </cell>
          <cell r="C13" t="str">
            <v>Confiança do empresário (Índice - Média no Trimestre)</v>
          </cell>
          <cell r="D13">
            <v>104.63333333333333</v>
          </cell>
          <cell r="E13">
            <v>105.86666666666667</v>
          </cell>
          <cell r="F13">
            <v>103.2</v>
          </cell>
          <cell r="G13">
            <v>98.566666666666677</v>
          </cell>
          <cell r="H13">
            <v>97.2</v>
          </cell>
          <cell r="I13">
            <v>93.666666666666671</v>
          </cell>
          <cell r="J13">
            <v>88.333333333333329</v>
          </cell>
          <cell r="K13">
            <v>86.066666666666663</v>
          </cell>
          <cell r="L13">
            <v>83.466666666666683</v>
          </cell>
          <cell r="M13">
            <v>76.966666666666683</v>
          </cell>
          <cell r="N13">
            <v>75.866666666666674</v>
          </cell>
          <cell r="O13">
            <v>74.866666666666674</v>
          </cell>
          <cell r="P13">
            <v>75.2</v>
          </cell>
          <cell r="Q13">
            <v>80.233333333333334</v>
          </cell>
          <cell r="R13">
            <v>88.533333333333346</v>
          </cell>
          <cell r="S13">
            <v>84.966666666666669</v>
          </cell>
          <cell r="T13">
            <v>87.666666666666671</v>
          </cell>
          <cell r="U13">
            <v>91.433333333333337</v>
          </cell>
          <cell r="V13">
            <v>94.033333333333346</v>
          </cell>
          <cell r="W13">
            <v>96.966666666666654</v>
          </cell>
          <cell r="X13">
            <v>99.633333333333326</v>
          </cell>
          <cell r="Y13">
            <v>100.66666666666667</v>
          </cell>
          <cell r="Z13">
            <v>100.16666666666667</v>
          </cell>
          <cell r="AA13">
            <v>94.2</v>
          </cell>
          <cell r="AB13">
            <v>96.733333333333348</v>
          </cell>
          <cell r="AC13">
            <v>97.833333333333329</v>
          </cell>
          <cell r="AD13">
            <v>97.266666666666666</v>
          </cell>
          <cell r="AE13">
            <v>95.333333333333329</v>
          </cell>
          <cell r="AF13">
            <v>98.733333333333334</v>
          </cell>
          <cell r="AG13">
            <v>68.13333333333334</v>
          </cell>
          <cell r="AH13">
            <v>99.866666666666674</v>
          </cell>
          <cell r="AI13">
            <v>111.53333333333335</v>
          </cell>
          <cell r="AJ13">
            <v>107.46666666666665</v>
          </cell>
          <cell r="AK13">
            <v>106.7</v>
          </cell>
          <cell r="AL13">
            <v>109.43333333333334</v>
          </cell>
          <cell r="AM13">
            <v>100.83333333333333</v>
          </cell>
          <cell r="AN13">
            <v>95.8</v>
          </cell>
          <cell r="AO13">
            <v>100.36666666666667</v>
          </cell>
          <cell r="AP13">
            <v>102.03333333333335</v>
          </cell>
          <cell r="AQ13">
            <v>92.166666666666671</v>
          </cell>
          <cell r="AR13">
            <v>92.033333333333346</v>
          </cell>
          <cell r="AS13">
            <v>94.5</v>
          </cell>
          <cell r="AT13">
            <v>93.133333333333326</v>
          </cell>
          <cell r="AU13">
            <v>91.366666666666674</v>
          </cell>
          <cell r="AV13">
            <v>95.433333333333337</v>
          </cell>
          <cell r="AW13">
            <v>99.100000000000009</v>
          </cell>
          <cell r="AX13">
            <v>103.86666666666667</v>
          </cell>
          <cell r="AZ13" t="str">
            <v>Séries Históricas &gt; Indicadores Econômicos</v>
          </cell>
        </row>
        <row r="14">
          <cell r="A14" t="str">
            <v>t11</v>
          </cell>
          <cell r="B14" t="str">
            <v>Confiança do consumidor (Índice - Média no Trimestre)</v>
          </cell>
          <cell r="C14" t="str">
            <v>Confiança do consumidor (Índice - Média no Trimestre)</v>
          </cell>
          <cell r="D14">
            <v>104.93333333333334</v>
          </cell>
          <cell r="E14">
            <v>100</v>
          </cell>
          <cell r="F14">
            <v>99.966666666666654</v>
          </cell>
          <cell r="G14">
            <v>103.60000000000001</v>
          </cell>
          <cell r="H14">
            <v>98.3</v>
          </cell>
          <cell r="I14">
            <v>92.100000000000009</v>
          </cell>
          <cell r="J14">
            <v>92.100000000000009</v>
          </cell>
          <cell r="K14">
            <v>90.3</v>
          </cell>
          <cell r="L14">
            <v>78.733333333333334</v>
          </cell>
          <cell r="M14">
            <v>73.899999999999991</v>
          </cell>
          <cell r="N14">
            <v>68.733333333333334</v>
          </cell>
          <cell r="O14">
            <v>68.099999999999994</v>
          </cell>
          <cell r="P14">
            <v>69.533333333333346</v>
          </cell>
          <cell r="Q14">
            <v>68.5</v>
          </cell>
          <cell r="R14">
            <v>79.300000000000011</v>
          </cell>
          <cell r="S14">
            <v>80.3</v>
          </cell>
          <cell r="T14">
            <v>83.2</v>
          </cell>
          <cell r="U14">
            <v>81.900000000000006</v>
          </cell>
          <cell r="V14">
            <v>82.5</v>
          </cell>
          <cell r="W14">
            <v>88.966666666666654</v>
          </cell>
          <cell r="X14">
            <v>90.899999999999991</v>
          </cell>
          <cell r="Y14">
            <v>85.600000000000009</v>
          </cell>
          <cell r="Z14">
            <v>83.466666666666669</v>
          </cell>
          <cell r="AA14">
            <v>92.533333333333346</v>
          </cell>
          <cell r="AB14">
            <v>95.866666666666674</v>
          </cell>
          <cell r="AC14">
            <v>86.833333333333329</v>
          </cell>
          <cell r="AD14">
            <v>88.600000000000009</v>
          </cell>
          <cell r="AE14">
            <v>92.100000000000009</v>
          </cell>
          <cell r="AF14">
            <v>88.90000000000002</v>
          </cell>
          <cell r="AG14">
            <v>64.733333333333334</v>
          </cell>
          <cell r="AH14">
            <v>80.86666666666666</v>
          </cell>
          <cell r="AI14">
            <v>83.1</v>
          </cell>
          <cell r="AJ14">
            <v>76.966666666666654</v>
          </cell>
          <cell r="AK14">
            <v>76.366666666666674</v>
          </cell>
          <cell r="AL14">
            <v>79.666666666666671</v>
          </cell>
          <cell r="AM14">
            <v>77.599999999999994</v>
          </cell>
          <cell r="AN14">
            <v>78.166666666666671</v>
          </cell>
          <cell r="AO14">
            <v>77.13333333333334</v>
          </cell>
          <cell r="AP14">
            <v>83.466666666666669</v>
          </cell>
          <cell r="AQ14">
            <v>88.8</v>
          </cell>
          <cell r="AR14">
            <v>87.966666666666654</v>
          </cell>
          <cell r="AS14">
            <v>88</v>
          </cell>
          <cell r="AT14">
            <v>94.90000000000002</v>
          </cell>
          <cell r="AU14">
            <v>94.366666666666674</v>
          </cell>
          <cell r="AV14">
            <v>91.866666666666674</v>
          </cell>
          <cell r="AW14">
            <v>89.8</v>
          </cell>
          <cell r="AX14">
            <v>93.233333333333334</v>
          </cell>
          <cell r="AZ14" t="str">
            <v>Séries Históricas &gt; Indicadores Econômicos</v>
          </cell>
        </row>
        <row r="15">
          <cell r="A15" t="str">
            <v>t12</v>
          </cell>
          <cell r="B15" t="str">
            <v>Produção Industrial (variação % em 12 meses)</v>
          </cell>
          <cell r="C15" t="str">
            <v>Produção Industrial (variação % em 12 meses)</v>
          </cell>
          <cell r="D15">
            <v>-0.93943139678616117</v>
          </cell>
          <cell r="E15">
            <v>1.4420271734600476</v>
          </cell>
          <cell r="F15">
            <v>2.2966427259061062</v>
          </cell>
          <cell r="G15">
            <v>2.0749999999999824</v>
          </cell>
          <cell r="H15">
            <v>2.0547375426337222</v>
          </cell>
          <cell r="I15">
            <v>-0.5012325390304051</v>
          </cell>
          <cell r="J15">
            <v>-2.0409829373826405</v>
          </cell>
          <cell r="K15">
            <v>-3.0206547473263123</v>
          </cell>
          <cell r="L15">
            <v>-4.4832083469188211</v>
          </cell>
          <cell r="M15">
            <v>-4.7320175076389637</v>
          </cell>
          <cell r="N15">
            <v>-6.2671889324110497</v>
          </cell>
          <cell r="O15">
            <v>-8.2498526812021069</v>
          </cell>
          <cell r="P15">
            <v>-9.5750128008192483</v>
          </cell>
          <cell r="Q15">
            <v>-9.6567267683772666</v>
          </cell>
          <cell r="R15">
            <v>-8.5889570552147081</v>
          </cell>
          <cell r="S15">
            <v>-6.4134324249931041</v>
          </cell>
          <cell r="T15">
            <v>-3.4163835409588339</v>
          </cell>
          <cell r="U15">
            <v>-1.7271157167529916</v>
          </cell>
          <cell r="V15">
            <v>0.44742729306486151</v>
          </cell>
          <cell r="W15">
            <v>2.4999999999999911</v>
          </cell>
          <cell r="X15">
            <v>2.8043775649794656</v>
          </cell>
          <cell r="Y15">
            <v>3.1341534856473174</v>
          </cell>
          <cell r="Z15">
            <v>2.5660888931926085</v>
          </cell>
          <cell r="AA15">
            <v>0.98517455762794359</v>
          </cell>
          <cell r="AB15">
            <v>-0.1235623990114898</v>
          </cell>
          <cell r="AC15">
            <v>-0.70055855344123286</v>
          </cell>
          <cell r="AD15">
            <v>-1.2839879154078582</v>
          </cell>
          <cell r="AE15">
            <v>-1.0986929342678753</v>
          </cell>
          <cell r="AF15">
            <v>-1.0087552341073502</v>
          </cell>
          <cell r="AG15">
            <v>-5.6154066164553429</v>
          </cell>
          <cell r="AH15">
            <v>-5.4227237949502793</v>
          </cell>
          <cell r="AI15">
            <v>-4.4435931813828873</v>
          </cell>
          <cell r="AJ15">
            <v>-3.0859450105748976</v>
          </cell>
          <cell r="AK15">
            <v>6.646464646464656</v>
          </cell>
          <cell r="AL15">
            <v>6.4415006572959843</v>
          </cell>
          <cell r="AM15">
            <v>3.9286430146322049</v>
          </cell>
          <cell r="AN15">
            <v>2.0476428049190698</v>
          </cell>
          <cell r="AO15">
            <v>-2.6437170244056785</v>
          </cell>
          <cell r="AP15">
            <v>-2.3166317184118546</v>
          </cell>
          <cell r="AQ15">
            <v>-0.69531484309920399</v>
          </cell>
          <cell r="AR15">
            <v>1.3155368311656979E-2</v>
          </cell>
          <cell r="AS15">
            <v>4.9956305035459003E-2</v>
          </cell>
          <cell r="AT15">
            <v>1.6811464136634591E-2</v>
          </cell>
          <cell r="AU15">
            <v>0.14501833091635774</v>
          </cell>
          <cell r="AV15">
            <v>0.66458843213603735</v>
          </cell>
          <cell r="AW15">
            <v>1.5151852060784732</v>
          </cell>
          <cell r="AX15" t="str">
            <v/>
          </cell>
          <cell r="AZ15" t="str">
            <v>Séries Históricas &gt; Indicadores Econômicos</v>
          </cell>
        </row>
        <row r="16">
          <cell r="A16" t="str">
            <v>t13</v>
          </cell>
          <cell r="B16" t="str">
            <v>Mercado de Trabalho</v>
          </cell>
          <cell r="C16" t="str">
            <v>Mercado de Trabalho</v>
          </cell>
          <cell r="AN16">
            <v>0</v>
          </cell>
          <cell r="AO16">
            <v>0</v>
          </cell>
          <cell r="AP16">
            <v>0</v>
          </cell>
          <cell r="AQ16">
            <v>0</v>
          </cell>
          <cell r="AR16">
            <v>0</v>
          </cell>
          <cell r="AS16">
            <v>0</v>
          </cell>
          <cell r="AT16">
            <v>0</v>
          </cell>
          <cell r="AU16">
            <v>0</v>
          </cell>
          <cell r="AV16">
            <v>0</v>
          </cell>
          <cell r="AW16">
            <v>0</v>
          </cell>
          <cell r="AX16">
            <v>0</v>
          </cell>
        </row>
        <row r="17">
          <cell r="A17" t="str">
            <v>t14</v>
          </cell>
          <cell r="B17" t="str">
            <v xml:space="preserve">Massa de salário real (Índice - base: mar 2012 = 100) </v>
          </cell>
          <cell r="C17" t="str">
            <v xml:space="preserve">Massa de salário real (Índice - base: mar 2012 = 100) </v>
          </cell>
          <cell r="D17">
            <v>102.82096351831258</v>
          </cell>
          <cell r="E17">
            <v>105.36212648419846</v>
          </cell>
          <cell r="F17">
            <v>107.27409692578111</v>
          </cell>
          <cell r="G17">
            <v>107.98435986655666</v>
          </cell>
          <cell r="H17">
            <v>109.68396886322058</v>
          </cell>
          <cell r="I17">
            <v>111.08655881192382</v>
          </cell>
          <cell r="J17">
            <v>111.39146967033756</v>
          </cell>
          <cell r="K17">
            <v>110.96746421781395</v>
          </cell>
          <cell r="L17">
            <v>109.09495282849662</v>
          </cell>
          <cell r="M17">
            <v>108.49445779675</v>
          </cell>
          <cell r="N17">
            <v>107.44054238260932</v>
          </cell>
          <cell r="O17">
            <v>106.51146106108979</v>
          </cell>
          <cell r="P17">
            <v>104.65042866879506</v>
          </cell>
          <cell r="Q17">
            <v>104.59733830756537</v>
          </cell>
          <cell r="R17">
            <v>104.8814434838756</v>
          </cell>
          <cell r="S17">
            <v>105.26670732144778</v>
          </cell>
          <cell r="T17">
            <v>104.54353050902176</v>
          </cell>
          <cell r="U17">
            <v>105.25092370054165</v>
          </cell>
          <cell r="V17">
            <v>106.30986117587975</v>
          </cell>
          <cell r="W17">
            <v>107.15428489435736</v>
          </cell>
          <cell r="X17">
            <v>106.09965204290275</v>
          </cell>
          <cell r="Y17">
            <v>107.61918427377408</v>
          </cell>
          <cell r="Z17">
            <v>108.77497578649064</v>
          </cell>
          <cell r="AA17">
            <v>109.01818703590773</v>
          </cell>
          <cell r="AB17">
            <v>108.69318793270438</v>
          </cell>
          <cell r="AC17">
            <v>109.13512931807583</v>
          </cell>
          <cell r="AD17">
            <v>109.53617677655414</v>
          </cell>
          <cell r="AE17">
            <v>111.24726477024069</v>
          </cell>
          <cell r="AF17">
            <v>110.34975069053341</v>
          </cell>
          <cell r="AG17">
            <v>105.01345194963589</v>
          </cell>
          <cell r="AH17">
            <v>104.28310076407075</v>
          </cell>
          <cell r="AI17">
            <v>105.50059188578398</v>
          </cell>
          <cell r="AJ17">
            <v>102.3424328299315</v>
          </cell>
          <cell r="AK17">
            <v>102.23840441941385</v>
          </cell>
          <cell r="AL17" t="str">
            <v/>
          </cell>
          <cell r="AM17" t="str">
            <v/>
          </cell>
          <cell r="AN17">
            <v>107.94076934606467</v>
          </cell>
          <cell r="AO17">
            <v>112.71634000758237</v>
          </cell>
          <cell r="AP17">
            <v>117.58448611809101</v>
          </cell>
          <cell r="AQ17">
            <v>120.94144823269059</v>
          </cell>
          <cell r="AR17">
            <v>119.59208373107867</v>
          </cell>
          <cell r="AS17">
            <v>121.09129960452746</v>
          </cell>
          <cell r="AT17">
            <v>125.14830219555435</v>
          </cell>
          <cell r="AU17">
            <v>126.63375265452336</v>
          </cell>
          <cell r="AV17">
            <v>127.52330898026263</v>
          </cell>
          <cell r="AW17">
            <v>131.94550661438078</v>
          </cell>
          <cell r="AX17" t="str">
            <v/>
          </cell>
          <cell r="AZ17" t="str">
            <v>Séries Históricas &gt; Indicadores Econômicos</v>
          </cell>
        </row>
        <row r="18">
          <cell r="A18" t="str">
            <v>t15</v>
          </cell>
          <cell r="B18" t="str">
            <v xml:space="preserve">Rendimento médio real (R$ a preços do último trimestre) </v>
          </cell>
          <cell r="C18" t="str">
            <v xml:space="preserve">Rendimento médio real (R$ a preços do último trimestre) </v>
          </cell>
          <cell r="D18">
            <v>2481.7029182010601</v>
          </cell>
          <cell r="E18">
            <v>2521.67223716121</v>
          </cell>
          <cell r="F18">
            <v>2546.0090401521802</v>
          </cell>
          <cell r="G18">
            <v>2541.8804674509802</v>
          </cell>
          <cell r="H18">
            <v>2570.1662513632</v>
          </cell>
          <cell r="I18">
            <v>2565.4211920903999</v>
          </cell>
          <cell r="J18">
            <v>2578.7986338562901</v>
          </cell>
          <cell r="K18">
            <v>2585.9270821564</v>
          </cell>
          <cell r="L18">
            <v>2564.1788978826798</v>
          </cell>
          <cell r="M18">
            <v>2570.2329321564798</v>
          </cell>
          <cell r="N18">
            <v>2533.1844342611398</v>
          </cell>
          <cell r="O18">
            <v>2499.2492251223898</v>
          </cell>
          <cell r="P18">
            <v>2486.3475753953298</v>
          </cell>
          <cell r="Q18">
            <v>2472.75502920299</v>
          </cell>
          <cell r="R18">
            <v>2488.49658325677</v>
          </cell>
          <cell r="S18">
            <v>2513.68747714045</v>
          </cell>
          <cell r="T18">
            <v>2530.6464132603501</v>
          </cell>
          <cell r="U18">
            <v>2519.8225154965498</v>
          </cell>
          <cell r="V18">
            <v>2529.0860420591898</v>
          </cell>
          <cell r="W18">
            <v>2550.6777719985498</v>
          </cell>
          <cell r="X18">
            <v>2558.5933138220198</v>
          </cell>
          <cell r="Y18">
            <v>2570.9497309990202</v>
          </cell>
          <cell r="Z18">
            <v>2566.3704243501402</v>
          </cell>
          <cell r="AA18">
            <v>2584.4567484491399</v>
          </cell>
          <cell r="AB18">
            <v>2591.7895518057899</v>
          </cell>
          <cell r="AC18">
            <v>2560.2585878018999</v>
          </cell>
          <cell r="AD18">
            <v>2573.5401451565599</v>
          </cell>
          <cell r="AE18">
            <v>2594.61665787017</v>
          </cell>
          <cell r="AF18">
            <v>2620.4534942171899</v>
          </cell>
          <cell r="AG18">
            <v>2726.7090782653499</v>
          </cell>
          <cell r="AH18">
            <v>2770.7047078781202</v>
          </cell>
          <cell r="AI18">
            <v>2660.4510266729299</v>
          </cell>
          <cell r="AJ18">
            <v>2635.7344305463098</v>
          </cell>
          <cell r="AK18">
            <v>2550.9042658376502</v>
          </cell>
          <cell r="AL18">
            <v>2462.7184310193402</v>
          </cell>
          <cell r="AM18">
            <v>2484</v>
          </cell>
          <cell r="AN18">
            <v>2664</v>
          </cell>
          <cell r="AO18">
            <v>2691</v>
          </cell>
          <cell r="AP18">
            <v>2790</v>
          </cell>
          <cell r="AQ18">
            <v>2841</v>
          </cell>
          <cell r="AR18">
            <v>2923</v>
          </cell>
          <cell r="AS18">
            <v>2927</v>
          </cell>
          <cell r="AT18">
            <v>2997</v>
          </cell>
          <cell r="AU18">
            <v>3063</v>
          </cell>
          <cell r="AV18">
            <v>3175</v>
          </cell>
          <cell r="AW18">
            <v>3231</v>
          </cell>
          <cell r="AX18">
            <v>0</v>
          </cell>
          <cell r="AZ18" t="str">
            <v>Séries Históricas &gt; Indicadores Econômicos</v>
          </cell>
        </row>
        <row r="19">
          <cell r="A19" t="str">
            <v>t16</v>
          </cell>
          <cell r="B19" t="str">
            <v>Emprego Formal – criação líquida no trimestre (em número de pessoas)</v>
          </cell>
          <cell r="C19" t="str">
            <v>Emprego Formal – criação líquida no trimestre (em mil pessoas)</v>
          </cell>
          <cell r="D19">
            <v>427.48</v>
          </cell>
          <cell r="E19">
            <v>525.51800000000003</v>
          </cell>
          <cell r="F19">
            <v>493.04500000000002</v>
          </cell>
          <cell r="G19">
            <v>-307.48099999999999</v>
          </cell>
          <cell r="H19">
            <v>399.73700000000002</v>
          </cell>
          <cell r="I19">
            <v>269.95999999999998</v>
          </cell>
          <cell r="J19">
            <v>330.91300000000001</v>
          </cell>
          <cell r="K19">
            <v>-579.91999999999996</v>
          </cell>
          <cell r="L19">
            <v>-74.221999999999994</v>
          </cell>
          <cell r="M19">
            <v>-297.613</v>
          </cell>
          <cell r="N19">
            <v>-312.79199999999997</v>
          </cell>
          <cell r="O19">
            <v>-884.47199999999998</v>
          </cell>
          <cell r="P19">
            <v>-323.29199999999997</v>
          </cell>
          <cell r="Q19">
            <v>-204.95500000000001</v>
          </cell>
          <cell r="R19">
            <v>-149.14099999999999</v>
          </cell>
          <cell r="S19">
            <v>-637.22400000000005</v>
          </cell>
          <cell r="T19">
            <v>-71.563999999999993</v>
          </cell>
          <cell r="U19">
            <v>131.441</v>
          </cell>
          <cell r="V19">
            <v>143.81100000000001</v>
          </cell>
          <cell r="W19">
            <v>-229.084</v>
          </cell>
          <cell r="X19">
            <v>192.95500000000001</v>
          </cell>
          <cell r="Y19">
            <v>188.42</v>
          </cell>
          <cell r="Z19">
            <v>325.61599999999999</v>
          </cell>
          <cell r="AA19">
            <v>-189.529</v>
          </cell>
          <cell r="AB19">
            <v>185.779</v>
          </cell>
          <cell r="AC19">
            <v>235.733</v>
          </cell>
          <cell r="AD19">
            <v>356.26100000000002</v>
          </cell>
          <cell r="AE19">
            <v>-102.139</v>
          </cell>
          <cell r="AF19">
            <v>446.952</v>
          </cell>
          <cell r="AG19">
            <v>-1674.799</v>
          </cell>
          <cell r="AH19">
            <v>270.06700000000001</v>
          </cell>
          <cell r="AI19">
            <v>1041.9280000000001</v>
          </cell>
          <cell r="AJ19">
            <v>478.50400000000002</v>
          </cell>
          <cell r="AK19">
            <v>492.95699999999999</v>
          </cell>
          <cell r="AL19">
            <v>979.87300000000005</v>
          </cell>
          <cell r="AM19">
            <v>270403</v>
          </cell>
          <cell r="AN19">
            <v>619429</v>
          </cell>
          <cell r="AO19">
            <v>767778</v>
          </cell>
          <cell r="AP19">
            <v>794747</v>
          </cell>
          <cell r="AQ19">
            <v>-152859</v>
          </cell>
          <cell r="AR19">
            <v>530292</v>
          </cell>
          <cell r="AS19">
            <v>493248</v>
          </cell>
          <cell r="AT19">
            <v>569377</v>
          </cell>
          <cell r="AU19">
            <v>-129247</v>
          </cell>
          <cell r="AV19">
            <v>718645</v>
          </cell>
          <cell r="AW19">
            <v>584712</v>
          </cell>
          <cell r="AX19" t="str">
            <v/>
          </cell>
        </row>
        <row r="20">
          <cell r="A20" t="str">
            <v>t17</v>
          </cell>
          <cell r="B20" t="str">
            <v>Emprego Formal – criação líquida nos últimos 12 meses (em número de pessoas)</v>
          </cell>
          <cell r="C20" t="str">
            <v>Emprego Formal – criação líquida nos últitmos 12 meses (em mil pessoas)</v>
          </cell>
          <cell r="D20">
            <v>1253.173</v>
          </cell>
          <cell r="E20">
            <v>1156.08</v>
          </cell>
          <cell r="F20">
            <v>1109.3019999999999</v>
          </cell>
          <cell r="G20">
            <v>1138.5619999999999</v>
          </cell>
          <cell r="H20">
            <v>1110.819</v>
          </cell>
          <cell r="I20">
            <v>855.26099999999997</v>
          </cell>
          <cell r="J20">
            <v>693.12900000000002</v>
          </cell>
          <cell r="K20">
            <v>420.69</v>
          </cell>
          <cell r="L20">
            <v>-53.268999999999998</v>
          </cell>
          <cell r="M20">
            <v>-620.84199999999998</v>
          </cell>
          <cell r="N20">
            <v>-1264.547</v>
          </cell>
          <cell r="O20">
            <v>-1569.0989999999999</v>
          </cell>
          <cell r="P20">
            <v>-1818.1690000000001</v>
          </cell>
          <cell r="Q20">
            <v>-1725.511</v>
          </cell>
          <cell r="R20">
            <v>-1561.86</v>
          </cell>
          <cell r="S20">
            <v>-1314.6120000000001</v>
          </cell>
          <cell r="T20">
            <v>-1062.884</v>
          </cell>
          <cell r="U20">
            <v>-726.48800000000006</v>
          </cell>
          <cell r="V20">
            <v>-433.536</v>
          </cell>
          <cell r="W20">
            <v>-25.396000000000001</v>
          </cell>
          <cell r="X20">
            <v>239.12299999999999</v>
          </cell>
          <cell r="Y20">
            <v>296.10199999999998</v>
          </cell>
          <cell r="Z20">
            <v>477.90699999999998</v>
          </cell>
          <cell r="AA20">
            <v>517.46199999999999</v>
          </cell>
          <cell r="AB20">
            <v>510.286</v>
          </cell>
          <cell r="AC20">
            <v>557.59900000000005</v>
          </cell>
          <cell r="AD20">
            <v>588.24400000000003</v>
          </cell>
          <cell r="AE20">
            <v>675.63400000000001</v>
          </cell>
          <cell r="AF20">
            <v>936.80700000000002</v>
          </cell>
          <cell r="AG20">
            <v>-973.72500000000002</v>
          </cell>
          <cell r="AH20">
            <v>-1059.9190000000001</v>
          </cell>
          <cell r="AI20">
            <v>84.147999999999996</v>
          </cell>
          <cell r="AJ20">
            <v>115.7</v>
          </cell>
          <cell r="AK20">
            <v>2283.4560000000001</v>
          </cell>
          <cell r="AL20">
            <v>2993.2620000000002</v>
          </cell>
          <cell r="AM20">
            <v>2755391</v>
          </cell>
          <cell r="AN20">
            <v>2590720</v>
          </cell>
          <cell r="AO20">
            <v>2684489</v>
          </cell>
          <cell r="AP20">
            <v>2455293</v>
          </cell>
          <cell r="AQ20">
            <v>2029095</v>
          </cell>
          <cell r="AR20">
            <v>1926966</v>
          </cell>
          <cell r="AS20">
            <v>1651953</v>
          </cell>
          <cell r="AT20">
            <v>1428594</v>
          </cell>
          <cell r="AU20">
            <v>1470860</v>
          </cell>
          <cell r="AV20">
            <v>1637955</v>
          </cell>
          <cell r="AW20">
            <v>1729221</v>
          </cell>
          <cell r="AX20" t="str">
            <v/>
          </cell>
          <cell r="AZ20" t="str">
            <v>Séries Históricas &gt; Indicadores Econômicos</v>
          </cell>
        </row>
        <row r="21">
          <cell r="A21" t="str">
            <v>t18</v>
          </cell>
          <cell r="B21" t="str">
            <v>População Ocupada (em mil pessoas - média do trimestre)</v>
          </cell>
          <cell r="C21" t="str">
            <v>População Ocupada (em mil pessoas - média do trimestre)</v>
          </cell>
          <cell r="D21">
            <v>88999</v>
          </cell>
          <cell r="E21">
            <v>90099</v>
          </cell>
          <cell r="F21">
            <v>90707</v>
          </cell>
          <cell r="G21">
            <v>91403</v>
          </cell>
          <cell r="H21">
            <v>90782</v>
          </cell>
          <cell r="I21">
            <v>91577</v>
          </cell>
          <cell r="J21">
            <v>91795</v>
          </cell>
          <cell r="K21">
            <v>92396</v>
          </cell>
          <cell r="L21">
            <v>91555</v>
          </cell>
          <cell r="M21">
            <v>91750</v>
          </cell>
          <cell r="N21">
            <v>91635</v>
          </cell>
          <cell r="O21">
            <v>91800</v>
          </cell>
          <cell r="P21">
            <v>90216</v>
          </cell>
          <cell r="Q21">
            <v>90379</v>
          </cell>
          <cell r="R21">
            <v>89433</v>
          </cell>
          <cell r="S21">
            <v>89871</v>
          </cell>
          <cell r="T21">
            <v>88579</v>
          </cell>
          <cell r="U21">
            <v>89872</v>
          </cell>
          <cell r="V21">
            <v>90953</v>
          </cell>
          <cell r="W21">
            <v>91770</v>
          </cell>
          <cell r="X21">
            <v>90272</v>
          </cell>
          <cell r="Y21">
            <v>90941</v>
          </cell>
          <cell r="Z21">
            <v>92333</v>
          </cell>
          <cell r="AA21">
            <v>92736</v>
          </cell>
          <cell r="AB21">
            <v>91863</v>
          </cell>
          <cell r="AC21">
            <v>93342</v>
          </cell>
          <cell r="AD21">
            <v>93801</v>
          </cell>
          <cell r="AE21">
            <v>94552</v>
          </cell>
          <cell r="AF21">
            <v>92223</v>
          </cell>
          <cell r="AG21">
            <v>83347</v>
          </cell>
          <cell r="AH21">
            <v>82464</v>
          </cell>
          <cell r="AI21">
            <v>86179</v>
          </cell>
          <cell r="AJ21">
            <v>85650</v>
          </cell>
          <cell r="AK21">
            <v>87791</v>
          </cell>
          <cell r="AL21">
            <v>92976</v>
          </cell>
          <cell r="AM21">
            <v>95747</v>
          </cell>
          <cell r="AN21">
            <v>95275</v>
          </cell>
          <cell r="AO21">
            <v>98269</v>
          </cell>
          <cell r="AP21">
            <v>99269</v>
          </cell>
          <cell r="AQ21">
            <v>99370</v>
          </cell>
          <cell r="AR21">
            <v>97825</v>
          </cell>
          <cell r="AS21">
            <v>98910</v>
          </cell>
          <cell r="AT21">
            <v>99838</v>
          </cell>
          <cell r="AU21">
            <v>100.985</v>
          </cell>
          <cell r="AV21">
            <v>100203</v>
          </cell>
          <cell r="AW21">
            <v>101830</v>
          </cell>
          <cell r="AX21">
            <v>0</v>
          </cell>
          <cell r="AZ21" t="str">
            <v>Séries Históricas &gt; Indicadores Econômicos</v>
          </cell>
        </row>
        <row r="22">
          <cell r="A22" t="str">
            <v>t19</v>
          </cell>
          <cell r="B22" t="str">
            <v>Taxa de Desemprego (% da força de trabalho - média do trimestre)</v>
          </cell>
          <cell r="C22" t="str">
            <v>Taxa de Desemprego (% da força de trabalho - média do trimestre)</v>
          </cell>
          <cell r="D22">
            <v>7.9657090856445567</v>
          </cell>
          <cell r="E22">
            <v>7.4227058352085322</v>
          </cell>
          <cell r="F22">
            <v>6.9289965113892844</v>
          </cell>
          <cell r="G22">
            <v>6.172497331033922</v>
          </cell>
          <cell r="H22">
            <v>7.159731241626865</v>
          </cell>
          <cell r="I22">
            <v>6.8392675483214704</v>
          </cell>
          <cell r="J22">
            <v>6.7654586820508626</v>
          </cell>
          <cell r="K22">
            <v>6.4865138403926936</v>
          </cell>
          <cell r="L22">
            <v>7.9275528470001415</v>
          </cell>
          <cell r="M22">
            <v>8.295852073963017</v>
          </cell>
          <cell r="N22">
            <v>8.8725797308988881</v>
          </cell>
          <cell r="O22">
            <v>8.9448312801285503</v>
          </cell>
          <cell r="P22">
            <v>10.888096484556343</v>
          </cell>
          <cell r="Q22">
            <v>11.30792329885576</v>
          </cell>
          <cell r="R22">
            <v>11.793946208243334</v>
          </cell>
          <cell r="S22">
            <v>12.020558002936854</v>
          </cell>
          <cell r="T22">
            <v>13.736317245140429</v>
          </cell>
          <cell r="U22">
            <v>12.997347480106104</v>
          </cell>
          <cell r="V22">
            <v>12.426462800527638</v>
          </cell>
          <cell r="W22">
            <v>11.790997433605355</v>
          </cell>
          <cell r="X22">
            <v>13.122311297602662</v>
          </cell>
          <cell r="Y22">
            <v>12.442232149734266</v>
          </cell>
          <cell r="Z22">
            <v>11.881698367101535</v>
          </cell>
          <cell r="AA22">
            <v>11.585691404164445</v>
          </cell>
          <cell r="AB22">
            <v>12.719239904988122</v>
          </cell>
          <cell r="AC22">
            <v>12.031138085723981</v>
          </cell>
          <cell r="AD22">
            <v>11.770681465456423</v>
          </cell>
          <cell r="AE22">
            <v>10.954569426655613</v>
          </cell>
          <cell r="AF22">
            <v>12.229592759319708</v>
          </cell>
          <cell r="AG22">
            <v>13.304832636418482</v>
          </cell>
          <cell r="AH22">
            <v>14.594639380256016</v>
          </cell>
          <cell r="AI22">
            <v>13.910533045632542</v>
          </cell>
          <cell r="AJ22">
            <v>14.737942362251754</v>
          </cell>
          <cell r="AK22">
            <v>14.128233970753657</v>
          </cell>
          <cell r="AL22">
            <v>12.6</v>
          </cell>
          <cell r="AM22">
            <v>11.146272202527886</v>
          </cell>
          <cell r="AN22">
            <v>11.143960307393867</v>
          </cell>
          <cell r="AO22">
            <v>9.303269988647795</v>
          </cell>
          <cell r="AP22">
            <v>8.7005306771882385</v>
          </cell>
          <cell r="AQ22">
            <v>7.9413018102314199</v>
          </cell>
          <cell r="AR22">
            <v>8.793831638028287</v>
          </cell>
          <cell r="AS22">
            <v>8.0394581477728089</v>
          </cell>
          <cell r="AT22">
            <v>7.6890360042162094</v>
          </cell>
          <cell r="AU22">
            <v>7.4101919938385938</v>
          </cell>
          <cell r="AV22">
            <v>7.9236579493870947</v>
          </cell>
          <cell r="AW22">
            <v>6.9</v>
          </cell>
          <cell r="AX22" t="str">
            <v/>
          </cell>
          <cell r="AZ22" t="str">
            <v>Séries Históricas &gt; Indicadores Econômicos</v>
          </cell>
        </row>
        <row r="23">
          <cell r="A23" t="str">
            <v>t20</v>
          </cell>
          <cell r="B23" t="str">
            <v>Setor Externo</v>
          </cell>
          <cell r="C23" t="str">
            <v>Setor Externo</v>
          </cell>
        </row>
        <row r="24">
          <cell r="A24" t="str">
            <v>t21</v>
          </cell>
          <cell r="B24" t="str">
            <v>Balanço de Pagamentos</v>
          </cell>
          <cell r="C24" t="str">
            <v>Balanço de Pagamentos</v>
          </cell>
          <cell r="AN24">
            <v>0</v>
          </cell>
          <cell r="AO24">
            <v>0</v>
          </cell>
          <cell r="AP24">
            <v>0</v>
          </cell>
          <cell r="AQ24">
            <v>0</v>
          </cell>
          <cell r="AR24">
            <v>0</v>
          </cell>
          <cell r="AS24">
            <v>0</v>
          </cell>
          <cell r="AT24">
            <v>0</v>
          </cell>
          <cell r="AU24">
            <v>0</v>
          </cell>
          <cell r="AV24">
            <v>0</v>
          </cell>
          <cell r="AW24">
            <v>0</v>
          </cell>
          <cell r="AX24">
            <v>0</v>
          </cell>
        </row>
        <row r="25">
          <cell r="A25" t="str">
            <v>t22</v>
          </cell>
          <cell r="B25" t="str">
            <v>Transações Correntes (% PIB em 12 meses)</v>
          </cell>
          <cell r="C25" t="str">
            <v>Transações Correntes (% PIB em 12 meses)</v>
          </cell>
          <cell r="D25">
            <v>-3.54</v>
          </cell>
          <cell r="E25">
            <v>-3.41</v>
          </cell>
          <cell r="F25">
            <v>-3.59</v>
          </cell>
          <cell r="G25">
            <v>-3.24</v>
          </cell>
          <cell r="H25">
            <v>-3.37</v>
          </cell>
          <cell r="I25">
            <v>-3.5</v>
          </cell>
          <cell r="J25">
            <v>-3.64</v>
          </cell>
          <cell r="K25">
            <v>-4.1399999999999997</v>
          </cell>
          <cell r="L25">
            <v>-4.25</v>
          </cell>
          <cell r="M25">
            <v>-4.2300000000000004</v>
          </cell>
          <cell r="N25">
            <v>-3.89</v>
          </cell>
          <cell r="O25">
            <v>-3.05</v>
          </cell>
          <cell r="P25">
            <v>-2.12</v>
          </cell>
          <cell r="Q25">
            <v>-1.54</v>
          </cell>
          <cell r="R25">
            <v>-1.3</v>
          </cell>
          <cell r="S25">
            <v>-1.36</v>
          </cell>
          <cell r="T25">
            <v>-1.23</v>
          </cell>
          <cell r="U25">
            <v>-1.06</v>
          </cell>
          <cell r="V25">
            <v>-1.04</v>
          </cell>
          <cell r="W25">
            <v>-1.07</v>
          </cell>
          <cell r="X25">
            <v>-1.55</v>
          </cell>
          <cell r="Y25">
            <v>-1.93</v>
          </cell>
          <cell r="Z25">
            <v>-2.41</v>
          </cell>
          <cell r="AA25">
            <v>-2.69</v>
          </cell>
          <cell r="AB25">
            <v>-2.66</v>
          </cell>
          <cell r="AC25">
            <v>-2.81</v>
          </cell>
          <cell r="AD25">
            <v>-3.17</v>
          </cell>
          <cell r="AE25">
            <v>-3.46</v>
          </cell>
          <cell r="AF25">
            <v>-3.85</v>
          </cell>
          <cell r="AG25">
            <v>-3.25</v>
          </cell>
          <cell r="AH25">
            <v>-2.09</v>
          </cell>
          <cell r="AI25">
            <v>-1.8</v>
          </cell>
          <cell r="AJ25">
            <v>-1.64</v>
          </cell>
          <cell r="AK25">
            <v>-1.25</v>
          </cell>
          <cell r="AL25">
            <v>-1.3</v>
          </cell>
          <cell r="AM25">
            <v>-1.74</v>
          </cell>
          <cell r="AN25">
            <v>-2.4300000000000002</v>
          </cell>
          <cell r="AO25">
            <v>-2.94</v>
          </cell>
          <cell r="AP25">
            <v>-3.33</v>
          </cell>
          <cell r="AQ25">
            <v>-2.97</v>
          </cell>
          <cell r="AR25">
            <v>-2.67</v>
          </cell>
          <cell r="AS25">
            <v>-2.64</v>
          </cell>
          <cell r="AT25">
            <v>-1.88</v>
          </cell>
          <cell r="AU25">
            <v>-1.31</v>
          </cell>
          <cell r="AV25">
            <v>-1.01</v>
          </cell>
          <cell r="AW25">
            <v>-1.42</v>
          </cell>
          <cell r="AX25" t="str">
            <v/>
          </cell>
          <cell r="AZ25" t="str">
            <v>Séries Históricas &gt; Indicadores Econômicos</v>
          </cell>
        </row>
        <row r="26">
          <cell r="A26" t="str">
            <v>t23</v>
          </cell>
          <cell r="B26" t="str">
            <v>Investimento Direto no País (US$ bilhões - acumulado no ano)</v>
          </cell>
          <cell r="C26" t="str">
            <v>Investimento Direto no País (US$ bilhões - acumulado no ano)</v>
          </cell>
          <cell r="D26">
            <v>14.6548</v>
          </cell>
          <cell r="E26">
            <v>44.385100000000008</v>
          </cell>
          <cell r="F26">
            <v>56.774400000000007</v>
          </cell>
          <cell r="G26">
            <v>75.210999999999999</v>
          </cell>
          <cell r="H26">
            <v>21.160799999999998</v>
          </cell>
          <cell r="I26">
            <v>41.806899999999992</v>
          </cell>
          <cell r="J26">
            <v>67.334000000000003</v>
          </cell>
          <cell r="K26">
            <v>87.713999999999999</v>
          </cell>
          <cell r="L26">
            <v>10.443</v>
          </cell>
          <cell r="M26">
            <v>25.312800000000003</v>
          </cell>
          <cell r="N26">
            <v>41.835700000000003</v>
          </cell>
          <cell r="O26">
            <v>64.738199999999992</v>
          </cell>
          <cell r="P26">
            <v>18.466799999999999</v>
          </cell>
          <cell r="Q26">
            <v>35.213500000000003</v>
          </cell>
          <cell r="R26">
            <v>47.541199999999996</v>
          </cell>
          <cell r="S26">
            <v>74.294599999999988</v>
          </cell>
          <cell r="T26">
            <v>24.0594</v>
          </cell>
          <cell r="U26">
            <v>35.380800000000001</v>
          </cell>
          <cell r="V26">
            <v>53.337000000000003</v>
          </cell>
          <cell r="W26">
            <v>68.885600000000011</v>
          </cell>
          <cell r="X26">
            <v>21.157400000000003</v>
          </cell>
          <cell r="Y26">
            <v>31.568200000000001</v>
          </cell>
          <cell r="Z26">
            <v>52.371099999999998</v>
          </cell>
          <cell r="AA26">
            <v>78.162400000000005</v>
          </cell>
          <cell r="AB26">
            <v>13.0473</v>
          </cell>
          <cell r="AC26">
            <v>27.071999999999999</v>
          </cell>
          <cell r="AD26">
            <v>49.394500000000001</v>
          </cell>
          <cell r="AE26">
            <v>69.174400000000006</v>
          </cell>
          <cell r="AF26">
            <v>14.6995</v>
          </cell>
          <cell r="AG26">
            <v>23.723700000000001</v>
          </cell>
          <cell r="AH26">
            <v>34.974899999999998</v>
          </cell>
          <cell r="AI26">
            <v>44.6616</v>
          </cell>
          <cell r="AJ26">
            <v>19.704499999999999</v>
          </cell>
          <cell r="AK26">
            <v>25.691200000000002</v>
          </cell>
          <cell r="AL26">
            <v>40.740199999999994</v>
          </cell>
          <cell r="AM26">
            <v>46.44100000000001</v>
          </cell>
          <cell r="AN26">
            <v>22.773299999999999</v>
          </cell>
          <cell r="AO26">
            <v>43.054900000000004</v>
          </cell>
          <cell r="AP26">
            <v>71.123800000000003</v>
          </cell>
          <cell r="AQ26">
            <v>91.502100000000013</v>
          </cell>
          <cell r="AR26">
            <v>7.6728000000000005</v>
          </cell>
          <cell r="AS26">
            <v>29.364900000000002</v>
          </cell>
          <cell r="AT26">
            <v>41.630699999999997</v>
          </cell>
          <cell r="AU26">
            <v>8.3520000000000003</v>
          </cell>
          <cell r="AV26">
            <v>24.648099999999999</v>
          </cell>
          <cell r="AW26">
            <v>37.807199999999995</v>
          </cell>
          <cell r="AX26" t="str">
            <v/>
          </cell>
          <cell r="AZ26" t="str">
            <v>Séries Históricas &gt; Indicadores Econômicos</v>
          </cell>
        </row>
        <row r="27">
          <cell r="A27" t="str">
            <v>t24</v>
          </cell>
          <cell r="B27" t="str">
            <v>Balança Comercial (U$$ bilhões - acumulado no ano)</v>
          </cell>
          <cell r="C27" t="str">
            <v>Balança Comercial (U$$ bilhões - acumulado no ano)</v>
          </cell>
          <cell r="D27">
            <v>-6.8237385879999977</v>
          </cell>
          <cell r="E27">
            <v>-7.2654349670000045</v>
          </cell>
          <cell r="F27">
            <v>-7.2153029049999873</v>
          </cell>
          <cell r="G27">
            <v>-8.9566308529999787</v>
          </cell>
          <cell r="H27">
            <v>-7.0340064669999975</v>
          </cell>
          <cell r="I27">
            <v>-4.470961807000009</v>
          </cell>
          <cell r="J27">
            <v>-5.7243727020000108</v>
          </cell>
          <cell r="K27">
            <v>-9.8997819579999771</v>
          </cell>
          <cell r="L27">
            <v>-6.4832505510000047</v>
          </cell>
          <cell r="M27">
            <v>-0.31758385900000974</v>
          </cell>
          <cell r="N27">
            <v>6.2439979480000147</v>
          </cell>
          <cell r="O27">
            <v>13.678095985999988</v>
          </cell>
          <cell r="P27">
            <v>7.3633031959999968</v>
          </cell>
          <cell r="Q27">
            <v>20.770732127000002</v>
          </cell>
          <cell r="R27">
            <v>31.412721629999993</v>
          </cell>
          <cell r="S27">
            <v>40.204771561000001</v>
          </cell>
          <cell r="T27">
            <v>13.013592308999996</v>
          </cell>
          <cell r="U27">
            <v>31.921759415000011</v>
          </cell>
          <cell r="V27">
            <v>45.15578943200002</v>
          </cell>
          <cell r="W27">
            <v>56.036664349999995</v>
          </cell>
          <cell r="X27">
            <v>9.7488327840000011</v>
          </cell>
          <cell r="Y27">
            <v>24.827094885999998</v>
          </cell>
          <cell r="Z27">
            <v>32.531005006999976</v>
          </cell>
          <cell r="AA27">
            <v>46.567539896999932</v>
          </cell>
          <cell r="AB27">
            <v>4.4787525269999975</v>
          </cell>
          <cell r="AC27">
            <v>17.637640151999989</v>
          </cell>
          <cell r="AD27">
            <v>24.745528366999963</v>
          </cell>
          <cell r="AE27">
            <v>35.198840066999963</v>
          </cell>
          <cell r="AF27">
            <v>2.7921544470000015</v>
          </cell>
          <cell r="AG27">
            <v>22.294693536999986</v>
          </cell>
          <cell r="AH27">
            <v>40.79794743799998</v>
          </cell>
          <cell r="AI27">
            <v>50.393416775999981</v>
          </cell>
          <cell r="AJ27">
            <v>8.0782286980000038</v>
          </cell>
          <cell r="AK27">
            <v>36.911249346999995</v>
          </cell>
          <cell r="AL27">
            <v>56.363030494999975</v>
          </cell>
          <cell r="AM27">
            <v>61.406528280000032</v>
          </cell>
          <cell r="AN27">
            <v>12.183345431999996</v>
          </cell>
          <cell r="AO27">
            <v>34.257689590000012</v>
          </cell>
          <cell r="AP27">
            <v>47.416308985000001</v>
          </cell>
          <cell r="AQ27">
            <v>61.525351274000002</v>
          </cell>
          <cell r="AR27">
            <v>15.631076020000002</v>
          </cell>
          <cell r="AS27">
            <v>44.586013000000008</v>
          </cell>
          <cell r="AT27">
            <v>71.547061000999975</v>
          </cell>
          <cell r="AU27">
            <v>98.902926784000016</v>
          </cell>
          <cell r="AV27">
            <v>18.516322031000001</v>
          </cell>
          <cell r="AW27">
            <v>41.611008963000003</v>
          </cell>
          <cell r="AX27">
            <v>59.118591803000044</v>
          </cell>
          <cell r="AZ27" t="str">
            <v>Séries Históricas &gt; Indicadores Econômicos</v>
          </cell>
        </row>
        <row r="28">
          <cell r="A28" t="str">
            <v>t25</v>
          </cell>
          <cell r="B28" t="str">
            <v>Exportações (U$$ bilhões - acumulado no ano)</v>
          </cell>
          <cell r="C28" t="str">
            <v>Exportações (U$$ bilhões - acumulado no ano)</v>
          </cell>
          <cell r="D28">
            <v>49.596556411999998</v>
          </cell>
          <cell r="E28">
            <v>111.13410376100001</v>
          </cell>
          <cell r="F28">
            <v>173.451603718</v>
          </cell>
          <cell r="G28">
            <v>232.54425560600001</v>
          </cell>
          <cell r="H28">
            <v>49.035244676000005</v>
          </cell>
          <cell r="I28">
            <v>109.440946602</v>
          </cell>
          <cell r="J28">
            <v>169.95723284300001</v>
          </cell>
          <cell r="K28">
            <v>220.92323683800004</v>
          </cell>
          <cell r="L28">
            <v>42.240909404999996</v>
          </cell>
          <cell r="M28">
            <v>92.599482139999992</v>
          </cell>
          <cell r="N28">
            <v>141.72216612700001</v>
          </cell>
          <cell r="O28">
            <v>186.78235506300001</v>
          </cell>
          <cell r="P28">
            <v>39.974022918999999</v>
          </cell>
          <cell r="Q28">
            <v>88.25553481</v>
          </cell>
          <cell r="R28">
            <v>135.945656961</v>
          </cell>
          <cell r="S28">
            <v>179.52612921400001</v>
          </cell>
          <cell r="T28">
            <v>49.958590076999997</v>
          </cell>
          <cell r="U28">
            <v>106.70435441100001</v>
          </cell>
          <cell r="V28">
            <v>162.23326864200001</v>
          </cell>
          <cell r="W28">
            <v>214.988108353</v>
          </cell>
          <cell r="X28">
            <v>52.800376040000003</v>
          </cell>
          <cell r="Y28">
            <v>111.580334755</v>
          </cell>
          <cell r="Z28">
            <v>171.76078514899999</v>
          </cell>
          <cell r="AA28">
            <v>231.88952339899996</v>
          </cell>
          <cell r="AB28">
            <v>49.564896603000001</v>
          </cell>
          <cell r="AC28">
            <v>107.46276316399999</v>
          </cell>
          <cell r="AD28">
            <v>165.56981288699998</v>
          </cell>
          <cell r="AE28">
            <v>221.12680764699999</v>
          </cell>
          <cell r="AF28">
            <v>48.098515136000003</v>
          </cell>
          <cell r="AG28">
            <v>100.69112621799999</v>
          </cell>
          <cell r="AH28">
            <v>155.734296594</v>
          </cell>
          <cell r="AI28">
            <v>209.180241655</v>
          </cell>
          <cell r="AJ28">
            <v>55.649004257000001</v>
          </cell>
          <cell r="AK28">
            <v>136.086534347</v>
          </cell>
          <cell r="AL28">
            <v>213.19971490099999</v>
          </cell>
          <cell r="AM28">
            <v>280.81457746000001</v>
          </cell>
          <cell r="AN28">
            <v>72.715554206999997</v>
          </cell>
          <cell r="AO28">
            <v>164.07029463400002</v>
          </cell>
          <cell r="AP28">
            <v>253.28886225000002</v>
          </cell>
          <cell r="AQ28">
            <v>334.13603822000005</v>
          </cell>
          <cell r="AR28">
            <v>75.915187129000003</v>
          </cell>
          <cell r="AS28">
            <v>165.22678000000002</v>
          </cell>
          <cell r="AT28">
            <v>253.28622211499999</v>
          </cell>
          <cell r="AU28">
            <v>339.69576600800002</v>
          </cell>
          <cell r="AV28">
            <v>77.731018864999996</v>
          </cell>
          <cell r="AW28">
            <v>167.009721899</v>
          </cell>
          <cell r="AX28">
            <v>255.45640506400002</v>
          </cell>
          <cell r="AZ28" t="str">
            <v>Séries Históricas &gt; Indicadores Econômicos</v>
          </cell>
        </row>
        <row r="29">
          <cell r="A29" t="str">
            <v>t26</v>
          </cell>
          <cell r="B29" t="str">
            <v>Básicos</v>
          </cell>
          <cell r="C29" t="str">
            <v>Básicos</v>
          </cell>
          <cell r="D29">
            <v>22.469778865000002</v>
          </cell>
          <cell r="E29">
            <v>54.360107964000008</v>
          </cell>
          <cell r="F29">
            <v>85.450605728000014</v>
          </cell>
          <cell r="G29">
            <v>112.99894273300001</v>
          </cell>
          <cell r="H29">
            <v>23.296246783000001</v>
          </cell>
          <cell r="I29">
            <v>56.150478872000001</v>
          </cell>
          <cell r="J29">
            <v>86.917974572000006</v>
          </cell>
          <cell r="K29">
            <v>109.480471229</v>
          </cell>
          <cell r="L29">
            <v>18.346565496</v>
          </cell>
          <cell r="M29">
            <v>44.009823947000001</v>
          </cell>
          <cell r="N29">
            <v>67.504714648000004</v>
          </cell>
          <cell r="O29">
            <v>87.10036267000001</v>
          </cell>
          <cell r="P29">
            <v>17.376499669000001</v>
          </cell>
          <cell r="Q29">
            <v>41.230555557999999</v>
          </cell>
          <cell r="R29">
            <v>62.044151663000008</v>
          </cell>
          <cell r="S29">
            <v>79.158742347</v>
          </cell>
          <cell r="T29">
            <v>24.161946411000002</v>
          </cell>
          <cell r="U29">
            <v>52.452664321000007</v>
          </cell>
          <cell r="V29">
            <v>78.320010003000007</v>
          </cell>
          <cell r="W29">
            <v>101.063321251</v>
          </cell>
          <cell r="X29">
            <v>24.306545413000002</v>
          </cell>
          <cell r="Y29">
            <v>54.937977224999997</v>
          </cell>
          <cell r="Z29">
            <v>88.204974089999993</v>
          </cell>
          <cell r="AA29">
            <v>119.193800599</v>
          </cell>
          <cell r="AB29">
            <v>25.481272776000001</v>
          </cell>
          <cell r="AC29">
            <v>56.436717535999996</v>
          </cell>
          <cell r="AD29">
            <v>88.51742532099999</v>
          </cell>
          <cell r="AE29">
            <v>119.01739662099999</v>
          </cell>
          <cell r="AF29">
            <v>26.199337997999997</v>
          </cell>
          <cell r="AG29">
            <v>59.002393879000003</v>
          </cell>
          <cell r="AH29">
            <v>91.435914395000012</v>
          </cell>
          <cell r="AI29">
            <v>119.82509380500001</v>
          </cell>
          <cell r="AJ29">
            <v>32.675769989999999</v>
          </cell>
          <cell r="AK29">
            <v>83.795651819</v>
          </cell>
          <cell r="AL29">
            <v>130.38274582700001</v>
          </cell>
          <cell r="AM29">
            <v>164.91339698199999</v>
          </cell>
          <cell r="AN29" t="str">
            <v/>
          </cell>
          <cell r="AO29" t="str">
            <v/>
          </cell>
          <cell r="AP29" t="str">
            <v/>
          </cell>
          <cell r="AQ29" t="str">
            <v/>
          </cell>
          <cell r="AS29" t="str">
            <v/>
          </cell>
          <cell r="AT29" t="str">
            <v/>
          </cell>
          <cell r="AU29" t="str">
            <v/>
          </cell>
          <cell r="AZ29" t="str">
            <v>Séries Históricas &gt; Indicadores Econômicos</v>
          </cell>
        </row>
        <row r="30">
          <cell r="A30" t="str">
            <v>t27</v>
          </cell>
          <cell r="B30" t="str">
            <v>Manufaturados</v>
          </cell>
          <cell r="C30" t="str">
            <v>Manufaturados</v>
          </cell>
          <cell r="D30">
            <v>18.530479940999999</v>
          </cell>
          <cell r="E30">
            <v>39.484900429</v>
          </cell>
          <cell r="F30">
            <v>61.415408839000001</v>
          </cell>
          <cell r="G30">
            <v>83.484483744000016</v>
          </cell>
          <cell r="H30">
            <v>17.643882996999999</v>
          </cell>
          <cell r="I30">
            <v>36.997883397999999</v>
          </cell>
          <cell r="J30">
            <v>56.822290331999994</v>
          </cell>
          <cell r="K30">
            <v>76.117023239999995</v>
          </cell>
          <cell r="L30">
            <v>15.853179279000001</v>
          </cell>
          <cell r="M30">
            <v>33.354775801000002</v>
          </cell>
          <cell r="N30">
            <v>50.972361681999999</v>
          </cell>
          <cell r="O30">
            <v>68.539312674000001</v>
          </cell>
          <cell r="P30">
            <v>15.446800293999999</v>
          </cell>
          <cell r="Q30">
            <v>32.216591389000001</v>
          </cell>
          <cell r="R30">
            <v>50.109137468</v>
          </cell>
          <cell r="S30">
            <v>68.212622050000007</v>
          </cell>
          <cell r="T30">
            <v>17.406233147000002</v>
          </cell>
          <cell r="U30">
            <v>36.663137572000004</v>
          </cell>
          <cell r="V30">
            <v>56.843396725000005</v>
          </cell>
          <cell r="W30">
            <v>77.502381155000009</v>
          </cell>
          <cell r="X30">
            <v>19.694998419000001</v>
          </cell>
          <cell r="Y30">
            <v>38.754122686999999</v>
          </cell>
          <cell r="Z30">
            <v>57.803550936999997</v>
          </cell>
          <cell r="AA30">
            <v>78.749014947999996</v>
          </cell>
          <cell r="AB30">
            <v>17.186776346999999</v>
          </cell>
          <cell r="AC30">
            <v>36.450680816000002</v>
          </cell>
          <cell r="AD30">
            <v>55.444807714000007</v>
          </cell>
          <cell r="AE30">
            <v>73.669718982000006</v>
          </cell>
          <cell r="AF30">
            <v>15.426089777</v>
          </cell>
          <cell r="AG30">
            <v>28.053585543000001</v>
          </cell>
          <cell r="AH30">
            <v>43.093684725000003</v>
          </cell>
          <cell r="AI30">
            <v>60.064629245000006</v>
          </cell>
          <cell r="AJ30">
            <v>15.421258087</v>
          </cell>
          <cell r="AK30">
            <v>34.989607071999998</v>
          </cell>
          <cell r="AL30">
            <v>55.226425282999998</v>
          </cell>
          <cell r="AM30">
            <v>38.174423196999996</v>
          </cell>
          <cell r="AN30" t="str">
            <v/>
          </cell>
          <cell r="AO30" t="str">
            <v/>
          </cell>
          <cell r="AP30" t="str">
            <v/>
          </cell>
          <cell r="AQ30" t="str">
            <v/>
          </cell>
          <cell r="AS30" t="str">
            <v/>
          </cell>
          <cell r="AT30" t="str">
            <v/>
          </cell>
          <cell r="AU30" t="str">
            <v/>
          </cell>
          <cell r="AZ30" t="str">
            <v>Séries Históricas &gt; Indicadores Econômicos</v>
          </cell>
        </row>
        <row r="31">
          <cell r="A31" t="str">
            <v>t28</v>
          </cell>
          <cell r="B31" t="str">
            <v>Semi-manufaturados</v>
          </cell>
          <cell r="C31" t="str">
            <v>Semi-manufaturados</v>
          </cell>
          <cell r="D31">
            <v>7.351005236999999</v>
          </cell>
          <cell r="E31">
            <v>14.660468028999999</v>
          </cell>
          <cell r="F31">
            <v>22.468199374000001</v>
          </cell>
          <cell r="G31">
            <v>30.523477309</v>
          </cell>
          <cell r="H31">
            <v>6.6231053259999992</v>
          </cell>
          <cell r="I31">
            <v>13.300486652</v>
          </cell>
          <cell r="J31">
            <v>21.414606831</v>
          </cell>
          <cell r="K31">
            <v>29.060576827000002</v>
          </cell>
          <cell r="L31">
            <v>6.8305971220000004</v>
          </cell>
          <cell r="M31">
            <v>12.786911982000001</v>
          </cell>
          <cell r="N31">
            <v>19.620270135000002</v>
          </cell>
          <cell r="O31">
            <v>26.458396094000005</v>
          </cell>
          <cell r="P31">
            <v>6.2477220080000002</v>
          </cell>
          <cell r="Q31">
            <v>12.806256801000002</v>
          </cell>
          <cell r="R31">
            <v>20.634033641000002</v>
          </cell>
          <cell r="S31">
            <v>27.962523028000003</v>
          </cell>
          <cell r="T31">
            <v>7.1757558769999994</v>
          </cell>
          <cell r="U31">
            <v>15.051723155000001</v>
          </cell>
          <cell r="V31">
            <v>23.331845115</v>
          </cell>
          <cell r="W31">
            <v>31.434139534</v>
          </cell>
          <cell r="X31">
            <v>7.4200677250000009</v>
          </cell>
          <cell r="Y31">
            <v>15.123350079</v>
          </cell>
          <cell r="Z31">
            <v>22.416961205</v>
          </cell>
          <cell r="AA31">
            <v>30.476674865</v>
          </cell>
          <cell r="AB31">
            <v>6.8923836329999997</v>
          </cell>
          <cell r="AC31">
            <v>14.566949167000001</v>
          </cell>
          <cell r="AD31">
            <v>21.599135120000003</v>
          </cell>
          <cell r="AE31">
            <v>28.431247312000004</v>
          </cell>
          <cell r="AF31">
            <v>6.4730873610000002</v>
          </cell>
          <cell r="AG31">
            <v>13.635146796000001</v>
          </cell>
          <cell r="AH31">
            <v>21.204697474000003</v>
          </cell>
          <cell r="AI31">
            <v>29.290518605000003</v>
          </cell>
          <cell r="AJ31">
            <v>7.5519761799999996</v>
          </cell>
          <cell r="AK31">
            <v>17.301275455999999</v>
          </cell>
          <cell r="AL31">
            <v>27.590543790999998</v>
          </cell>
          <cell r="AM31">
            <v>77.544713383999991</v>
          </cell>
          <cell r="AN31" t="str">
            <v/>
          </cell>
          <cell r="AO31" t="str">
            <v/>
          </cell>
          <cell r="AP31" t="str">
            <v/>
          </cell>
          <cell r="AQ31" t="str">
            <v/>
          </cell>
          <cell r="AS31" t="str">
            <v/>
          </cell>
          <cell r="AT31" t="str">
            <v/>
          </cell>
          <cell r="AU31" t="str">
            <v/>
          </cell>
          <cell r="AZ31" t="str">
            <v>Séries Históricas &gt; Indicadores Econômicos</v>
          </cell>
        </row>
        <row r="32">
          <cell r="A32" t="str">
            <v>t29</v>
          </cell>
          <cell r="B32" t="str">
            <v>Operações Especiais</v>
          </cell>
          <cell r="C32" t="str">
            <v>Operações Especiais</v>
          </cell>
          <cell r="D32">
            <v>1.2452923690000002</v>
          </cell>
          <cell r="E32">
            <v>2.6301102489999999</v>
          </cell>
          <cell r="F32">
            <v>4.1188726870000005</v>
          </cell>
          <cell r="G32">
            <v>5.5388347300000005</v>
          </cell>
          <cell r="H32">
            <v>1.47200957</v>
          </cell>
          <cell r="I32">
            <v>2.9920976800000001</v>
          </cell>
          <cell r="J32">
            <v>4.8023611080000004</v>
          </cell>
          <cell r="K32">
            <v>6.2651655420000001</v>
          </cell>
          <cell r="L32">
            <v>1.210567508</v>
          </cell>
          <cell r="M32">
            <v>2.4479704099999999</v>
          </cell>
          <cell r="N32">
            <v>3.6248196620000002</v>
          </cell>
          <cell r="O32">
            <v>4.684283625</v>
          </cell>
          <cell r="P32">
            <v>0.90300094800000008</v>
          </cell>
          <cell r="Q32">
            <v>2.0021310620000001</v>
          </cell>
          <cell r="R32">
            <v>3.1583341890000001</v>
          </cell>
          <cell r="S32">
            <v>4.1922417889999997</v>
          </cell>
          <cell r="T32">
            <v>1.214654642</v>
          </cell>
          <cell r="U32">
            <v>2.5368293629999998</v>
          </cell>
          <cell r="V32">
            <v>3.7380167989999995</v>
          </cell>
          <cell r="W32">
            <v>4.9882664129999998</v>
          </cell>
          <cell r="X32">
            <v>1.3787644829999999</v>
          </cell>
          <cell r="Y32">
            <v>2.7648847640000001</v>
          </cell>
          <cell r="Z32">
            <v>3.3352988100000003</v>
          </cell>
          <cell r="AA32">
            <v>3.4700330540000004</v>
          </cell>
          <cell r="AB32">
            <v>4.463847E-3</v>
          </cell>
          <cell r="AC32">
            <v>8.4156270000000002E-3</v>
          </cell>
          <cell r="AD32">
            <v>8.4404930000000003E-3</v>
          </cell>
          <cell r="AE32">
            <v>8.4404930000000003E-3</v>
          </cell>
          <cell r="AF32">
            <v>0</v>
          </cell>
          <cell r="AG32">
            <v>0</v>
          </cell>
          <cell r="AH32">
            <v>0</v>
          </cell>
          <cell r="AI32">
            <v>0</v>
          </cell>
          <cell r="AJ32">
            <v>0</v>
          </cell>
          <cell r="AK32">
            <v>0</v>
          </cell>
          <cell r="AL32">
            <v>0</v>
          </cell>
          <cell r="AM32">
            <v>0</v>
          </cell>
          <cell r="AN32" t="str">
            <v/>
          </cell>
          <cell r="AO32" t="str">
            <v/>
          </cell>
          <cell r="AP32" t="str">
            <v/>
          </cell>
          <cell r="AQ32" t="str">
            <v/>
          </cell>
          <cell r="AS32" t="str">
            <v/>
          </cell>
          <cell r="AT32" t="str">
            <v/>
          </cell>
          <cell r="AU32" t="str">
            <v/>
          </cell>
          <cell r="AZ32" t="str">
            <v>Séries Históricas &gt; Indicadores Econômicos</v>
          </cell>
        </row>
        <row r="33">
          <cell r="A33" t="str">
            <v>t30</v>
          </cell>
          <cell r="B33" t="str">
            <v>Importações (U$$ bilhões - acumulado no ano)</v>
          </cell>
          <cell r="C33" t="str">
            <v>Importações (U$$ bilhões - acumulado no ano)</v>
          </cell>
          <cell r="D33">
            <v>56.420294999999996</v>
          </cell>
          <cell r="E33">
            <v>118.39953872800001</v>
          </cell>
          <cell r="F33">
            <v>180.66690662299999</v>
          </cell>
          <cell r="G33">
            <v>241.50088645899999</v>
          </cell>
          <cell r="H33">
            <v>56.069251143000002</v>
          </cell>
          <cell r="I33">
            <v>113.91190840900001</v>
          </cell>
          <cell r="J33">
            <v>175.68160554500002</v>
          </cell>
          <cell r="K33">
            <v>230.82301879600001</v>
          </cell>
          <cell r="L33">
            <v>48.724159956000001</v>
          </cell>
          <cell r="M33">
            <v>92.917065999000002</v>
          </cell>
          <cell r="N33">
            <v>135.47816817899999</v>
          </cell>
          <cell r="O33">
            <v>173.10425907700002</v>
          </cell>
          <cell r="P33">
            <v>32.610719723000003</v>
          </cell>
          <cell r="Q33">
            <v>67.484802682999998</v>
          </cell>
          <cell r="R33">
            <v>104.532935331</v>
          </cell>
          <cell r="S33">
            <v>139.32135765300001</v>
          </cell>
          <cell r="T33">
            <v>36.944997768</v>
          </cell>
          <cell r="U33">
            <v>74.782594996</v>
          </cell>
          <cell r="V33">
            <v>117.07747920999999</v>
          </cell>
          <cell r="W33">
            <v>158.95144400300001</v>
          </cell>
          <cell r="X33">
            <v>43.051543256000002</v>
          </cell>
          <cell r="Y33">
            <v>86.753239868999998</v>
          </cell>
          <cell r="Z33">
            <v>139.22978014200001</v>
          </cell>
          <cell r="AA33">
            <v>185.32198350200002</v>
          </cell>
          <cell r="AB33">
            <v>45.086144076000004</v>
          </cell>
          <cell r="AC33">
            <v>89.825123012000006</v>
          </cell>
          <cell r="AD33">
            <v>140.82428452000002</v>
          </cell>
          <cell r="AE33">
            <v>185.92796758000003</v>
          </cell>
          <cell r="AF33">
            <v>45.306360689000002</v>
          </cell>
          <cell r="AG33">
            <v>78.396432681000007</v>
          </cell>
          <cell r="AH33">
            <v>114.93634915600002</v>
          </cell>
          <cell r="AI33">
            <v>158.78682487900002</v>
          </cell>
          <cell r="AJ33">
            <v>47.570775558999998</v>
          </cell>
          <cell r="AK33">
            <v>99.175285000000002</v>
          </cell>
          <cell r="AL33">
            <v>156.83668440600002</v>
          </cell>
          <cell r="AM33">
            <v>219.40804917999998</v>
          </cell>
          <cell r="AN33">
            <v>60.532208775000001</v>
          </cell>
          <cell r="AO33">
            <v>129.81260504400001</v>
          </cell>
          <cell r="AP33">
            <v>205.87255326500002</v>
          </cell>
          <cell r="AQ33">
            <v>272.61068694600004</v>
          </cell>
          <cell r="AR33">
            <v>60.284111109000001</v>
          </cell>
          <cell r="AS33">
            <v>120.64076700000001</v>
          </cell>
          <cell r="AT33">
            <v>181.73916111400001</v>
          </cell>
          <cell r="AU33">
            <v>240.79283922400001</v>
          </cell>
          <cell r="AV33">
            <v>59.214696833999994</v>
          </cell>
          <cell r="AW33">
            <v>125.398712936</v>
          </cell>
          <cell r="AX33">
            <v>196.33781326099998</v>
          </cell>
          <cell r="AZ33" t="str">
            <v>Séries Históricas &gt; Indicadores Econômicos</v>
          </cell>
        </row>
        <row r="34">
          <cell r="A34" t="str">
            <v>t31</v>
          </cell>
          <cell r="B34" t="str">
            <v>Bens de Capital</v>
          </cell>
          <cell r="C34" t="str">
            <v>Bens de Capital</v>
          </cell>
          <cell r="D34">
            <v>7.7455621269999995</v>
          </cell>
          <cell r="E34">
            <v>16.369354768999997</v>
          </cell>
          <cell r="F34">
            <v>24.232257512999997</v>
          </cell>
          <cell r="G34">
            <v>32.699753107999996</v>
          </cell>
          <cell r="H34">
            <v>7.4560744470000007</v>
          </cell>
          <cell r="I34">
            <v>15.100819109000001</v>
          </cell>
          <cell r="J34">
            <v>22.321598467999998</v>
          </cell>
          <cell r="K34">
            <v>29.493368384</v>
          </cell>
          <cell r="L34">
            <v>6.3540741539999992</v>
          </cell>
          <cell r="M34">
            <v>12.341227530999999</v>
          </cell>
          <cell r="N34">
            <v>18.285318883999999</v>
          </cell>
          <cell r="O34">
            <v>23.311855733999998</v>
          </cell>
          <cell r="P34">
            <v>4.6535759419999998</v>
          </cell>
          <cell r="Q34">
            <v>10.061378698999999</v>
          </cell>
          <cell r="R34">
            <v>14.398511292999997</v>
          </cell>
          <cell r="S34">
            <v>18.367036220999996</v>
          </cell>
          <cell r="T34">
            <v>3.7699271129999996</v>
          </cell>
          <cell r="U34">
            <v>7.563594202</v>
          </cell>
          <cell r="V34">
            <v>12.174065489</v>
          </cell>
          <cell r="W34">
            <v>16.900412353</v>
          </cell>
          <cell r="X34">
            <v>4.5428415040000001</v>
          </cell>
          <cell r="Y34">
            <v>9.7360735399999996</v>
          </cell>
          <cell r="Z34">
            <v>18.525094923000001</v>
          </cell>
          <cell r="AA34">
            <v>23.846075116000002</v>
          </cell>
          <cell r="AB34">
            <v>6.9134840960000004</v>
          </cell>
          <cell r="AC34">
            <v>12.296474409</v>
          </cell>
          <cell r="AD34">
            <v>19.999721784000002</v>
          </cell>
          <cell r="AE34">
            <v>25.652519505000001</v>
          </cell>
          <cell r="AF34">
            <v>8.5723811100000002</v>
          </cell>
          <cell r="AG34">
            <v>12.542276753000001</v>
          </cell>
          <cell r="AH34">
            <v>17.396070180999999</v>
          </cell>
          <cell r="AI34">
            <v>24.174134414000001</v>
          </cell>
          <cell r="AJ34">
            <v>5.9130924549999992</v>
          </cell>
          <cell r="AK34">
            <v>11.743796338000001</v>
          </cell>
          <cell r="AL34">
            <v>17.870567468000001</v>
          </cell>
          <cell r="AM34">
            <v>24.36553</v>
          </cell>
          <cell r="AN34">
            <v>6.1425110759999999</v>
          </cell>
          <cell r="AO34">
            <v>12.681906730999998</v>
          </cell>
          <cell r="AP34">
            <v>20.127441676999997</v>
          </cell>
          <cell r="AQ34">
            <v>28.079857669999996</v>
          </cell>
          <cell r="AR34">
            <v>7.0036176510000008</v>
          </cell>
          <cell r="AS34">
            <v>14.459377734</v>
          </cell>
          <cell r="AT34">
            <v>21.991253683</v>
          </cell>
          <cell r="AU34">
            <v>29.577426967000005</v>
          </cell>
          <cell r="AV34">
            <v>3.5711000000000004</v>
          </cell>
          <cell r="AW34">
            <v>7.8366000000000007</v>
          </cell>
          <cell r="AX34">
            <v>0</v>
          </cell>
          <cell r="AZ34" t="str">
            <v>Séries Históricas &gt; Indicadores Econômicos</v>
          </cell>
        </row>
        <row r="35">
          <cell r="A35" t="str">
            <v>t32</v>
          </cell>
          <cell r="B35" t="str">
            <v>Bens Intermediários</v>
          </cell>
          <cell r="C35" t="str">
            <v>Bens Intermediários</v>
          </cell>
          <cell r="D35">
            <v>30.026921147000003</v>
          </cell>
          <cell r="E35">
            <v>63.520504864999999</v>
          </cell>
          <cell r="F35">
            <v>98.65017613900001</v>
          </cell>
          <cell r="G35">
            <v>131.6597865</v>
          </cell>
          <cell r="H35">
            <v>31.089217938000004</v>
          </cell>
          <cell r="I35">
            <v>62.816654189000005</v>
          </cell>
          <cell r="J35">
            <v>96.729847328000005</v>
          </cell>
          <cell r="K35">
            <v>126.876615083</v>
          </cell>
          <cell r="L35">
            <v>27.891604153999999</v>
          </cell>
          <cell r="M35">
            <v>53.424723707999995</v>
          </cell>
          <cell r="N35">
            <v>78.372067694999998</v>
          </cell>
          <cell r="O35">
            <v>99.403588810999992</v>
          </cell>
          <cell r="P35">
            <v>18.962073115999999</v>
          </cell>
          <cell r="Q35">
            <v>39.763494520000002</v>
          </cell>
          <cell r="R35">
            <v>63.277717645999999</v>
          </cell>
          <cell r="S35">
            <v>84.943880027999995</v>
          </cell>
          <cell r="T35">
            <v>23.205278815</v>
          </cell>
          <cell r="U35">
            <v>47.119914328</v>
          </cell>
          <cell r="V35">
            <v>74.070148536000005</v>
          </cell>
          <cell r="W35">
            <v>99.366336619000009</v>
          </cell>
          <cell r="X35">
            <v>26.108428835000002</v>
          </cell>
          <cell r="Y35">
            <v>53.072178089000005</v>
          </cell>
          <cell r="Z35">
            <v>84.110022567000016</v>
          </cell>
          <cell r="AA35">
            <v>111.99732588700002</v>
          </cell>
          <cell r="AB35">
            <v>26.990838843999999</v>
          </cell>
          <cell r="AC35">
            <v>54.729278051999998</v>
          </cell>
          <cell r="AD35">
            <v>85.933563202000002</v>
          </cell>
          <cell r="AE35">
            <v>113.13848185800001</v>
          </cell>
          <cell r="AF35">
            <v>26.127928509</v>
          </cell>
          <cell r="AG35">
            <v>47.423770691999998</v>
          </cell>
          <cell r="AH35">
            <v>71.359346727000002</v>
          </cell>
          <cell r="AI35">
            <v>99.416176038000003</v>
          </cell>
          <cell r="AJ35">
            <v>31.331123208000001</v>
          </cell>
          <cell r="AK35">
            <v>65.473095734000012</v>
          </cell>
          <cell r="AL35">
            <v>103.89343564800002</v>
          </cell>
          <cell r="AM35">
            <v>144.85420999999999</v>
          </cell>
          <cell r="AN35">
            <v>38.398528888000001</v>
          </cell>
          <cell r="AO35">
            <v>83.385836327000007</v>
          </cell>
          <cell r="AP35">
            <v>132.251068788</v>
          </cell>
          <cell r="AQ35">
            <v>172.46120862499998</v>
          </cell>
          <cell r="AR35">
            <v>37.226402911999998</v>
          </cell>
          <cell r="AS35">
            <v>74.095960700999996</v>
          </cell>
          <cell r="AT35">
            <v>111.65545689199999</v>
          </cell>
          <cell r="AU35">
            <v>146.07142519300001</v>
          </cell>
          <cell r="AV35">
            <v>50.089799999999997</v>
          </cell>
          <cell r="AW35">
            <v>108.02420000000001</v>
          </cell>
          <cell r="AX35">
            <v>0</v>
          </cell>
          <cell r="AZ35" t="str">
            <v>Séries Históricas &gt; Indicadores Econômicos</v>
          </cell>
        </row>
        <row r="36">
          <cell r="A36" t="str">
            <v>t33</v>
          </cell>
          <cell r="B36" t="str">
            <v>Bens de Consumo</v>
          </cell>
          <cell r="C36" t="str">
            <v>Bens de Consumo</v>
          </cell>
          <cell r="D36">
            <v>7.9422655070000001</v>
          </cell>
          <cell r="E36">
            <v>16.697691168999999</v>
          </cell>
          <cell r="F36">
            <v>25.588284673</v>
          </cell>
          <cell r="G36">
            <v>34.675854190999999</v>
          </cell>
          <cell r="H36">
            <v>7.9470064330000003</v>
          </cell>
          <cell r="I36">
            <v>16.074942264000001</v>
          </cell>
          <cell r="J36">
            <v>24.701407629000002</v>
          </cell>
          <cell r="K36">
            <v>33.126837829999999</v>
          </cell>
          <cell r="L36">
            <v>7.3369606310000002</v>
          </cell>
          <cell r="M36">
            <v>14.144850508000001</v>
          </cell>
          <cell r="N36">
            <v>21.078064417</v>
          </cell>
          <cell r="O36">
            <v>26.832408106000003</v>
          </cell>
          <cell r="P36">
            <v>5.3619110650000001</v>
          </cell>
          <cell r="Q36">
            <v>10.421164501000002</v>
          </cell>
          <cell r="R36">
            <v>16.083491646999999</v>
          </cell>
          <cell r="S36">
            <v>21.749455189999995</v>
          </cell>
          <cell r="T36">
            <v>5.5030654949999995</v>
          </cell>
          <cell r="U36">
            <v>10.982996763000001</v>
          </cell>
          <cell r="V36">
            <v>16.943620523</v>
          </cell>
          <cell r="W36">
            <v>23.354477873</v>
          </cell>
          <cell r="X36">
            <v>6.3549244199999997</v>
          </cell>
          <cell r="Y36">
            <v>12.825115438000001</v>
          </cell>
          <cell r="Z36">
            <v>19.455215785000004</v>
          </cell>
          <cell r="AA36">
            <v>25.634904613000003</v>
          </cell>
          <cell r="AB36">
            <v>6.0894202859999993</v>
          </cell>
          <cell r="AC36">
            <v>11.947054134999998</v>
          </cell>
          <cell r="AD36">
            <v>18.481047211</v>
          </cell>
          <cell r="AE36">
            <v>24.838061261999997</v>
          </cell>
          <cell r="AF36">
            <v>5.9415669329999998</v>
          </cell>
          <cell r="AG36">
            <v>10.429380936000001</v>
          </cell>
          <cell r="AH36">
            <v>15.391615153000002</v>
          </cell>
          <cell r="AI36">
            <v>21.201197934</v>
          </cell>
          <cell r="AJ36">
            <v>5.7010266180000002</v>
          </cell>
          <cell r="AK36">
            <v>11.610289744000001</v>
          </cell>
          <cell r="AL36">
            <v>17.727864123</v>
          </cell>
          <cell r="AM36">
            <v>24.016730000000003</v>
          </cell>
          <cell r="AN36">
            <v>6.3569579789999997</v>
          </cell>
          <cell r="AO36">
            <v>12.969920116999999</v>
          </cell>
          <cell r="AP36">
            <v>20.384271900999998</v>
          </cell>
          <cell r="AQ36">
            <v>27.931336451</v>
          </cell>
          <cell r="AR36">
            <v>7.6402905810000004</v>
          </cell>
          <cell r="AS36">
            <v>15.384323504000001</v>
          </cell>
          <cell r="AT36">
            <v>23.758070094000001</v>
          </cell>
          <cell r="AU36">
            <v>32.792545771</v>
          </cell>
          <cell r="AV36">
            <v>10.056900000000001</v>
          </cell>
          <cell r="AW36">
            <v>20.9392</v>
          </cell>
          <cell r="AX36">
            <v>0</v>
          </cell>
          <cell r="AZ36" t="str">
            <v>Séries Históricas &gt; Indicadores Econômicos</v>
          </cell>
        </row>
        <row r="37">
          <cell r="A37" t="str">
            <v>t34</v>
          </cell>
          <cell r="B37" t="str">
            <v>Combustíveis</v>
          </cell>
          <cell r="C37" t="str">
            <v>Combustíveis</v>
          </cell>
          <cell r="D37">
            <v>10.694760733999999</v>
          </cell>
          <cell r="E37">
            <v>21.791666367000001</v>
          </cell>
          <cell r="F37">
            <v>32.108479168999999</v>
          </cell>
          <cell r="G37">
            <v>42.360388210999993</v>
          </cell>
          <cell r="H37">
            <v>9.5685114959999993</v>
          </cell>
          <cell r="I37">
            <v>19.889198282999999</v>
          </cell>
          <cell r="J37">
            <v>31.799824436000002</v>
          </cell>
          <cell r="K37">
            <v>41.162062850000005</v>
          </cell>
          <cell r="L37">
            <v>7.1300060670000001</v>
          </cell>
          <cell r="M37">
            <v>12.967258248</v>
          </cell>
          <cell r="N37">
            <v>17.652451262</v>
          </cell>
          <cell r="O37">
            <v>23.369215984</v>
          </cell>
          <cell r="P37">
            <v>3.61845631</v>
          </cell>
          <cell r="Q37">
            <v>7.1884219530000006</v>
          </cell>
          <cell r="R37">
            <v>10.665882204000001</v>
          </cell>
          <cell r="S37">
            <v>14.138816388</v>
          </cell>
          <cell r="T37">
            <v>4.4000764600000002</v>
          </cell>
          <cell r="U37">
            <v>9.0364265840000009</v>
          </cell>
          <cell r="V37">
            <v>13.80466156</v>
          </cell>
          <cell r="W37">
            <v>19.221053091999998</v>
          </cell>
          <cell r="X37">
            <v>6.0241276819999996</v>
          </cell>
          <cell r="Y37">
            <v>11.076955473999998</v>
          </cell>
          <cell r="Z37">
            <v>16.997195016999999</v>
          </cell>
          <cell r="AA37">
            <v>23.674319893</v>
          </cell>
          <cell r="AB37">
            <v>5.0713477000000005</v>
          </cell>
          <cell r="AC37">
            <v>10.824077352</v>
          </cell>
          <cell r="AD37">
            <v>16.356576143000002</v>
          </cell>
          <cell r="AE37">
            <v>22.170300932000004</v>
          </cell>
          <cell r="AF37">
            <v>4.6558209999999995</v>
          </cell>
          <cell r="AG37">
            <v>7.9732154400000006</v>
          </cell>
          <cell r="AH37">
            <v>10.741386254</v>
          </cell>
          <cell r="AI37">
            <v>13.934543768000001</v>
          </cell>
          <cell r="AJ37">
            <v>4.6164969300000003</v>
          </cell>
          <cell r="AK37">
            <v>10.31047875</v>
          </cell>
          <cell r="AL37">
            <v>17.290846426999998</v>
          </cell>
          <cell r="AM37">
            <v>26.092970000000001</v>
          </cell>
          <cell r="AN37">
            <v>9.6191257659999998</v>
          </cell>
          <cell r="AO37">
            <v>20.737087574</v>
          </cell>
          <cell r="AP37">
            <v>33.011793435000001</v>
          </cell>
          <cell r="AQ37">
            <v>43.988098532999999</v>
          </cell>
          <cell r="AR37">
            <v>8.387273209</v>
          </cell>
          <cell r="AS37">
            <v>16.641542995999998</v>
          </cell>
          <cell r="AT37">
            <v>24.235193234999997</v>
          </cell>
          <cell r="AU37">
            <v>32.226838683000004</v>
          </cell>
          <cell r="AV37">
            <v>14.0128</v>
          </cell>
          <cell r="AW37">
            <v>30.234700000000004</v>
          </cell>
          <cell r="AX37">
            <v>0</v>
          </cell>
          <cell r="AZ37" t="str">
            <v>Séries Históricas &gt; Indicadores Econômicos</v>
          </cell>
        </row>
        <row r="38">
          <cell r="A38" t="str">
            <v>t35</v>
          </cell>
          <cell r="B38" t="str">
            <v>Bens não especificados anteriormente</v>
          </cell>
          <cell r="C38" t="str">
            <v>Demais</v>
          </cell>
          <cell r="D38">
            <v>8.7908489999999999E-3</v>
          </cell>
          <cell r="E38">
            <v>7.9792848E-2</v>
          </cell>
          <cell r="F38">
            <v>8.9208124000000014E-2</v>
          </cell>
          <cell r="G38">
            <v>0.10295658400000002</v>
          </cell>
          <cell r="H38">
            <v>1.1326190999999999E-2</v>
          </cell>
          <cell r="I38">
            <v>3.5390182999999999E-2</v>
          </cell>
          <cell r="J38">
            <v>0.13782006100000002</v>
          </cell>
          <cell r="K38">
            <v>0.16536346000000002</v>
          </cell>
          <cell r="L38">
            <v>2.1725629E-2</v>
          </cell>
          <cell r="M38">
            <v>4.1630674999999999E-2</v>
          </cell>
          <cell r="N38">
            <v>8.8499168000000003E-2</v>
          </cell>
          <cell r="O38">
            <v>0.18980652100000001</v>
          </cell>
          <cell r="P38">
            <v>1.3835380000000001E-2</v>
          </cell>
          <cell r="Q38">
            <v>5.0715901000000001E-2</v>
          </cell>
          <cell r="R38">
            <v>0.11185191100000001</v>
          </cell>
          <cell r="S38">
            <v>0.11965853700000001</v>
          </cell>
          <cell r="T38">
            <v>6.3391931999999998E-2</v>
          </cell>
          <cell r="U38">
            <v>7.922235200000001E-2</v>
          </cell>
          <cell r="V38">
            <v>8.5805541000000013E-2</v>
          </cell>
          <cell r="W38">
            <v>0.11853764100000001</v>
          </cell>
          <cell r="X38">
            <v>1.0371859000000001E-2</v>
          </cell>
          <cell r="Y38">
            <v>3.1213010000000003E-2</v>
          </cell>
          <cell r="Z38">
            <v>0.139937478</v>
          </cell>
          <cell r="AA38">
            <v>0.171548477</v>
          </cell>
          <cell r="AB38">
            <v>6.9471759999999994E-3</v>
          </cell>
          <cell r="AC38">
            <v>1.6903293E-2</v>
          </cell>
          <cell r="AD38">
            <v>7.1111659999999993E-2</v>
          </cell>
          <cell r="AE38">
            <v>0.11788579999999999</v>
          </cell>
          <cell r="AF38">
            <v>1.3083793E-2</v>
          </cell>
          <cell r="AG38">
            <v>2.4700255000000004E-2</v>
          </cell>
          <cell r="AH38">
            <v>4.9903200000000009E-2</v>
          </cell>
          <cell r="AI38">
            <v>6.0627631000000008E-2</v>
          </cell>
          <cell r="AJ38">
            <v>1.2311236999999999E-2</v>
          </cell>
          <cell r="AK38">
            <v>3.8505129999999999E-2</v>
          </cell>
          <cell r="AL38">
            <v>6.0083177999999994E-2</v>
          </cell>
          <cell r="AM38">
            <v>8.1935607999999993E-2</v>
          </cell>
          <cell r="AN38">
            <v>1.5085065999999999E-2</v>
          </cell>
          <cell r="AO38">
            <v>3.7854294999999996E-2</v>
          </cell>
          <cell r="AP38">
            <v>9.7977463999999986E-2</v>
          </cell>
          <cell r="AQ38">
            <v>0.15018566699999999</v>
          </cell>
          <cell r="AR38">
            <v>2.6256205999999997E-2</v>
          </cell>
          <cell r="AS38">
            <v>5.8972263999999996E-2</v>
          </cell>
          <cell r="AT38">
            <v>9.9187209999999998E-2</v>
          </cell>
          <cell r="AU38">
            <v>0.12460260999999999</v>
          </cell>
          <cell r="AV38">
            <v>0</v>
          </cell>
          <cell r="AW38">
            <v>0</v>
          </cell>
          <cell r="AX38">
            <v>0</v>
          </cell>
          <cell r="AZ38" t="str">
            <v>Séries Históricas &gt; Indicadores Econômicos</v>
          </cell>
        </row>
        <row r="39">
          <cell r="A39" t="str">
            <v>t36</v>
          </cell>
          <cell r="B39" t="str">
            <v>Reservas Internacionais (US$ bilhões - saldo de final de período)</v>
          </cell>
          <cell r="C39" t="str">
            <v>Reservas Internacionais (US$ bilhões - saldo de final de período)</v>
          </cell>
          <cell r="D39">
            <v>376.93400000000003</v>
          </cell>
          <cell r="E39">
            <v>369.40199999999999</v>
          </cell>
          <cell r="F39">
            <v>368.654</v>
          </cell>
          <cell r="G39">
            <v>358.80799999999999</v>
          </cell>
          <cell r="H39">
            <v>363.91399999999999</v>
          </cell>
          <cell r="I39">
            <v>373.51600000000002</v>
          </cell>
          <cell r="J39">
            <v>375.51299999999998</v>
          </cell>
          <cell r="K39">
            <v>363.55099999999999</v>
          </cell>
          <cell r="L39">
            <v>362.74400000000003</v>
          </cell>
          <cell r="M39">
            <v>368.66800000000001</v>
          </cell>
          <cell r="N39">
            <v>361.37</v>
          </cell>
          <cell r="O39">
            <v>356.464</v>
          </cell>
          <cell r="P39">
            <v>357.69799999999998</v>
          </cell>
          <cell r="Q39">
            <v>364.15199999999999</v>
          </cell>
          <cell r="R39">
            <v>370.41699999999997</v>
          </cell>
          <cell r="S39">
            <v>365.01600000000002</v>
          </cell>
          <cell r="T39">
            <v>370.11099999999999</v>
          </cell>
          <cell r="U39">
            <v>377.17500000000001</v>
          </cell>
          <cell r="V39">
            <v>381.24400000000003</v>
          </cell>
          <cell r="W39">
            <v>373.97199999999998</v>
          </cell>
          <cell r="X39">
            <v>379.577</v>
          </cell>
          <cell r="Y39">
            <v>379.5</v>
          </cell>
          <cell r="Z39">
            <v>380.738</v>
          </cell>
          <cell r="AA39">
            <v>374.71499999999997</v>
          </cell>
          <cell r="AB39">
            <v>384.16500000000002</v>
          </cell>
          <cell r="AC39">
            <v>388.09199999999998</v>
          </cell>
          <cell r="AD39">
            <v>376.43400000000003</v>
          </cell>
          <cell r="AE39">
            <v>356.88400000000001</v>
          </cell>
          <cell r="AF39">
            <v>343.16500000000002</v>
          </cell>
          <cell r="AG39">
            <v>348.78100000000001</v>
          </cell>
          <cell r="AH39">
            <v>356.60599999999999</v>
          </cell>
          <cell r="AI39">
            <v>355.62</v>
          </cell>
          <cell r="AJ39">
            <v>347.41300000000001</v>
          </cell>
          <cell r="AK39">
            <v>352.48599999999999</v>
          </cell>
          <cell r="AL39">
            <v>368.88600000000002</v>
          </cell>
          <cell r="AM39">
            <v>362.20400000000001</v>
          </cell>
          <cell r="AN39">
            <v>353.16899999999998</v>
          </cell>
          <cell r="AO39">
            <v>341.95800000000003</v>
          </cell>
          <cell r="AP39">
            <v>327.58</v>
          </cell>
          <cell r="AQ39">
            <v>324.70299999999997</v>
          </cell>
          <cell r="AR39">
            <v>341.15800000000002</v>
          </cell>
          <cell r="AS39">
            <v>343.62</v>
          </cell>
          <cell r="AT39">
            <v>340.32400000000001</v>
          </cell>
          <cell r="AU39">
            <v>355.03399999999999</v>
          </cell>
          <cell r="AV39">
            <v>355.00799999999998</v>
          </cell>
          <cell r="AW39">
            <v>357.827</v>
          </cell>
          <cell r="AX39">
            <v>372.01600000000002</v>
          </cell>
          <cell r="AZ39" t="str">
            <v>Séries Históricas &gt; Indicadores Econômicos</v>
          </cell>
        </row>
        <row r="40">
          <cell r="A40" t="str">
            <v>t37</v>
          </cell>
          <cell r="B40" t="str">
            <v>EMBI (em pontos base - final de período)</v>
          </cell>
          <cell r="C40" t="str">
            <v>EMBI (em pontos base - final de período)</v>
          </cell>
          <cell r="D40">
            <v>189</v>
          </cell>
          <cell r="E40">
            <v>237</v>
          </cell>
          <cell r="F40">
            <v>236</v>
          </cell>
          <cell r="G40">
            <v>224</v>
          </cell>
          <cell r="H40">
            <v>228</v>
          </cell>
          <cell r="I40">
            <v>208</v>
          </cell>
          <cell r="J40">
            <v>239</v>
          </cell>
          <cell r="K40">
            <v>259</v>
          </cell>
          <cell r="L40">
            <v>322</v>
          </cell>
          <cell r="M40">
            <v>304</v>
          </cell>
          <cell r="N40">
            <v>442</v>
          </cell>
          <cell r="O40">
            <v>523</v>
          </cell>
          <cell r="P40">
            <v>409</v>
          </cell>
          <cell r="Q40">
            <v>350</v>
          </cell>
          <cell r="R40">
            <v>319</v>
          </cell>
          <cell r="S40">
            <v>328</v>
          </cell>
          <cell r="T40">
            <v>270</v>
          </cell>
          <cell r="U40">
            <v>289</v>
          </cell>
          <cell r="V40">
            <v>247</v>
          </cell>
          <cell r="W40">
            <v>240</v>
          </cell>
          <cell r="X40">
            <v>248</v>
          </cell>
          <cell r="Y40">
            <v>332</v>
          </cell>
          <cell r="Z40">
            <v>293</v>
          </cell>
          <cell r="AA40">
            <v>276</v>
          </cell>
          <cell r="AB40">
            <v>253</v>
          </cell>
          <cell r="AC40">
            <v>239</v>
          </cell>
          <cell r="AD40">
            <v>247</v>
          </cell>
          <cell r="AE40">
            <v>214</v>
          </cell>
          <cell r="AF40">
            <v>393</v>
          </cell>
          <cell r="AG40">
            <v>380</v>
          </cell>
          <cell r="AH40">
            <v>343</v>
          </cell>
          <cell r="AI40">
            <v>260</v>
          </cell>
          <cell r="AJ40">
            <v>299</v>
          </cell>
          <cell r="AK40">
            <v>275</v>
          </cell>
          <cell r="AL40">
            <v>327</v>
          </cell>
          <cell r="AM40">
            <v>326</v>
          </cell>
          <cell r="AN40">
            <v>294</v>
          </cell>
          <cell r="AO40">
            <v>364</v>
          </cell>
          <cell r="AP40">
            <v>288</v>
          </cell>
          <cell r="AQ40">
            <v>256</v>
          </cell>
          <cell r="AR40">
            <v>252</v>
          </cell>
          <cell r="AS40">
            <v>230</v>
          </cell>
          <cell r="AT40">
            <v>201</v>
          </cell>
          <cell r="AU40">
            <v>195</v>
          </cell>
          <cell r="AV40">
            <v>210</v>
          </cell>
          <cell r="AW40">
            <v>231</v>
          </cell>
          <cell r="AX40">
            <v>218</v>
          </cell>
          <cell r="AZ40" t="str">
            <v>Séries Históricas &gt; Indicadores Econômicos</v>
          </cell>
        </row>
        <row r="41">
          <cell r="A41" t="str">
            <v>t38</v>
          </cell>
          <cell r="B41" t="str">
            <v>CDS 10Y (em pontos base - final de período)</v>
          </cell>
          <cell r="C41" t="str">
            <v>CDS 10Y (em pontos base - final de período)</v>
          </cell>
          <cell r="D41">
            <v>175.39400000000001</v>
          </cell>
          <cell r="E41">
            <v>228.428</v>
          </cell>
          <cell r="F41">
            <v>219.309</v>
          </cell>
          <cell r="G41">
            <v>244.827</v>
          </cell>
          <cell r="H41">
            <v>226.80600000000001</v>
          </cell>
          <cell r="I41">
            <v>199.88300000000001</v>
          </cell>
          <cell r="J41">
            <v>237.833</v>
          </cell>
          <cell r="K41">
            <v>259.37200000000001</v>
          </cell>
          <cell r="L41">
            <v>333.02600000000001</v>
          </cell>
          <cell r="M41">
            <v>326.709</v>
          </cell>
          <cell r="N41">
            <v>519.06799999999998</v>
          </cell>
          <cell r="O41">
            <v>558.16499999999996</v>
          </cell>
          <cell r="P41">
            <v>438.80200000000002</v>
          </cell>
          <cell r="Q41">
            <v>393.5</v>
          </cell>
          <cell r="R41">
            <v>347.49299999999999</v>
          </cell>
          <cell r="S41">
            <v>359.50799999999998</v>
          </cell>
          <cell r="T41">
            <v>319.00700000000001</v>
          </cell>
          <cell r="U41">
            <v>346.18599999999998</v>
          </cell>
          <cell r="V41">
            <v>305.68700000000001</v>
          </cell>
          <cell r="W41">
            <v>259.476</v>
          </cell>
          <cell r="X41">
            <v>268.00299999999999</v>
          </cell>
          <cell r="Y41">
            <v>371.35700000000003</v>
          </cell>
          <cell r="Z41">
            <v>349.83800000000002</v>
          </cell>
          <cell r="AA41">
            <v>283.15899999999999</v>
          </cell>
          <cell r="AB41">
            <v>264.92099999999999</v>
          </cell>
          <cell r="AC41">
            <v>238.255</v>
          </cell>
          <cell r="AD41">
            <v>210.39599999999999</v>
          </cell>
          <cell r="AE41">
            <v>180.28299999999999</v>
          </cell>
          <cell r="AF41">
            <v>352.387</v>
          </cell>
          <cell r="AG41">
            <v>330.23899999999998</v>
          </cell>
          <cell r="AH41">
            <v>322.22699999999998</v>
          </cell>
          <cell r="AI41">
            <v>214.81299999999999</v>
          </cell>
          <cell r="AJ41">
            <v>307.79500000000002</v>
          </cell>
          <cell r="AK41">
            <v>251.79499999999999</v>
          </cell>
          <cell r="AL41">
            <v>297.459</v>
          </cell>
          <cell r="AM41">
            <v>292.00599999999997</v>
          </cell>
          <cell r="AN41">
            <v>295.88600000000002</v>
          </cell>
          <cell r="AO41">
            <v>386.26600000000002</v>
          </cell>
          <cell r="AP41">
            <v>402.93599999999998</v>
          </cell>
          <cell r="AQ41">
            <v>346.029</v>
          </cell>
          <cell r="AR41">
            <v>324.23899999999998</v>
          </cell>
          <cell r="AS41">
            <v>281.52100000000002</v>
          </cell>
          <cell r="AT41">
            <v>289.06799999999998</v>
          </cell>
          <cell r="AU41">
            <v>232.87899999999999</v>
          </cell>
          <cell r="AV41">
            <v>234.851</v>
          </cell>
          <cell r="AW41">
            <v>269.43200000000002</v>
          </cell>
          <cell r="AX41">
            <v>254.93100000000001</v>
          </cell>
          <cell r="AZ41" t="str">
            <v>Séries Históricas &gt; Indicadores Econômicos</v>
          </cell>
        </row>
        <row r="42">
          <cell r="A42" t="str">
            <v>t39</v>
          </cell>
          <cell r="B42" t="str">
            <v>Taxa de Câmbio (R$/US$ - final de período)</v>
          </cell>
          <cell r="C42" t="str">
            <v>Taxa de Câmbio (R$/US$ - final de período)</v>
          </cell>
          <cell r="D42">
            <v>2.0137999999999998</v>
          </cell>
          <cell r="E42">
            <v>2.2155999999999998</v>
          </cell>
          <cell r="F42">
            <v>2.23</v>
          </cell>
          <cell r="G42">
            <v>2.3426</v>
          </cell>
          <cell r="H42">
            <v>2.2629999999999999</v>
          </cell>
          <cell r="I42">
            <v>2.2025000000000001</v>
          </cell>
          <cell r="J42">
            <v>2.4510000000000001</v>
          </cell>
          <cell r="K42">
            <v>2.6562000000000001</v>
          </cell>
          <cell r="L42">
            <v>3.2080000000000002</v>
          </cell>
          <cell r="M42">
            <v>3.1025999999999998</v>
          </cell>
          <cell r="N42">
            <v>3.9729000000000001</v>
          </cell>
          <cell r="O42">
            <v>3.9047999999999998</v>
          </cell>
          <cell r="P42">
            <v>3.5589</v>
          </cell>
          <cell r="Q42">
            <v>3.2098</v>
          </cell>
          <cell r="R42">
            <v>3.2462</v>
          </cell>
          <cell r="S42">
            <v>3.2591000000000001</v>
          </cell>
          <cell r="T42">
            <v>3.1684000000000001</v>
          </cell>
          <cell r="U42">
            <v>3.3081999999999998</v>
          </cell>
          <cell r="V42">
            <v>3.1680000000000001</v>
          </cell>
          <cell r="W42">
            <v>3.3079999999999998</v>
          </cell>
          <cell r="X42">
            <v>3.3237999999999999</v>
          </cell>
          <cell r="Y42">
            <v>3.8557999999999999</v>
          </cell>
          <cell r="Z42">
            <v>4.0038999999999998</v>
          </cell>
          <cell r="AA42">
            <v>3.8748</v>
          </cell>
          <cell r="AB42">
            <v>3.8967000000000001</v>
          </cell>
          <cell r="AC42">
            <v>3.8321999999999998</v>
          </cell>
          <cell r="AD42">
            <v>4.1643999999999997</v>
          </cell>
          <cell r="AE42">
            <v>4.0307000000000004</v>
          </cell>
          <cell r="AF42">
            <v>5.1986999999999997</v>
          </cell>
          <cell r="AG42">
            <v>5.476</v>
          </cell>
          <cell r="AH42">
            <v>5.6406999999999998</v>
          </cell>
          <cell r="AI42">
            <v>5.1966999999999999</v>
          </cell>
          <cell r="AJ42">
            <v>5.6973000000000003</v>
          </cell>
          <cell r="AK42">
            <v>5.0022000000000002</v>
          </cell>
          <cell r="AL42">
            <v>5.4394</v>
          </cell>
          <cell r="AM42">
            <v>5.5804999999999998</v>
          </cell>
          <cell r="AN42">
            <v>4.7411500000000002</v>
          </cell>
          <cell r="AO42">
            <v>5.2558999999999996</v>
          </cell>
          <cell r="AP42">
            <v>5.4138299999999999</v>
          </cell>
          <cell r="AQ42">
            <v>5.2860500000000004</v>
          </cell>
          <cell r="AR42">
            <v>5.0640000000000001</v>
          </cell>
          <cell r="AS42">
            <v>4.7874999999999996</v>
          </cell>
          <cell r="AT42">
            <v>5.0324999999999998</v>
          </cell>
          <cell r="AU42">
            <v>4.8525</v>
          </cell>
          <cell r="AV42">
            <v>5.0145</v>
          </cell>
          <cell r="AW42">
            <v>5.5940799999999999</v>
          </cell>
          <cell r="AX42">
            <v>5.4499500000000003</v>
          </cell>
          <cell r="AZ42" t="str">
            <v>Séries Históricas &gt; Indicadores Econômicos</v>
          </cell>
        </row>
        <row r="43">
          <cell r="A43" t="str">
            <v>t40</v>
          </cell>
          <cell r="B43" t="str">
            <v>Finanças Públicas</v>
          </cell>
          <cell r="C43" t="str">
            <v>Finanças Públicas</v>
          </cell>
          <cell r="AN43">
            <v>0</v>
          </cell>
          <cell r="AO43">
            <v>0</v>
          </cell>
          <cell r="AP43">
            <v>0</v>
          </cell>
          <cell r="AQ43">
            <v>0</v>
          </cell>
          <cell r="AR43">
            <v>0</v>
          </cell>
          <cell r="AS43">
            <v>0</v>
          </cell>
          <cell r="AT43">
            <v>0</v>
          </cell>
          <cell r="AU43">
            <v>0</v>
          </cell>
          <cell r="AV43">
            <v>0</v>
          </cell>
          <cell r="AW43">
            <v>0</v>
          </cell>
          <cell r="AX43">
            <v>0</v>
          </cell>
        </row>
        <row r="44">
          <cell r="A44" t="str">
            <v>t41</v>
          </cell>
          <cell r="B44" t="str">
            <v xml:space="preserve">Dívida Bruta do Setor Público (% PIB) </v>
          </cell>
          <cell r="C44" t="str">
            <v xml:space="preserve">Dívida Bruta do Setor Público (% PIB) </v>
          </cell>
          <cell r="D44">
            <v>54.05</v>
          </cell>
          <cell r="E44">
            <v>53.61</v>
          </cell>
          <cell r="F44">
            <v>52.95</v>
          </cell>
          <cell r="G44">
            <v>51.54</v>
          </cell>
          <cell r="H44">
            <v>51.79</v>
          </cell>
          <cell r="I44">
            <v>52.75</v>
          </cell>
          <cell r="J44">
            <v>55.11</v>
          </cell>
          <cell r="K44">
            <v>56.28</v>
          </cell>
          <cell r="L44">
            <v>59.49</v>
          </cell>
          <cell r="M44">
            <v>60.75</v>
          </cell>
          <cell r="N44">
            <v>63.65</v>
          </cell>
          <cell r="O44">
            <v>65.5</v>
          </cell>
          <cell r="P44">
            <v>66.33</v>
          </cell>
          <cell r="Q44">
            <v>67.510000000000005</v>
          </cell>
          <cell r="R44">
            <v>69.98</v>
          </cell>
          <cell r="S44">
            <v>69.84</v>
          </cell>
          <cell r="T44">
            <v>71.239999999999995</v>
          </cell>
          <cell r="U44">
            <v>72.739999999999995</v>
          </cell>
          <cell r="V44">
            <v>73.7</v>
          </cell>
          <cell r="W44">
            <v>73.72</v>
          </cell>
          <cell r="X44">
            <v>74.61</v>
          </cell>
          <cell r="Y44">
            <v>76.14</v>
          </cell>
          <cell r="Z44">
            <v>76</v>
          </cell>
          <cell r="AA44">
            <v>75.27</v>
          </cell>
          <cell r="AB44">
            <v>76.69</v>
          </cell>
          <cell r="AC44">
            <v>76.62</v>
          </cell>
          <cell r="AD44">
            <v>76.55</v>
          </cell>
          <cell r="AE44">
            <v>74.44</v>
          </cell>
          <cell r="AF44">
            <v>78.430000000000007</v>
          </cell>
          <cell r="AG44">
            <v>83.5</v>
          </cell>
          <cell r="AH44">
            <v>88.57</v>
          </cell>
          <cell r="AI44">
            <v>88.59</v>
          </cell>
          <cell r="AJ44">
            <v>87.42</v>
          </cell>
          <cell r="AK44">
            <v>83.02</v>
          </cell>
          <cell r="AL44">
            <v>82.29</v>
          </cell>
          <cell r="AM44">
            <v>80.290000000000006</v>
          </cell>
          <cell r="AN44">
            <v>77.349999999999994</v>
          </cell>
          <cell r="AO44">
            <v>76.72</v>
          </cell>
          <cell r="AP44">
            <v>75.33</v>
          </cell>
          <cell r="AQ44">
            <v>72.87</v>
          </cell>
          <cell r="AR44">
            <v>72.84</v>
          </cell>
          <cell r="AS44" t="str">
            <v>73,48</v>
          </cell>
          <cell r="AT44">
            <v>73.37</v>
          </cell>
          <cell r="AU44">
            <v>74.42</v>
          </cell>
          <cell r="AV44">
            <v>75.97</v>
          </cell>
          <cell r="AW44">
            <v>77.78</v>
          </cell>
          <cell r="AX44" t="str">
            <v/>
          </cell>
          <cell r="AZ44" t="str">
            <v>Séries Históricas &gt; Indicadores Econômicos</v>
          </cell>
        </row>
        <row r="45">
          <cell r="A45" t="str">
            <v>t42</v>
          </cell>
          <cell r="B45" t="str">
            <v>Resultado Nominal (R$ bilhões - em 12 meses)</v>
          </cell>
          <cell r="C45" t="str">
            <v>Resultado Nominal (R$ bilhões - em 12 meses)</v>
          </cell>
          <cell r="D45">
            <v>-127.4552</v>
          </cell>
          <cell r="E45">
            <v>-129.47900000000001</v>
          </cell>
          <cell r="F45">
            <v>-155.54419999999999</v>
          </cell>
          <cell r="G45">
            <v>-157.54957000000002</v>
          </cell>
          <cell r="H45">
            <v>-159.02627000000001</v>
          </cell>
          <cell r="I45">
            <v>-182.48054999999999</v>
          </cell>
          <cell r="J45">
            <v>-249.73766000000001</v>
          </cell>
          <cell r="K45">
            <v>-343.91631999999998</v>
          </cell>
          <cell r="L45">
            <v>-435.74538999999999</v>
          </cell>
          <cell r="M45">
            <v>-462.69620000000009</v>
          </cell>
          <cell r="N45">
            <v>-536.22935999999993</v>
          </cell>
          <cell r="O45">
            <v>-613.03479000000004</v>
          </cell>
          <cell r="P45">
            <v>-579.31779999999992</v>
          </cell>
          <cell r="Q45">
            <v>-600.47612000000004</v>
          </cell>
          <cell r="R45">
            <v>-576.82704000000001</v>
          </cell>
          <cell r="S45">
            <v>-562.81488999999999</v>
          </cell>
          <cell r="T45">
            <v>-579.98023000000001</v>
          </cell>
          <cell r="U45">
            <v>-607.49472999999989</v>
          </cell>
          <cell r="V45">
            <v>-567.51679999999999</v>
          </cell>
          <cell r="W45">
            <v>-511.40845000000002</v>
          </cell>
          <cell r="X45">
            <v>-487.92651000000006</v>
          </cell>
          <cell r="Y45">
            <v>-487.04077999999993</v>
          </cell>
          <cell r="Z45">
            <v>-488.83456000000001</v>
          </cell>
          <cell r="AA45">
            <v>-487.44209999999998</v>
          </cell>
          <cell r="AB45">
            <v>-483.77486999999996</v>
          </cell>
          <cell r="AC45">
            <v>-456.89411999999999</v>
          </cell>
          <cell r="AD45">
            <v>-451.45828999999998</v>
          </cell>
          <cell r="AE45">
            <v>-429.15356999999995</v>
          </cell>
          <cell r="AF45">
            <v>-457.94378999999998</v>
          </cell>
          <cell r="AG45">
            <v>-818.61739</v>
          </cell>
          <cell r="AH45">
            <v>-990.99643000000003</v>
          </cell>
          <cell r="AI45">
            <v>-1015.37698</v>
          </cell>
          <cell r="AJ45">
            <v>-973.00949000000003</v>
          </cell>
          <cell r="AK45">
            <v>-589.69506000000001</v>
          </cell>
          <cell r="AL45">
            <v>-404.64868999999993</v>
          </cell>
          <cell r="AM45">
            <v>-383.66370000000001</v>
          </cell>
          <cell r="AN45">
            <v>-281.05226000000005</v>
          </cell>
          <cell r="AO45">
            <v>-388.77362000000005</v>
          </cell>
          <cell r="AP45">
            <v>-410.63717999999994</v>
          </cell>
          <cell r="AQ45">
            <v>-460.43280999999996</v>
          </cell>
          <cell r="AR45">
            <v>-618.8902599999999</v>
          </cell>
          <cell r="AS45">
            <v>-662.38071000000002</v>
          </cell>
          <cell r="AT45">
            <v>-801.61807999999996</v>
          </cell>
          <cell r="AU45">
            <v>-967.41744999999992</v>
          </cell>
          <cell r="AV45">
            <v>-998.61184999999989</v>
          </cell>
          <cell r="AW45">
            <v>-1107.95126</v>
          </cell>
          <cell r="AX45" t="str">
            <v/>
          </cell>
          <cell r="AZ45" t="str">
            <v>Séries Históricas &gt; Indicadores Econômicos</v>
          </cell>
        </row>
        <row r="46">
          <cell r="A46" t="str">
            <v>t43</v>
          </cell>
          <cell r="B46" t="str">
            <v>Resultado Nominal (% PIB - em 12 meses)</v>
          </cell>
          <cell r="C46" t="str">
            <v>Resultado Nominal (% PIB - em 12 meses)</v>
          </cell>
          <cell r="D46">
            <v>-2.5869247886718871</v>
          </cell>
          <cell r="E46">
            <v>-2.5556638363411928</v>
          </cell>
          <cell r="F46">
            <v>-2.996974859655229</v>
          </cell>
          <cell r="G46">
            <v>-2.9550042312662583</v>
          </cell>
          <cell r="H46">
            <v>-2.904067363817449</v>
          </cell>
          <cell r="I46">
            <v>-3.2727687023245773</v>
          </cell>
          <cell r="J46">
            <v>-4.393915641870457</v>
          </cell>
          <cell r="K46">
            <v>-5.9511873517573175</v>
          </cell>
          <cell r="L46">
            <v>-7.4490972966166353</v>
          </cell>
          <cell r="M46">
            <v>-7.8326212479243917</v>
          </cell>
          <cell r="N46">
            <v>-9.007111684438053</v>
          </cell>
          <cell r="O46">
            <v>-10.224425750948123</v>
          </cell>
          <cell r="P46">
            <v>-9.5923249716924985</v>
          </cell>
          <cell r="Q46">
            <v>-9.8142178843342958</v>
          </cell>
          <cell r="R46">
            <v>-9.3226491645258278</v>
          </cell>
          <cell r="S46">
            <v>-8.9772759065317391</v>
          </cell>
          <cell r="T46">
            <v>-9.126552827712521</v>
          </cell>
          <cell r="U46">
            <v>-9.4526697994304989</v>
          </cell>
          <cell r="V46">
            <v>-8.733493493424481</v>
          </cell>
          <cell r="W46">
            <v>-7.7656985923119652</v>
          </cell>
          <cell r="X46">
            <v>-7.3029208674452697</v>
          </cell>
          <cell r="Y46">
            <v>-7.1791912747730082</v>
          </cell>
          <cell r="Z46">
            <v>-7.0811714749728329</v>
          </cell>
          <cell r="AA46">
            <v>-6.9593414250415169</v>
          </cell>
          <cell r="AB46">
            <v>-6.8311692877945456</v>
          </cell>
          <cell r="AC46">
            <v>-6.3661088913740587</v>
          </cell>
          <cell r="AD46">
            <v>-6.1930691192260721</v>
          </cell>
          <cell r="AE46">
            <v>-5.807903042889575</v>
          </cell>
          <cell r="AF46">
            <v>-6.1260269043179081</v>
          </cell>
          <cell r="AG46">
            <v>-11.108837808741033</v>
          </cell>
          <cell r="AH46">
            <v>-13.434189666823304</v>
          </cell>
          <cell r="AI46">
            <v>-13.59706934062655</v>
          </cell>
          <cell r="AJ46">
            <v>-12.656195044293389</v>
          </cell>
          <cell r="AK46">
            <v>-7.2746499173388308</v>
          </cell>
          <cell r="AL46">
            <v>-4.7983348153099339</v>
          </cell>
          <cell r="AM46">
            <v>-4.4213941925318023</v>
          </cell>
          <cell r="AN46">
            <v>-3.1015009875009252</v>
          </cell>
          <cell r="AO46">
            <v>-4.1572939774559288</v>
          </cell>
          <cell r="AP46">
            <v>-4.259388191070097</v>
          </cell>
          <cell r="AQ46">
            <v>-4.6436522187027736</v>
          </cell>
          <cell r="AR46">
            <v>-6.0937551939028154</v>
          </cell>
          <cell r="AS46">
            <v>-6.4088179814919277</v>
          </cell>
          <cell r="AT46">
            <v>-7.5154580701040867</v>
          </cell>
          <cell r="AU46">
            <v>-8.9112698190425839</v>
          </cell>
          <cell r="AV46">
            <v>-9.0887637673205042</v>
          </cell>
          <cell r="AW46">
            <v>-9.9155564625526722</v>
          </cell>
          <cell r="AX46" t="str">
            <v/>
          </cell>
          <cell r="AZ46" t="str">
            <v>Séries Históricas &gt; Indicadores Econômicos</v>
          </cell>
        </row>
        <row r="47">
          <cell r="A47" t="str">
            <v>t44</v>
          </cell>
          <cell r="B47" t="str">
            <v>Indicadores Monetários</v>
          </cell>
          <cell r="C47" t="str">
            <v>Indicadores Monetários</v>
          </cell>
          <cell r="AN47">
            <v>0</v>
          </cell>
          <cell r="AO47">
            <v>0</v>
          </cell>
          <cell r="AP47">
            <v>0</v>
          </cell>
          <cell r="AQ47">
            <v>0</v>
          </cell>
          <cell r="AR47">
            <v>0</v>
          </cell>
          <cell r="AS47">
            <v>0</v>
          </cell>
          <cell r="AT47">
            <v>0</v>
          </cell>
          <cell r="AU47">
            <v>0</v>
          </cell>
          <cell r="AV47">
            <v>0</v>
          </cell>
          <cell r="AW47">
            <v>0</v>
          </cell>
          <cell r="AX47">
            <v>0</v>
          </cell>
        </row>
        <row r="48">
          <cell r="A48" t="str">
            <v>t45</v>
          </cell>
          <cell r="B48" t="str">
            <v xml:space="preserve">Selic (% a.a. - fim de período) </v>
          </cell>
          <cell r="C48" t="str">
            <v xml:space="preserve">Selic (% a.a. - fim de período) </v>
          </cell>
          <cell r="D48">
            <v>7.2499999999999995E-2</v>
          </cell>
          <cell r="E48">
            <v>0.08</v>
          </cell>
          <cell r="F48">
            <v>0.09</v>
          </cell>
          <cell r="G48">
            <v>0.1</v>
          </cell>
          <cell r="H48">
            <v>0.1075</v>
          </cell>
          <cell r="I48">
            <v>0.11</v>
          </cell>
          <cell r="J48">
            <v>0.11</v>
          </cell>
          <cell r="K48">
            <v>0.11749999999999999</v>
          </cell>
          <cell r="L48">
            <v>0.1275</v>
          </cell>
          <cell r="M48">
            <v>0.13750000000000001</v>
          </cell>
          <cell r="N48">
            <v>0.14249999999999999</v>
          </cell>
          <cell r="O48">
            <v>0.14249999999999999</v>
          </cell>
          <cell r="P48">
            <v>0.14249999999999999</v>
          </cell>
          <cell r="Q48">
            <v>0.14249999999999999</v>
          </cell>
          <cell r="R48">
            <v>0.14249999999999999</v>
          </cell>
          <cell r="S48">
            <v>0.13750000000000001</v>
          </cell>
          <cell r="T48">
            <v>0.1225</v>
          </cell>
          <cell r="U48">
            <v>0.10249999999999999</v>
          </cell>
          <cell r="V48">
            <v>8.2500000000000004E-2</v>
          </cell>
          <cell r="W48">
            <v>7.0000000000000007E-2</v>
          </cell>
          <cell r="X48">
            <v>6.5000000000000002E-2</v>
          </cell>
          <cell r="Y48">
            <v>6.5000000000000002E-2</v>
          </cell>
          <cell r="Z48">
            <v>6.5000000000000002E-2</v>
          </cell>
          <cell r="AA48">
            <v>6.5000000000000002E-2</v>
          </cell>
          <cell r="AB48">
            <v>6.5000000000000002E-2</v>
          </cell>
          <cell r="AC48">
            <v>6.5000000000000002E-2</v>
          </cell>
          <cell r="AD48">
            <v>5.5E-2</v>
          </cell>
          <cell r="AE48">
            <v>4.4999999999999998E-2</v>
          </cell>
          <cell r="AF48">
            <v>3.7499999999999999E-2</v>
          </cell>
          <cell r="AG48">
            <v>2.2499999999999999E-2</v>
          </cell>
          <cell r="AH48">
            <v>0.02</v>
          </cell>
          <cell r="AI48">
            <v>0.02</v>
          </cell>
          <cell r="AJ48">
            <v>2.75E-2</v>
          </cell>
          <cell r="AK48">
            <v>4.2500000000000003E-2</v>
          </cell>
          <cell r="AL48">
            <v>6.25E-2</v>
          </cell>
          <cell r="AM48">
            <v>9.2499999999999999E-2</v>
          </cell>
          <cell r="AN48">
            <v>0.11749999999999999</v>
          </cell>
          <cell r="AO48">
            <v>0.13250000000000001</v>
          </cell>
          <cell r="AP48">
            <v>0.13750000000000001</v>
          </cell>
          <cell r="AQ48">
            <v>0.13750000000000001</v>
          </cell>
          <cell r="AR48">
            <v>0.13750000000000001</v>
          </cell>
          <cell r="AS48">
            <v>0.13750000000000001</v>
          </cell>
          <cell r="AT48">
            <v>0.1275</v>
          </cell>
          <cell r="AU48">
            <v>0.11749999999999999</v>
          </cell>
          <cell r="AV48">
            <v>0.1075</v>
          </cell>
          <cell r="AW48">
            <v>0.105</v>
          </cell>
          <cell r="AX48">
            <v>0.1075</v>
          </cell>
          <cell r="AZ48" t="str">
            <v>Séries Históricas &gt; Indicadores Econômicos</v>
          </cell>
        </row>
        <row r="49">
          <cell r="A49" t="str">
            <v>t46</v>
          </cell>
          <cell r="B49" t="str">
            <v xml:space="preserve">Selic efetiva (em 12 meses - 252 dias) </v>
          </cell>
          <cell r="C49" t="str">
            <v xml:space="preserve">Selic (em 12 meses - 252 dias) </v>
          </cell>
          <cell r="D49">
            <v>7.6023608213869887E-2</v>
          </cell>
          <cell r="E49">
            <v>7.3141297557633544E-2</v>
          </cell>
          <cell r="F49">
            <v>7.5596520167002801E-2</v>
          </cell>
          <cell r="G49">
            <v>8.2133561842315364E-2</v>
          </cell>
          <cell r="H49">
            <v>9.0442001163789212E-2</v>
          </cell>
          <cell r="I49">
            <v>9.7937704228908226E-2</v>
          </cell>
          <cell r="J49">
            <v>0.10438205361801645</v>
          </cell>
          <cell r="K49">
            <v>0.10910092068966115</v>
          </cell>
          <cell r="L49">
            <v>0.11339634308120485</v>
          </cell>
          <cell r="M49">
            <v>0.11892594644785091</v>
          </cell>
          <cell r="N49">
            <v>0.12637159610488702</v>
          </cell>
          <cell r="O49">
            <v>0.13281163185468148</v>
          </cell>
          <cell r="P49">
            <v>0.13753261394943994</v>
          </cell>
          <cell r="Q49">
            <v>0.14114050459089511</v>
          </cell>
          <cell r="R49">
            <v>0.14159163742528591</v>
          </cell>
          <cell r="S49">
            <v>0.14028387629515349</v>
          </cell>
          <cell r="T49">
            <v>0.1379155448399787</v>
          </cell>
          <cell r="U49">
            <v>0.12893552242042983</v>
          </cell>
          <cell r="V49">
            <v>0.11559427548568291</v>
          </cell>
          <cell r="W49">
            <v>9.9556423164933516E-2</v>
          </cell>
          <cell r="X49">
            <v>8.4063446581415846E-2</v>
          </cell>
          <cell r="Y49">
            <v>7.3669972516237525E-2</v>
          </cell>
          <cell r="Z49">
            <v>6.6652236401468112E-2</v>
          </cell>
          <cell r="AA49">
            <v>6.4215212002237676E-2</v>
          </cell>
          <cell r="AB49">
            <v>6.3368707216210352E-2</v>
          </cell>
          <cell r="AC49">
            <v>6.3051241638270916E-2</v>
          </cell>
          <cell r="AD49">
            <v>6.2522539267903188E-2</v>
          </cell>
          <cell r="AE49">
            <v>5.9459403577294401E-2</v>
          </cell>
          <cell r="AF49">
            <v>5.4302193356398964E-2</v>
          </cell>
          <cell r="AG49">
            <v>4.5932823728852989E-2</v>
          </cell>
          <cell r="AH49">
            <v>3.5354594290189612E-2</v>
          </cell>
          <cell r="AI49">
            <v>2.7538157821054732E-2</v>
          </cell>
          <cell r="AJ49">
            <v>2.2120103893454646E-2</v>
          </cell>
          <cell r="AK49">
            <v>2.2731877122057487E-2</v>
          </cell>
          <cell r="AL49">
            <v>3.0100513224192493E-2</v>
          </cell>
          <cell r="AM49">
            <v>4.4356877589322163E-2</v>
          </cell>
          <cell r="AN49">
            <v>6.4714836365674655E-2</v>
          </cell>
          <cell r="AO49">
            <v>8.7062420887274783E-2</v>
          </cell>
          <cell r="AP49">
            <v>0.10929749431410606</v>
          </cell>
          <cell r="AQ49">
            <v>0.12381239345326156</v>
          </cell>
          <cell r="AR49">
            <v>0.13264184898774323</v>
          </cell>
          <cell r="AS49">
            <v>0.13522432420288411</v>
          </cell>
          <cell r="AT49">
            <v>0.13421370494692009</v>
          </cell>
          <cell r="AU49">
            <v>0.130282309094927</v>
          </cell>
          <cell r="AV49">
            <v>0.12347531091532815</v>
          </cell>
          <cell r="AW49">
            <v>0.11681772728220263</v>
          </cell>
          <cell r="AX49">
            <v>0.11064123008625781</v>
          </cell>
          <cell r="AZ49" t="str">
            <v>Séries Históricas &gt; Indicadores Econômicos</v>
          </cell>
        </row>
        <row r="50">
          <cell r="A50" t="str">
            <v>t47</v>
          </cell>
          <cell r="B50" t="str">
            <v>Indicadores de inflação</v>
          </cell>
          <cell r="C50" t="str">
            <v>Indicadores de inflação</v>
          </cell>
          <cell r="AN50">
            <v>0</v>
          </cell>
          <cell r="AO50">
            <v>0</v>
          </cell>
          <cell r="AP50">
            <v>0</v>
          </cell>
          <cell r="AQ50">
            <v>0</v>
          </cell>
          <cell r="AR50">
            <v>0</v>
          </cell>
          <cell r="AS50">
            <v>0</v>
          </cell>
          <cell r="AT50">
            <v>0</v>
          </cell>
          <cell r="AU50">
            <v>0</v>
          </cell>
          <cell r="AV50">
            <v>0</v>
          </cell>
          <cell r="AW50">
            <v>0</v>
          </cell>
          <cell r="AX50">
            <v>0</v>
          </cell>
        </row>
        <row r="51">
          <cell r="A51" t="str">
            <v>t48</v>
          </cell>
          <cell r="B51" t="str">
            <v>IPCA (ac. no trimestre % a.a.)</v>
          </cell>
          <cell r="C51" t="str">
            <v>IPCA (ac. no trimestre % a.a.)</v>
          </cell>
          <cell r="D51">
            <v>1.9420462519999848</v>
          </cell>
          <cell r="E51">
            <v>1.1844322910000038</v>
          </cell>
          <cell r="F51">
            <v>0.62101725200001123</v>
          </cell>
          <cell r="G51">
            <v>2.0433183176000069</v>
          </cell>
          <cell r="H51">
            <v>2.1752379140000055</v>
          </cell>
          <cell r="I51">
            <v>1.5376143279999921</v>
          </cell>
          <cell r="J51">
            <v>0.83150714249999869</v>
          </cell>
          <cell r="K51">
            <v>1.7194127076000099</v>
          </cell>
          <cell r="L51">
            <v>3.8277996896000088</v>
          </cell>
          <cell r="M51">
            <v>2.2567505066000138</v>
          </cell>
          <cell r="N51">
            <v>1.3859073656000032</v>
          </cell>
          <cell r="O51">
            <v>2.815929507199999</v>
          </cell>
          <cell r="P51">
            <v>2.6208101489999747</v>
          </cell>
          <cell r="Q51">
            <v>1.7496396530000125</v>
          </cell>
          <cell r="R51">
            <v>1.043057830399996</v>
          </cell>
          <cell r="S51">
            <v>0.74178940399998172</v>
          </cell>
          <cell r="T51">
            <v>0.96303213499999707</v>
          </cell>
          <cell r="U51">
            <v>0.21939800180001967</v>
          </cell>
          <cell r="V51">
            <v>0.59114472960000164</v>
          </cell>
          <cell r="W51">
            <v>1.1442611743999853</v>
          </cell>
          <cell r="X51">
            <v>0.70147783519998175</v>
          </cell>
          <cell r="Y51">
            <v>1.8887030879999989</v>
          </cell>
          <cell r="Z51">
            <v>0.72085357439999331</v>
          </cell>
          <cell r="AA51">
            <v>0.3894135824999978</v>
          </cell>
          <cell r="AB51">
            <v>1.5070113200000179</v>
          </cell>
          <cell r="AC51">
            <v>0.71081107410000399</v>
          </cell>
          <cell r="AD51">
            <v>0.26008891640001419</v>
          </cell>
          <cell r="AE51">
            <v>1.767530865000011</v>
          </cell>
          <cell r="AF51">
            <v>0.53084736749999806</v>
          </cell>
          <cell r="AG51">
            <v>-0.43061293720000338</v>
          </cell>
          <cell r="AH51">
            <v>1.2447095295999855</v>
          </cell>
          <cell r="AI51">
            <v>3.1313823289999876</v>
          </cell>
          <cell r="AJ51">
            <v>2.0524929949999882</v>
          </cell>
          <cell r="AK51">
            <v>1.6786286369000036</v>
          </cell>
          <cell r="AL51">
            <v>3.0196768831999954</v>
          </cell>
          <cell r="AM51">
            <v>2.958021687500012</v>
          </cell>
          <cell r="AN51">
            <v>3.2006523548000043</v>
          </cell>
          <cell r="AO51">
            <v>2.2152663793999938</v>
          </cell>
          <cell r="AP51">
            <v>-1.3245430992000151</v>
          </cell>
          <cell r="AQ51">
            <v>1.6286339977999997</v>
          </cell>
          <cell r="AR51">
            <v>2.0942106092000312</v>
          </cell>
          <cell r="AS51">
            <v>0.760729877599986</v>
          </cell>
          <cell r="AT51">
            <v>0.61118671760000964</v>
          </cell>
          <cell r="AU51">
            <v>1.0835877631999891</v>
          </cell>
          <cell r="AV51">
            <v>1.4154915775999921</v>
          </cell>
          <cell r="AW51">
            <v>1.0535156707999871</v>
          </cell>
          <cell r="AX51">
            <v>0.80150766559998754</v>
          </cell>
        </row>
        <row r="52">
          <cell r="A52" t="str">
            <v>t49</v>
          </cell>
          <cell r="B52" t="str">
            <v>IPCA (ac. em 12 meses % a.a.)</v>
          </cell>
          <cell r="C52" t="str">
            <v>IPCA (ac. em 12 meses % a.a.)</v>
          </cell>
          <cell r="D52">
            <v>6.5886687801203214</v>
          </cell>
          <cell r="E52">
            <v>6.6955140446492534</v>
          </cell>
          <cell r="F52">
            <v>5.8585604593711871</v>
          </cell>
          <cell r="G52">
            <v>5.9108180800137466</v>
          </cell>
          <cell r="H52">
            <v>6.1530882776396734</v>
          </cell>
          <cell r="I52">
            <v>6.5236132991559836</v>
          </cell>
          <cell r="J52">
            <v>6.7464508763476649</v>
          </cell>
          <cell r="K52">
            <v>6.407616596391974</v>
          </cell>
          <cell r="L52">
            <v>8.1286320147059712</v>
          </cell>
          <cell r="M52">
            <v>8.8944488180545243</v>
          </cell>
          <cell r="N52">
            <v>9.4931813812181289</v>
          </cell>
          <cell r="O52">
            <v>10.673497995621716</v>
          </cell>
          <cell r="P52">
            <v>9.3869277812698382</v>
          </cell>
          <cell r="Q52">
            <v>8.8444570099512898</v>
          </cell>
          <cell r="R52">
            <v>8.4763854261917118</v>
          </cell>
          <cell r="S52">
            <v>6.2880550542244729</v>
          </cell>
          <cell r="T52">
            <v>4.5710348848857718</v>
          </cell>
          <cell r="U52">
            <v>2.9983614716367901</v>
          </cell>
          <cell r="V52">
            <v>2.5377033135266736</v>
          </cell>
          <cell r="W52">
            <v>2.9473499083459087</v>
          </cell>
          <cell r="X52">
            <v>2.6806550453633449</v>
          </cell>
          <cell r="Y52">
            <v>4.3909560762924515</v>
          </cell>
          <cell r="Z52">
            <v>4.5255646480173439</v>
          </cell>
          <cell r="AA52">
            <v>3.7454821218273482</v>
          </cell>
          <cell r="AB52">
            <v>4.5753652729229488</v>
          </cell>
          <cell r="AC52">
            <v>3.366413898801901</v>
          </cell>
          <cell r="AD52">
            <v>2.8935466755948713</v>
          </cell>
          <cell r="AE52">
            <v>4.3060399841131858</v>
          </cell>
          <cell r="AF52">
            <v>3.3</v>
          </cell>
          <cell r="AG52">
            <v>2.1321559928031864</v>
          </cell>
          <cell r="AH52">
            <v>3.1351615471362448</v>
          </cell>
          <cell r="AI52">
            <v>4.517341500509886</v>
          </cell>
          <cell r="AJ52">
            <v>6.0993271283718897</v>
          </cell>
          <cell r="AK52">
            <v>8.3468965707955256</v>
          </cell>
          <cell r="AL52">
            <v>10.246375616866722</v>
          </cell>
          <cell r="AM52">
            <v>10.061054893257904</v>
          </cell>
          <cell r="AN52">
            <v>11.299315974556002</v>
          </cell>
          <cell r="AO52">
            <v>11.886729617590742</v>
          </cell>
          <cell r="AP52">
            <v>7.1685963320320623</v>
          </cell>
          <cell r="AQ52">
            <v>5.784841959607756</v>
          </cell>
          <cell r="AR52">
            <v>4.6506944273478901</v>
          </cell>
          <cell r="AS52">
            <v>3.161501468457617</v>
          </cell>
          <cell r="AT52">
            <v>5.1852346297756258</v>
          </cell>
          <cell r="AU52">
            <v>4.6211139305667892</v>
          </cell>
          <cell r="AV52">
            <v>3.925596126881703</v>
          </cell>
          <cell r="AW52">
            <v>4.2275782396825834</v>
          </cell>
          <cell r="AX52">
            <v>4.4247401273958875</v>
          </cell>
          <cell r="AZ52" t="str">
            <v>Séries Históricas &gt; Indicadores Econômicos</v>
          </cell>
        </row>
        <row r="81">
          <cell r="A81" t="str">
            <v>PARÂMETROS - MACROS</v>
          </cell>
        </row>
        <row r="82">
          <cell r="A82" t="str">
            <v>cod</v>
          </cell>
          <cell r="C82" t="str">
            <v>Nome</v>
          </cell>
        </row>
        <row r="83">
          <cell r="A83" t="str">
            <v>t1</v>
          </cell>
          <cell r="C83" t="str">
            <v>Atividade Econômica</v>
          </cell>
        </row>
        <row r="84">
          <cell r="A84" t="str">
            <v>t2</v>
          </cell>
          <cell r="C84" t="str">
            <v>PIB nominal em 4 trimestres (R$ bi correntes)</v>
          </cell>
        </row>
        <row r="85">
          <cell r="A85" t="str">
            <v>t3</v>
          </cell>
          <cell r="C85" t="str">
            <v>PIB (variação % em 12 meses)</v>
          </cell>
        </row>
        <row r="86">
          <cell r="A86" t="str">
            <v>t4</v>
          </cell>
          <cell r="C86" t="str">
            <v>Consumo das Famílias</v>
          </cell>
        </row>
        <row r="87">
          <cell r="A87" t="str">
            <v>t5</v>
          </cell>
          <cell r="C87" t="str">
            <v>Consumo do Governo</v>
          </cell>
        </row>
        <row r="88">
          <cell r="A88" t="str">
            <v>t6</v>
          </cell>
          <cell r="C88" t="str">
            <v>Formação Bruta do Capital Fixo</v>
          </cell>
        </row>
        <row r="89">
          <cell r="A89" t="str">
            <v>t7</v>
          </cell>
          <cell r="C89" t="str">
            <v>Exportações</v>
          </cell>
        </row>
        <row r="90">
          <cell r="A90" t="str">
            <v>t8</v>
          </cell>
          <cell r="C90" t="str">
            <v>Importações</v>
          </cell>
        </row>
        <row r="91">
          <cell r="A91" t="str">
            <v>t9</v>
          </cell>
          <cell r="C91" t="str">
            <v>Vendas Físicas do Comércio varejista (variação % em 12 meses)</v>
          </cell>
        </row>
        <row r="92">
          <cell r="A92" t="str">
            <v>t10</v>
          </cell>
          <cell r="C92" t="str">
            <v>Confiança do empresário (Índice - Média no Trimestre)</v>
          </cell>
        </row>
        <row r="93">
          <cell r="A93" t="str">
            <v>t11</v>
          </cell>
          <cell r="C93" t="str">
            <v>Confiança do consumidor (Índice - Média no Trimestre)</v>
          </cell>
        </row>
        <row r="94">
          <cell r="A94" t="str">
            <v>t12</v>
          </cell>
          <cell r="C94" t="str">
            <v>Produção Industrial (variação % em 12 meses)</v>
          </cell>
        </row>
        <row r="95">
          <cell r="A95" t="str">
            <v>t13</v>
          </cell>
          <cell r="C95" t="str">
            <v>Mercado de Trabalho</v>
          </cell>
        </row>
        <row r="96">
          <cell r="A96" t="str">
            <v>t14</v>
          </cell>
          <cell r="C96" t="str">
            <v xml:space="preserve">Massa de salário real (Índice - base: mar 2012 = 100) </v>
          </cell>
        </row>
        <row r="97">
          <cell r="A97" t="str">
            <v>t15</v>
          </cell>
          <cell r="C97" t="str">
            <v xml:space="preserve">Rendimento médio real (R$ a preços do último trimestre) </v>
          </cell>
        </row>
        <row r="98">
          <cell r="A98" t="str">
            <v>t16</v>
          </cell>
          <cell r="C98" t="str">
            <v>Emprego Formal – criação líquida no trimestre (em mil pessoas)</v>
          </cell>
        </row>
        <row r="99">
          <cell r="A99" t="str">
            <v>t17</v>
          </cell>
          <cell r="C99" t="str">
            <v>Emprego Formal – criação líquida nos últitmos 12 meses (em mil pessoas)</v>
          </cell>
        </row>
        <row r="100">
          <cell r="A100" t="str">
            <v>t18</v>
          </cell>
          <cell r="C100" t="str">
            <v>População Ocupada (em mil pessoas - média do trimestre)</v>
          </cell>
        </row>
        <row r="101">
          <cell r="A101" t="str">
            <v>t19</v>
          </cell>
          <cell r="C101" t="str">
            <v>Taxa de Desemprego (% da força de trabalho - média do trimestre)</v>
          </cell>
        </row>
        <row r="102">
          <cell r="A102" t="str">
            <v>t20</v>
          </cell>
          <cell r="C102" t="str">
            <v>Setor Externo</v>
          </cell>
        </row>
        <row r="103">
          <cell r="A103" t="str">
            <v>t21</v>
          </cell>
          <cell r="C103" t="str">
            <v>Balanço de Pagamentos</v>
          </cell>
        </row>
        <row r="104">
          <cell r="A104" t="str">
            <v>t22</v>
          </cell>
          <cell r="C104" t="str">
            <v>Transações Correntes (% PIB em 12 meses)</v>
          </cell>
        </row>
        <row r="105">
          <cell r="A105" t="str">
            <v>t23</v>
          </cell>
          <cell r="C105" t="str">
            <v>Investimento Direto no País (US$ bilhões - acumulado no ano)</v>
          </cell>
        </row>
        <row r="106">
          <cell r="A106" t="str">
            <v>t24</v>
          </cell>
          <cell r="C106" t="str">
            <v>Balança Comercial (U$$ bilhões - acumulado no ano)</v>
          </cell>
        </row>
        <row r="107">
          <cell r="A107" t="str">
            <v>t25</v>
          </cell>
          <cell r="C107" t="str">
            <v>Exportações (U$$ bilhões - acumulado no ano)</v>
          </cell>
        </row>
        <row r="108">
          <cell r="A108" t="str">
            <v>t26</v>
          </cell>
          <cell r="C108" t="str">
            <v>Básicos</v>
          </cell>
        </row>
        <row r="109">
          <cell r="A109" t="str">
            <v>t27</v>
          </cell>
          <cell r="C109" t="str">
            <v>Manufaturados</v>
          </cell>
        </row>
        <row r="110">
          <cell r="A110" t="str">
            <v>t28</v>
          </cell>
          <cell r="C110" t="str">
            <v>Semi-manufaturados</v>
          </cell>
        </row>
        <row r="111">
          <cell r="A111" t="str">
            <v>t29</v>
          </cell>
          <cell r="C111" t="str">
            <v>Operações Especiais</v>
          </cell>
        </row>
        <row r="112">
          <cell r="A112" t="str">
            <v>t30</v>
          </cell>
          <cell r="C112" t="str">
            <v>Importações (U$$ bilhões - acumulado no ano)</v>
          </cell>
        </row>
        <row r="113">
          <cell r="A113" t="str">
            <v>t31</v>
          </cell>
          <cell r="C113" t="str">
            <v>Bens de Capital</v>
          </cell>
        </row>
        <row r="114">
          <cell r="A114" t="str">
            <v>t32</v>
          </cell>
          <cell r="C114" t="str">
            <v>Bens Intermediários</v>
          </cell>
        </row>
        <row r="115">
          <cell r="A115" t="str">
            <v>t33</v>
          </cell>
          <cell r="C115" t="str">
            <v>Bens de Consumo</v>
          </cell>
        </row>
        <row r="116">
          <cell r="A116" t="str">
            <v>t34</v>
          </cell>
          <cell r="C116" t="str">
            <v>Combustíveis</v>
          </cell>
        </row>
        <row r="117">
          <cell r="A117" t="str">
            <v>t35</v>
          </cell>
          <cell r="C117" t="str">
            <v>Demais</v>
          </cell>
        </row>
        <row r="118">
          <cell r="A118" t="str">
            <v>t36</v>
          </cell>
          <cell r="C118" t="str">
            <v>Reservas Internacionais (US$ bilhões - saldo de final de período)</v>
          </cell>
        </row>
        <row r="119">
          <cell r="A119" t="str">
            <v>t37</v>
          </cell>
          <cell r="C119" t="str">
            <v>EMBI (em pontos base - final de período)</v>
          </cell>
        </row>
        <row r="120">
          <cell r="A120" t="str">
            <v>t38</v>
          </cell>
          <cell r="C120" t="str">
            <v>CDS 10Y (em pontos base - final de período)</v>
          </cell>
        </row>
        <row r="121">
          <cell r="A121" t="str">
            <v>t39</v>
          </cell>
          <cell r="C121" t="str">
            <v>Taxa de Câmbio (R$/US$ - final de período)</v>
          </cell>
        </row>
        <row r="122">
          <cell r="A122" t="str">
            <v>t40</v>
          </cell>
          <cell r="C122" t="str">
            <v>Finanças Públicas</v>
          </cell>
        </row>
        <row r="123">
          <cell r="A123" t="str">
            <v>t41</v>
          </cell>
          <cell r="C123" t="str">
            <v xml:space="preserve">Dívida Bruta do Setor Público (% PIB) </v>
          </cell>
        </row>
        <row r="124">
          <cell r="A124" t="str">
            <v>t42</v>
          </cell>
          <cell r="C124" t="str">
            <v>Resultado Nominal (R$ bilhões - em 12 meses)</v>
          </cell>
        </row>
        <row r="125">
          <cell r="A125" t="str">
            <v>t43</v>
          </cell>
          <cell r="C125" t="str">
            <v>Resultado Nominal (% PIB - em 12 meses)</v>
          </cell>
        </row>
        <row r="126">
          <cell r="A126" t="str">
            <v>t44</v>
          </cell>
          <cell r="C126" t="str">
            <v>Indicadores Monetários</v>
          </cell>
        </row>
        <row r="127">
          <cell r="A127" t="str">
            <v>t45</v>
          </cell>
          <cell r="C127" t="str">
            <v xml:space="preserve">Selic (% a.a. - fim de período) </v>
          </cell>
        </row>
        <row r="128">
          <cell r="A128" t="str">
            <v>t46</v>
          </cell>
          <cell r="C128" t="str">
            <v xml:space="preserve">Selic (em 12 meses - 252 dias) </v>
          </cell>
        </row>
        <row r="129">
          <cell r="A129" t="str">
            <v>t47</v>
          </cell>
          <cell r="C129" t="str">
            <v>Indicadores de inflação</v>
          </cell>
        </row>
        <row r="130">
          <cell r="A130" t="str">
            <v>t48</v>
          </cell>
          <cell r="C130" t="str">
            <v>IPCA (ac. no trimestre % a.a.)</v>
          </cell>
        </row>
        <row r="131">
          <cell r="A131" t="str">
            <v>t49</v>
          </cell>
          <cell r="C131" t="str">
            <v>IPCA (ac. em 12 meses % a.a.)</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 Macro - Trimestre"/>
      <sheetName val="Inf Macro - Anual"/>
    </sheetNames>
    <sheetDataSet>
      <sheetData sheetId="0">
        <row r="22">
          <cell r="AK22">
            <v>106.86292661852744</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 val="Índice"/>
      <sheetName val="Como atualizar❓"/>
      <sheetName val="BDORY_USD"/>
      <sheetName val="BDORY_R$"/>
      <sheetName val="PTAX"/>
      <sheetName val="BDORY - Cotações Trimestrais"/>
      <sheetName val="BBAS3"/>
      <sheetName val="BBAS3 - Cotações Trimestrais"/>
      <sheetName val="Cotações"/>
      <sheetName val="Macroeconomia"/>
      <sheetName val="Informações Úteis"/>
      <sheetName val="Dividendos por Acionista"/>
      <sheetName val="Distribuição do Capital"/>
      <sheetName val="Dividendos e JCP"/>
      <sheetName val="Ratings"/>
      <sheetName val="Indices de Mercado"/>
      <sheetName val="Participação de Mercado"/>
      <sheetName val="Índices de Mercado Brasileiro"/>
      <sheetName val="Macroeconomia_OLD"/>
      <sheetName val="Macroeconomia (ACUM)_OLD"/>
      <sheetName val="PV - PF_OLD"/>
      <sheetName val="PV - PJ_OLD"/>
      <sheetName val="PV - NR_OLD"/>
      <sheetName val="PV - Faturamento_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B3" t="str">
            <v>BBAS3 (BM&amp;FBOVESPA)</v>
          </cell>
        </row>
      </sheetData>
      <sheetData sheetId="10" refreshError="1"/>
      <sheetData sheetId="11">
        <row r="3">
          <cell r="B3" t="str">
            <v>Outras Informações</v>
          </cell>
        </row>
      </sheetData>
      <sheetData sheetId="12">
        <row r="3">
          <cell r="C3" t="str">
            <v>1T06</v>
          </cell>
        </row>
      </sheetData>
      <sheetData sheetId="13">
        <row r="3">
          <cell r="C3" t="str">
            <v>4T10</v>
          </cell>
        </row>
      </sheetData>
      <sheetData sheetId="14" refreshError="1"/>
      <sheetData sheetId="15">
        <row r="3">
          <cell r="A3" t="str">
            <v>p0</v>
          </cell>
        </row>
      </sheetData>
      <sheetData sheetId="16">
        <row r="3">
          <cell r="C3" t="str">
            <v>Mar/11</v>
          </cell>
        </row>
      </sheetData>
      <sheetData sheetId="17">
        <row r="3">
          <cell r="C3" t="str">
            <v>4T11</v>
          </cell>
        </row>
      </sheetData>
      <sheetData sheetId="18">
        <row r="1">
          <cell r="A1" t="str">
            <v>URI | Participação nos Índices de Mercado</v>
          </cell>
        </row>
        <row r="2">
          <cell r="A2" t="str">
            <v>Índice</v>
          </cell>
        </row>
        <row r="3">
          <cell r="C3" t="str">
            <v>2011-3</v>
          </cell>
          <cell r="D3" t="str">
            <v>2012-1</v>
          </cell>
          <cell r="E3" t="str">
            <v>2012-2</v>
          </cell>
          <cell r="F3" t="str">
            <v>2012-3</v>
          </cell>
          <cell r="G3" t="str">
            <v>2013-1</v>
          </cell>
          <cell r="H3" t="str">
            <v>2013-2</v>
          </cell>
          <cell r="I3" t="str">
            <v>2013-3</v>
          </cell>
          <cell r="J3" t="str">
            <v>2014-1</v>
          </cell>
          <cell r="K3" t="str">
            <v>2014-2</v>
          </cell>
          <cell r="L3" t="str">
            <v>2014-3</v>
          </cell>
          <cell r="M3" t="str">
            <v>2015-1</v>
          </cell>
          <cell r="N3" t="str">
            <v>2015-2</v>
          </cell>
          <cell r="O3" t="str">
            <v>2015-3</v>
          </cell>
          <cell r="P3" t="str">
            <v>2016-1</v>
          </cell>
          <cell r="Q3" t="str">
            <v>2016-2</v>
          </cell>
          <cell r="R3" t="str">
            <v>2016-3</v>
          </cell>
          <cell r="S3" t="str">
            <v>2017-1</v>
          </cell>
          <cell r="T3" t="str">
            <v>2017-2</v>
          </cell>
          <cell r="U3" t="str">
            <v>2017-3</v>
          </cell>
          <cell r="V3" t="str">
            <v>2018-1</v>
          </cell>
          <cell r="W3" t="str">
            <v>2018-2</v>
          </cell>
          <cell r="X3" t="str">
            <v>2018-3</v>
          </cell>
          <cell r="Y3" t="str">
            <v>2019-1</v>
          </cell>
          <cell r="Z3" t="str">
            <v>2019-2</v>
          </cell>
          <cell r="AA3" t="str">
            <v>2019-3</v>
          </cell>
          <cell r="AB3" t="str">
            <v>2020-1</v>
          </cell>
          <cell r="AC3" t="str">
            <v>2020-2</v>
          </cell>
          <cell r="AD3" t="str">
            <v>2020-3</v>
          </cell>
          <cell r="AE3" t="str">
            <v>2021-1</v>
          </cell>
          <cell r="AF3" t="str">
            <v>2021-2</v>
          </cell>
          <cell r="AG3" t="str">
            <v>2021-3</v>
          </cell>
          <cell r="AH3" t="str">
            <v>2022-1</v>
          </cell>
          <cell r="AI3" t="str">
            <v>2022-2</v>
          </cell>
          <cell r="AJ3" t="str">
            <v>2022-3</v>
          </cell>
          <cell r="AK3" t="str">
            <v>2023-1</v>
          </cell>
          <cell r="AL3" t="str">
            <v>2023-2</v>
          </cell>
          <cell r="AM3" t="str">
            <v>2023-3</v>
          </cell>
          <cell r="AN3" t="str">
            <v>2024-1</v>
          </cell>
          <cell r="AO3" t="str">
            <v>2024-2</v>
          </cell>
          <cell r="AP3" t="str">
            <v>2024-3</v>
          </cell>
        </row>
        <row r="4">
          <cell r="B4" t="str">
            <v>(%)</v>
          </cell>
          <cell r="C4" t="str">
            <v>Set/11
 a Dez/11</v>
          </cell>
          <cell r="D4" t="str">
            <v>Jan/12
 a Abr/12</v>
          </cell>
          <cell r="E4" t="str">
            <v>Mai/12
 a Ago/12</v>
          </cell>
          <cell r="F4" t="str">
            <v>Set/12
 a Dez/12</v>
          </cell>
          <cell r="G4" t="str">
            <v>Jan/13
 a Abr/13</v>
          </cell>
          <cell r="H4" t="str">
            <v>Mai/13
 a Ago/13</v>
          </cell>
          <cell r="I4" t="str">
            <v>Set/13
 a Dez/13</v>
          </cell>
          <cell r="J4" t="str">
            <v>Jan/14
 a Abr/14</v>
          </cell>
          <cell r="K4" t="str">
            <v>Mai/14
 a Ago/14</v>
          </cell>
          <cell r="L4" t="str">
            <v>Set/14
 a Dez/14</v>
          </cell>
          <cell r="M4" t="str">
            <v>Jan/15
 a Abr/15</v>
          </cell>
          <cell r="N4" t="str">
            <v>Mai/15
 a Ago/15</v>
          </cell>
          <cell r="O4" t="str">
            <v>Set/15
 a Dez/15</v>
          </cell>
          <cell r="P4" t="str">
            <v>Jan/16
 a Abr/16</v>
          </cell>
          <cell r="Q4" t="str">
            <v>Mai/16
 a Ago/16</v>
          </cell>
          <cell r="R4" t="str">
            <v>Set/16
 a Dez/16</v>
          </cell>
          <cell r="S4" t="str">
            <v>Jan/17
 a Abr/17</v>
          </cell>
          <cell r="T4" t="str">
            <v>Mai/17
 a Ago/17</v>
          </cell>
          <cell r="U4" t="str">
            <v>Set/17
 a Dez/17</v>
          </cell>
          <cell r="V4" t="str">
            <v>Jan/18
 a Abr/18</v>
          </cell>
          <cell r="W4" t="str">
            <v>Mai/18
 a Ago/18</v>
          </cell>
          <cell r="X4" t="str">
            <v>Set/18
 a Dez/18</v>
          </cell>
          <cell r="Y4" t="str">
            <v>Jan/19
 a Abr/19</v>
          </cell>
          <cell r="Z4" t="str">
            <v>Mai/19
 a Ago/19</v>
          </cell>
          <cell r="AA4" t="str">
            <v>Set/19
 a Dez/19</v>
          </cell>
          <cell r="AB4" t="str">
            <v>Jan/20
 a Abr/20</v>
          </cell>
          <cell r="AC4" t="str">
            <v>Mai/20
 a Ago/20</v>
          </cell>
          <cell r="AD4" t="str">
            <v>Set/20
 a Dez/20</v>
          </cell>
          <cell r="AE4" t="str">
            <v>Jan/21
 a Abr/21</v>
          </cell>
          <cell r="AF4" t="str">
            <v>Mai/21
 a Ago/21</v>
          </cell>
          <cell r="AG4" t="str">
            <v>Set/21
 a Dez/21</v>
          </cell>
          <cell r="AH4" t="str">
            <v>Jan/22
 a Abr/22</v>
          </cell>
          <cell r="AI4" t="str">
            <v>Mai/22
 a Ago/22</v>
          </cell>
          <cell r="AJ4" t="str">
            <v>Set/22
 a Dez/22</v>
          </cell>
          <cell r="AK4" t="str">
            <v>Jan/23
 a Abr/23</v>
          </cell>
          <cell r="AL4" t="str">
            <v>Mai/23
 a Ago/23</v>
          </cell>
          <cell r="AM4" t="str">
            <v>Set/23
 a Dez/23</v>
          </cell>
          <cell r="AN4" t="str">
            <v>Jan/24
 a Abr/24</v>
          </cell>
          <cell r="AO4" t="str">
            <v>Mai/24
 a Ago/24</v>
          </cell>
          <cell r="AP4" t="str">
            <v>Set/24
 a Dez/24</v>
          </cell>
        </row>
        <row r="5">
          <cell r="B5" t="str">
            <v>Mercado Brasileiro</v>
          </cell>
        </row>
        <row r="6">
          <cell r="A6" t="str">
            <v>t1</v>
          </cell>
          <cell r="B6" t="str">
            <v xml:space="preserve">   Índice Bovespa - Ibovespa</v>
          </cell>
          <cell r="C6">
            <v>3.1360000000000001</v>
          </cell>
          <cell r="D6">
            <v>3.17</v>
          </cell>
          <cell r="E6">
            <v>3.169</v>
          </cell>
          <cell r="F6">
            <v>3.0819999999999999</v>
          </cell>
          <cell r="G6">
            <v>2.9039999999999999</v>
          </cell>
          <cell r="H6">
            <v>2.8639999999999999</v>
          </cell>
          <cell r="I6">
            <v>2.7879999999999998</v>
          </cell>
          <cell r="J6">
            <v>2.72</v>
          </cell>
          <cell r="K6">
            <v>2.2770000000000001</v>
          </cell>
          <cell r="L6">
            <v>2.6760000000000002</v>
          </cell>
          <cell r="M6">
            <v>2.3239999999999998</v>
          </cell>
          <cell r="N6">
            <v>2.3809999999999998</v>
          </cell>
          <cell r="O6">
            <v>1.871</v>
          </cell>
          <cell r="P6">
            <v>1.7439</v>
          </cell>
          <cell r="Q6">
            <v>2.9535999999999998</v>
          </cell>
          <cell r="R6">
            <v>2.9312</v>
          </cell>
          <cell r="S6">
            <v>3.4462000000000002</v>
          </cell>
          <cell r="T6">
            <v>3.726</v>
          </cell>
          <cell r="U6">
            <v>3.302</v>
          </cell>
          <cell r="V6">
            <v>3.0760000000000001</v>
          </cell>
          <cell r="W6">
            <v>3.335</v>
          </cell>
          <cell r="X6">
            <v>3.8839999999999999</v>
          </cell>
          <cell r="Y6">
            <v>4.37</v>
          </cell>
          <cell r="Z6">
            <v>4.1909999999999998</v>
          </cell>
          <cell r="AA6">
            <v>3.5249999999999999</v>
          </cell>
          <cell r="AB6">
            <v>3.6629999999999998</v>
          </cell>
          <cell r="AC6">
            <v>2.78</v>
          </cell>
          <cell r="AD6">
            <v>2.3410000000000002</v>
          </cell>
          <cell r="AE6">
            <v>2.274</v>
          </cell>
          <cell r="AF6">
            <v>1.766</v>
          </cell>
          <cell r="AG6">
            <v>1.7969999999999999</v>
          </cell>
          <cell r="AH6">
            <v>2.0533000000000001</v>
          </cell>
          <cell r="AI6">
            <v>2.3426</v>
          </cell>
          <cell r="AJ6">
            <v>2.8925000000000001</v>
          </cell>
          <cell r="AK6">
            <v>2.5369999999999999</v>
          </cell>
          <cell r="AL6">
            <v>3.3140000000000001</v>
          </cell>
          <cell r="AM6">
            <v>3.262</v>
          </cell>
          <cell r="AN6">
            <v>3.44</v>
          </cell>
          <cell r="AO6">
            <v>3.7669999999999999</v>
          </cell>
          <cell r="AP6">
            <v>3.5089999999999999</v>
          </cell>
        </row>
        <row r="7">
          <cell r="A7" t="str">
            <v>t3</v>
          </cell>
          <cell r="B7" t="str">
            <v xml:space="preserve">   Índice Brasil 50 - IBrX - 50</v>
          </cell>
          <cell r="C7">
            <v>3.1859999999999999</v>
          </cell>
          <cell r="D7">
            <v>2.6970000000000001</v>
          </cell>
          <cell r="E7">
            <v>2.4670000000000001</v>
          </cell>
          <cell r="F7">
            <v>2.4860000000000002</v>
          </cell>
          <cell r="G7">
            <v>2.645</v>
          </cell>
          <cell r="H7">
            <v>2.6339999999999999</v>
          </cell>
          <cell r="I7">
            <v>2.5150000000000001</v>
          </cell>
          <cell r="J7">
            <v>2.4710000000000001</v>
          </cell>
          <cell r="K7">
            <v>2.3250000000000002</v>
          </cell>
          <cell r="L7">
            <v>2.7719999999999998</v>
          </cell>
          <cell r="M7">
            <v>2.3119999999999998</v>
          </cell>
          <cell r="N7">
            <v>2.3650000000000002</v>
          </cell>
          <cell r="O7">
            <v>1.8089999999999999</v>
          </cell>
          <cell r="P7">
            <v>1.6995</v>
          </cell>
          <cell r="Q7">
            <v>2.9739</v>
          </cell>
          <cell r="R7">
            <v>2.6358000000000001</v>
          </cell>
          <cell r="S7">
            <v>3.5327000000000002</v>
          </cell>
          <cell r="T7">
            <v>3.8079999999999998</v>
          </cell>
          <cell r="U7">
            <v>3.39</v>
          </cell>
          <cell r="V7">
            <v>3.2010000000000001</v>
          </cell>
          <cell r="W7">
            <v>3.496</v>
          </cell>
          <cell r="X7">
            <v>4.0720000000000001</v>
          </cell>
          <cell r="Y7">
            <v>4.57</v>
          </cell>
          <cell r="Z7">
            <v>4.4850000000000003</v>
          </cell>
          <cell r="AA7">
            <v>3.9</v>
          </cell>
          <cell r="AB7">
            <v>4.1219999999999999</v>
          </cell>
          <cell r="AC7">
            <v>3.2050000000000001</v>
          </cell>
          <cell r="AD7">
            <v>2.621</v>
          </cell>
          <cell r="AE7">
            <v>2.3639999999999999</v>
          </cell>
          <cell r="AF7">
            <v>1.7869999999999999</v>
          </cell>
          <cell r="AG7">
            <v>1.9930000000000001</v>
          </cell>
          <cell r="AH7">
            <v>1.9074</v>
          </cell>
          <cell r="AI7">
            <v>2.1739000000000002</v>
          </cell>
          <cell r="AJ7">
            <v>3.2989999999999999</v>
          </cell>
          <cell r="AK7">
            <v>2.7280000000000002</v>
          </cell>
          <cell r="AL7">
            <v>3.6219999999999999</v>
          </cell>
          <cell r="AM7">
            <v>3.6179999999999999</v>
          </cell>
          <cell r="AN7">
            <v>3.762</v>
          </cell>
          <cell r="AO7">
            <v>4.0890000000000004</v>
          </cell>
          <cell r="AP7">
            <v>3.7509999999999999</v>
          </cell>
        </row>
        <row r="8">
          <cell r="A8" t="str">
            <v>t4</v>
          </cell>
          <cell r="B8" t="str">
            <v xml:space="preserve">   Índice Carbono Eficiente - ICO2</v>
          </cell>
          <cell r="C8">
            <v>5.2359999999999998</v>
          </cell>
          <cell r="D8">
            <v>4.6040000000000001</v>
          </cell>
          <cell r="E8">
            <v>4.1900000000000004</v>
          </cell>
          <cell r="F8">
            <v>4.2240000000000002</v>
          </cell>
          <cell r="G8">
            <v>4.0570000000000004</v>
          </cell>
          <cell r="H8">
            <v>3.8839999999999999</v>
          </cell>
          <cell r="I8">
            <v>3.6989999999999998</v>
          </cell>
          <cell r="J8">
            <v>4.141</v>
          </cell>
          <cell r="K8">
            <v>3.8809999999999998</v>
          </cell>
          <cell r="L8">
            <v>4.6139999999999999</v>
          </cell>
          <cell r="M8">
            <v>3.6629999999999998</v>
          </cell>
          <cell r="N8">
            <v>3.742</v>
          </cell>
          <cell r="O8">
            <v>2.9860000000000002</v>
          </cell>
          <cell r="P8">
            <v>2.8895</v>
          </cell>
          <cell r="Q8">
            <v>4.6464999999999996</v>
          </cell>
          <cell r="R8">
            <v>4.7891000000000004</v>
          </cell>
          <cell r="S8">
            <v>5.9379</v>
          </cell>
          <cell r="T8">
            <v>6.1429999999999998</v>
          </cell>
          <cell r="U8">
            <v>5.6239999999999997</v>
          </cell>
          <cell r="V8">
            <v>5.2720000000000002</v>
          </cell>
          <cell r="W8">
            <v>5.8840000000000003</v>
          </cell>
          <cell r="X8">
            <v>7.0049999999999999</v>
          </cell>
          <cell r="Y8">
            <v>7.7</v>
          </cell>
          <cell r="Z8">
            <v>7.5229999999999997</v>
          </cell>
          <cell r="AA8">
            <v>6.8049999999999997</v>
          </cell>
          <cell r="AB8">
            <v>6.9889999999999999</v>
          </cell>
          <cell r="AC8">
            <v>5.7439999999999998</v>
          </cell>
          <cell r="AD8">
            <v>5.5860000000000003</v>
          </cell>
          <cell r="AE8">
            <v>3.6440000000000001</v>
          </cell>
          <cell r="AF8">
            <v>3.012</v>
          </cell>
          <cell r="AG8">
            <v>3.2120000000000002</v>
          </cell>
          <cell r="AH8">
            <v>3.3407</v>
          </cell>
          <cell r="AI8">
            <v>3.9045999999999998</v>
          </cell>
          <cell r="AJ8">
            <v>4.4686000000000003</v>
          </cell>
          <cell r="AK8">
            <v>3.6469999999999998</v>
          </cell>
          <cell r="AL8">
            <v>4.5839999999999996</v>
          </cell>
          <cell r="AM8">
            <v>4.5949999999999998</v>
          </cell>
          <cell r="AN8">
            <v>4.8760000000000003</v>
          </cell>
          <cell r="AO8">
            <v>5.1509999999999998</v>
          </cell>
          <cell r="AP8">
            <v>4.891</v>
          </cell>
        </row>
        <row r="9">
          <cell r="A9" t="str">
            <v>t5</v>
          </cell>
          <cell r="B9" t="str">
            <v xml:space="preserve">   Índice Financeiro - IFNC</v>
          </cell>
          <cell r="C9">
            <v>13.379</v>
          </cell>
          <cell r="D9">
            <v>11.186</v>
          </cell>
          <cell r="E9">
            <v>10.382</v>
          </cell>
          <cell r="F9">
            <v>9.8079999999999998</v>
          </cell>
          <cell r="G9">
            <v>11.092000000000001</v>
          </cell>
          <cell r="H9">
            <v>10.823</v>
          </cell>
          <cell r="I9">
            <v>10.715999999999999</v>
          </cell>
          <cell r="J9">
            <v>9.5350000000000001</v>
          </cell>
          <cell r="K9">
            <v>8.5350000000000001</v>
          </cell>
          <cell r="L9">
            <v>10.08</v>
          </cell>
          <cell r="M9">
            <v>8.4049999999999994</v>
          </cell>
          <cell r="N9">
            <v>8.3490000000000002</v>
          </cell>
          <cell r="O9">
            <v>6.7380000000000004</v>
          </cell>
          <cell r="P9">
            <v>6.1109</v>
          </cell>
          <cell r="Q9">
            <v>9.6997999999999998</v>
          </cell>
          <cell r="R9">
            <v>9.9291999999999998</v>
          </cell>
          <cell r="S9">
            <v>11.9709</v>
          </cell>
          <cell r="T9">
            <v>13.031000000000001</v>
          </cell>
          <cell r="U9">
            <v>12.023999999999999</v>
          </cell>
          <cell r="V9">
            <v>11.711</v>
          </cell>
          <cell r="W9">
            <v>12.369</v>
          </cell>
          <cell r="X9">
            <v>14.202</v>
          </cell>
          <cell r="Y9">
            <v>14.9</v>
          </cell>
          <cell r="Z9">
            <v>14.454000000000001</v>
          </cell>
          <cell r="AA9">
            <v>10.977</v>
          </cell>
          <cell r="AB9">
            <v>12.183999999999999</v>
          </cell>
          <cell r="AC9">
            <v>10.452</v>
          </cell>
          <cell r="AD9">
            <v>9.4320000000000004</v>
          </cell>
          <cell r="AE9">
            <v>9.23</v>
          </cell>
          <cell r="AF9">
            <v>7.3140000000000001</v>
          </cell>
          <cell r="AG9">
            <v>7.97</v>
          </cell>
          <cell r="AH9">
            <v>9.8833000000000002</v>
          </cell>
          <cell r="AI9">
            <v>10.3208</v>
          </cell>
          <cell r="AJ9">
            <v>13.1586</v>
          </cell>
          <cell r="AK9">
            <v>11.428000000000001</v>
          </cell>
          <cell r="AL9">
            <v>13.878</v>
          </cell>
          <cell r="AM9">
            <v>14.256</v>
          </cell>
          <cell r="AN9">
            <v>17.739000000000001</v>
          </cell>
          <cell r="AO9">
            <v>19.567</v>
          </cell>
          <cell r="AP9">
            <v>19.268999999999998</v>
          </cell>
        </row>
        <row r="10">
          <cell r="A10" t="str">
            <v>t6</v>
          </cell>
          <cell r="B10" t="str">
            <v xml:space="preserve">   Índice de Governança Corporativa Trade - IGCT</v>
          </cell>
          <cell r="C10">
            <v>3.327</v>
          </cell>
          <cell r="D10">
            <v>2.835</v>
          </cell>
          <cell r="E10">
            <v>2.536</v>
          </cell>
          <cell r="F10">
            <v>2.5049999999999999</v>
          </cell>
          <cell r="G10">
            <v>2.58</v>
          </cell>
          <cell r="H10">
            <v>2.661</v>
          </cell>
          <cell r="I10">
            <v>2.5659999999999998</v>
          </cell>
          <cell r="J10">
            <v>2.5339999999999998</v>
          </cell>
          <cell r="K10">
            <v>2.4529999999999998</v>
          </cell>
          <cell r="L10">
            <v>3.0049999999999999</v>
          </cell>
          <cell r="M10">
            <v>2.3740000000000001</v>
          </cell>
          <cell r="N10">
            <v>2.5619999999999998</v>
          </cell>
          <cell r="O10">
            <v>1.97</v>
          </cell>
          <cell r="P10">
            <v>1.8297000000000001</v>
          </cell>
          <cell r="Q10">
            <v>3.2999000000000001</v>
          </cell>
          <cell r="R10">
            <v>3.2623000000000002</v>
          </cell>
          <cell r="S10">
            <v>3.8414999999999999</v>
          </cell>
          <cell r="T10">
            <v>4.0060000000000002</v>
          </cell>
          <cell r="U10">
            <v>3.4729999999999999</v>
          </cell>
          <cell r="V10">
            <v>3.2330000000000001</v>
          </cell>
          <cell r="W10">
            <v>3.5569999999999999</v>
          </cell>
          <cell r="X10">
            <v>3.7010000000000001</v>
          </cell>
          <cell r="Y10">
            <v>4.05</v>
          </cell>
          <cell r="Z10">
            <v>3.9780000000000002</v>
          </cell>
          <cell r="AA10">
            <v>3.2850000000000001</v>
          </cell>
          <cell r="AB10">
            <v>3.4220000000000002</v>
          </cell>
          <cell r="AC10">
            <v>2.6139999999999999</v>
          </cell>
          <cell r="AD10">
            <v>2.1539999999999999</v>
          </cell>
          <cell r="AE10">
            <v>1.986</v>
          </cell>
          <cell r="AF10">
            <v>1.472</v>
          </cell>
          <cell r="AG10">
            <v>1.5740000000000001</v>
          </cell>
          <cell r="AH10">
            <v>1.8375999999999999</v>
          </cell>
          <cell r="AI10">
            <v>2.1095000000000002</v>
          </cell>
          <cell r="AJ10">
            <v>2.6918000000000002</v>
          </cell>
          <cell r="AK10">
            <v>2.3029999999999999</v>
          </cell>
          <cell r="AL10">
            <v>3.0880000000000001</v>
          </cell>
          <cell r="AM10">
            <v>3.0619999999999998</v>
          </cell>
          <cell r="AN10">
            <v>3.2120000000000002</v>
          </cell>
          <cell r="AO10">
            <v>3.472</v>
          </cell>
          <cell r="AP10">
            <v>3.266</v>
          </cell>
        </row>
        <row r="11">
          <cell r="A11" t="str">
            <v>t7</v>
          </cell>
          <cell r="B11" t="str">
            <v xml:space="preserve">   Índice de Ações com Governança Corporativa Diferenciada - IGC</v>
          </cell>
          <cell r="C11">
            <v>4.3959999999999999</v>
          </cell>
          <cell r="D11">
            <v>3.7690000000000001</v>
          </cell>
          <cell r="E11">
            <v>3.2559999999999998</v>
          </cell>
          <cell r="F11">
            <v>3.2160000000000002</v>
          </cell>
          <cell r="G11">
            <v>3.29</v>
          </cell>
          <cell r="H11">
            <v>3.3149999999999999</v>
          </cell>
          <cell r="I11">
            <v>3.1779999999999999</v>
          </cell>
          <cell r="J11">
            <v>3.2029999999999998</v>
          </cell>
          <cell r="K11">
            <v>3.1230000000000002</v>
          </cell>
          <cell r="L11">
            <v>3.7890000000000001</v>
          </cell>
          <cell r="M11">
            <v>2.95</v>
          </cell>
          <cell r="N11">
            <v>3.1930000000000001</v>
          </cell>
          <cell r="O11">
            <v>2.383</v>
          </cell>
          <cell r="P11">
            <v>2.1966000000000001</v>
          </cell>
          <cell r="Q11">
            <v>4.0454999999999997</v>
          </cell>
          <cell r="R11">
            <v>4.0012999999999996</v>
          </cell>
          <cell r="S11">
            <v>4.7877000000000001</v>
          </cell>
          <cell r="T11">
            <v>4.9960000000000004</v>
          </cell>
          <cell r="U11">
            <v>4.33</v>
          </cell>
          <cell r="V11">
            <v>3.7909999999999999</v>
          </cell>
          <cell r="W11">
            <v>4.2359999999999998</v>
          </cell>
          <cell r="X11">
            <v>4.5289999999999999</v>
          </cell>
          <cell r="Y11">
            <v>5</v>
          </cell>
          <cell r="Z11">
            <v>4.8710000000000004</v>
          </cell>
          <cell r="AA11">
            <v>3.9420000000000002</v>
          </cell>
          <cell r="AB11">
            <v>4.085</v>
          </cell>
          <cell r="AC11">
            <v>3.052</v>
          </cell>
          <cell r="AD11">
            <v>2.484</v>
          </cell>
          <cell r="AE11">
            <v>2.2050000000000001</v>
          </cell>
          <cell r="AF11">
            <v>1.673</v>
          </cell>
          <cell r="AG11">
            <v>1.786</v>
          </cell>
          <cell r="AH11">
            <v>2.0863</v>
          </cell>
          <cell r="AI11">
            <v>2.4156</v>
          </cell>
          <cell r="AJ11">
            <v>3.1642999999999999</v>
          </cell>
          <cell r="AK11">
            <v>2.7360000000000002</v>
          </cell>
          <cell r="AL11">
            <v>3.5830000000000002</v>
          </cell>
          <cell r="AM11">
            <v>3.5539999999999998</v>
          </cell>
          <cell r="AN11">
            <v>3.7480000000000002</v>
          </cell>
          <cell r="AO11">
            <v>4.0730000000000004</v>
          </cell>
          <cell r="AP11">
            <v>3.8319999999999999</v>
          </cell>
        </row>
        <row r="12">
          <cell r="A12" t="str">
            <v>t8</v>
          </cell>
          <cell r="B12" t="str">
            <v xml:space="preserve">   Índice de Sustentabilidade Empresarial - ISE</v>
          </cell>
          <cell r="C12">
            <v>1.85</v>
          </cell>
          <cell r="D12">
            <v>1.4379999999999999</v>
          </cell>
          <cell r="E12">
            <v>1.5009999999999999</v>
          </cell>
          <cell r="F12">
            <v>1.35</v>
          </cell>
          <cell r="G12">
            <v>1.353</v>
          </cell>
          <cell r="H12">
            <v>1.411</v>
          </cell>
          <cell r="I12">
            <v>1.4359999999999999</v>
          </cell>
          <cell r="J12">
            <v>1.4590000000000001</v>
          </cell>
          <cell r="K12">
            <v>1.2470000000000001</v>
          </cell>
          <cell r="L12">
            <v>1.4470000000000001</v>
          </cell>
          <cell r="M12">
            <v>1.173</v>
          </cell>
          <cell r="N12">
            <v>1.214</v>
          </cell>
          <cell r="O12">
            <v>1.0680000000000001</v>
          </cell>
          <cell r="P12">
            <v>0.99239999999999995</v>
          </cell>
          <cell r="Q12">
            <v>1.5625</v>
          </cell>
          <cell r="R12">
            <v>1.5228999999999999</v>
          </cell>
          <cell r="S12">
            <v>1.7685</v>
          </cell>
          <cell r="T12">
            <v>1.796</v>
          </cell>
          <cell r="U12">
            <v>1.645</v>
          </cell>
          <cell r="V12">
            <v>1.617</v>
          </cell>
          <cell r="W12">
            <v>1.651</v>
          </cell>
          <cell r="X12">
            <v>2.2149999999999999</v>
          </cell>
          <cell r="Y12">
            <v>1.94</v>
          </cell>
          <cell r="Z12">
            <v>2.1040000000000001</v>
          </cell>
          <cell r="AA12">
            <v>1.9610000000000001</v>
          </cell>
          <cell r="AB12">
            <v>2.1469999999999998</v>
          </cell>
          <cell r="AC12">
            <v>1.9339999999999999</v>
          </cell>
          <cell r="AD12">
            <v>1.9670000000000001</v>
          </cell>
          <cell r="AE12">
            <v>1.637</v>
          </cell>
          <cell r="AF12">
            <v>1.4379999999999999</v>
          </cell>
          <cell r="AG12">
            <v>1.431</v>
          </cell>
          <cell r="AH12">
            <v>2.6659000000000002</v>
          </cell>
          <cell r="AI12">
            <v>2.5609000000000002</v>
          </cell>
          <cell r="AJ12">
            <v>2.6835</v>
          </cell>
          <cell r="AK12">
            <v>2.206</v>
          </cell>
          <cell r="AL12">
            <v>2.2120000000000002</v>
          </cell>
          <cell r="AM12">
            <v>2.2890000000000001</v>
          </cell>
          <cell r="AN12">
            <v>2.1509999999999998</v>
          </cell>
          <cell r="AO12">
            <v>2.085</v>
          </cell>
          <cell r="AP12">
            <v>2.2549999999999999</v>
          </cell>
        </row>
        <row r="13">
          <cell r="A13" t="str">
            <v>t9</v>
          </cell>
          <cell r="B13" t="str">
            <v xml:space="preserve">   Índice de Ações com Tag Along Diferenciado - ITAG</v>
          </cell>
          <cell r="C13">
            <v>4.2709999999999999</v>
          </cell>
          <cell r="D13">
            <v>3.577</v>
          </cell>
          <cell r="E13">
            <v>3.15</v>
          </cell>
          <cell r="F13">
            <v>3.0369999999999999</v>
          </cell>
          <cell r="G13">
            <v>3.093</v>
          </cell>
          <cell r="H13">
            <v>3.11</v>
          </cell>
          <cell r="I13">
            <v>3.0089999999999999</v>
          </cell>
          <cell r="J13">
            <v>3.0019999999999998</v>
          </cell>
          <cell r="K13">
            <v>2.855</v>
          </cell>
          <cell r="L13">
            <v>3.431</v>
          </cell>
          <cell r="M13">
            <v>2.633</v>
          </cell>
          <cell r="N13">
            <v>2.84</v>
          </cell>
          <cell r="O13">
            <v>2.1469999999999998</v>
          </cell>
          <cell r="P13">
            <v>1.9436</v>
          </cell>
          <cell r="Q13">
            <v>3.5499000000000001</v>
          </cell>
          <cell r="R13">
            <v>3.5019</v>
          </cell>
          <cell r="S13">
            <v>4.2262661327834952</v>
          </cell>
          <cell r="T13">
            <v>4.3739999999999997</v>
          </cell>
          <cell r="U13">
            <v>3.8180000000000001</v>
          </cell>
          <cell r="V13">
            <v>3.2410000000000001</v>
          </cell>
          <cell r="W13">
            <v>3.5920000000000001</v>
          </cell>
          <cell r="X13">
            <v>3.77</v>
          </cell>
          <cell r="Y13">
            <v>4.1500000000000004</v>
          </cell>
          <cell r="Z13">
            <v>4.0819999999999999</v>
          </cell>
          <cell r="AA13">
            <v>3.3959999999999999</v>
          </cell>
          <cell r="AB13">
            <v>3.5049999999999999</v>
          </cell>
          <cell r="AC13">
            <v>2.6760000000000002</v>
          </cell>
          <cell r="AD13">
            <v>2.198</v>
          </cell>
          <cell r="AE13">
            <v>1.962</v>
          </cell>
          <cell r="AF13">
            <v>1.458</v>
          </cell>
          <cell r="AG13">
            <v>1.58</v>
          </cell>
          <cell r="AH13">
            <v>1.8732</v>
          </cell>
          <cell r="AI13">
            <v>2.1621999999999999</v>
          </cell>
          <cell r="AJ13">
            <v>2.8723000000000001</v>
          </cell>
          <cell r="AK13">
            <v>2.456</v>
          </cell>
          <cell r="AL13">
            <v>3.266</v>
          </cell>
          <cell r="AM13">
            <v>3.2240000000000002</v>
          </cell>
          <cell r="AN13">
            <v>3.3450000000000002</v>
          </cell>
          <cell r="AO13">
            <v>3.6419999999999999</v>
          </cell>
          <cell r="AP13">
            <v>3.427</v>
          </cell>
        </row>
        <row r="14">
          <cell r="A14" t="str">
            <v>t10</v>
          </cell>
          <cell r="B14" t="str">
            <v xml:space="preserve">   Índice Mid-Large Cap - MLCX</v>
          </cell>
          <cell r="C14">
            <v>2.7349999999999999</v>
          </cell>
          <cell r="D14">
            <v>2.3010000000000002</v>
          </cell>
          <cell r="E14">
            <v>2.0939999999999999</v>
          </cell>
          <cell r="F14">
            <v>2.077</v>
          </cell>
          <cell r="G14">
            <v>2.2280000000000002</v>
          </cell>
          <cell r="H14">
            <v>2.2839999999999998</v>
          </cell>
          <cell r="I14">
            <v>2.2610000000000001</v>
          </cell>
          <cell r="J14">
            <v>2.25</v>
          </cell>
          <cell r="K14">
            <v>2.1579999999999999</v>
          </cell>
          <cell r="L14">
            <v>2.6139999999999999</v>
          </cell>
          <cell r="M14">
            <v>2.1560000000000001</v>
          </cell>
          <cell r="N14">
            <v>2.258</v>
          </cell>
          <cell r="O14">
            <v>1.714</v>
          </cell>
          <cell r="P14">
            <v>1.6278999999999999</v>
          </cell>
          <cell r="Q14">
            <v>2.8883999999999999</v>
          </cell>
          <cell r="R14">
            <v>2.9312</v>
          </cell>
          <cell r="S14">
            <v>3.4216000000000002</v>
          </cell>
          <cell r="T14">
            <v>3.661</v>
          </cell>
          <cell r="U14">
            <v>3.2069999999999999</v>
          </cell>
          <cell r="V14">
            <v>3.0150000000000001</v>
          </cell>
          <cell r="W14">
            <v>3.2949999999999999</v>
          </cell>
          <cell r="X14">
            <v>3.903</v>
          </cell>
          <cell r="Y14">
            <v>4.29</v>
          </cell>
          <cell r="Z14">
            <v>4.2149999999999999</v>
          </cell>
          <cell r="AA14">
            <v>3.4889999999999999</v>
          </cell>
          <cell r="AB14">
            <v>3.681</v>
          </cell>
          <cell r="AC14">
            <v>2.9249999999999998</v>
          </cell>
          <cell r="AD14">
            <v>2.4220000000000002</v>
          </cell>
          <cell r="AE14">
            <v>2.1800000000000002</v>
          </cell>
          <cell r="AF14">
            <v>1.589</v>
          </cell>
          <cell r="AG14">
            <v>1.716</v>
          </cell>
          <cell r="AH14">
            <v>2.0127000000000002</v>
          </cell>
          <cell r="AI14">
            <v>2.3027000000000002</v>
          </cell>
          <cell r="AJ14">
            <v>2.9361000000000002</v>
          </cell>
          <cell r="AK14">
            <v>2.5059999999999998</v>
          </cell>
          <cell r="AL14">
            <v>3.3650000000000002</v>
          </cell>
          <cell r="AM14">
            <v>3.359</v>
          </cell>
          <cell r="AN14">
            <v>3.484</v>
          </cell>
          <cell r="AO14">
            <v>3.7909999999999999</v>
          </cell>
          <cell r="AP14">
            <v>3.5470000000000002</v>
          </cell>
        </row>
        <row r="15">
          <cell r="B15" t="str">
            <v>http://www.bmfbovespa.com.br/indices/BuscarIndices.aspx?idioma=pt-br</v>
          </cell>
        </row>
        <row r="18">
          <cell r="B18" t="str">
            <v>(%)</v>
          </cell>
          <cell r="C18" t="str">
            <v>1T12</v>
          </cell>
          <cell r="D18" t="str">
            <v>2T12</v>
          </cell>
          <cell r="E18" t="str">
            <v>3T12</v>
          </cell>
          <cell r="F18" t="str">
            <v>4T12</v>
          </cell>
          <cell r="G18" t="str">
            <v>1T13</v>
          </cell>
          <cell r="H18" t="str">
            <v>2T13</v>
          </cell>
          <cell r="I18" t="str">
            <v>3T13</v>
          </cell>
          <cell r="J18" t="str">
            <v>4T13</v>
          </cell>
          <cell r="K18" t="str">
            <v>1T14</v>
          </cell>
          <cell r="L18" t="str">
            <v>2T14</v>
          </cell>
          <cell r="M18" t="str">
            <v>3T14</v>
          </cell>
          <cell r="N18" t="str">
            <v>4T14</v>
          </cell>
          <cell r="O18" t="str">
            <v>1T15</v>
          </cell>
          <cell r="P18" t="str">
            <v>2T15</v>
          </cell>
          <cell r="Q18" t="str">
            <v>3T15</v>
          </cell>
          <cell r="R18" t="str">
            <v>4T15</v>
          </cell>
          <cell r="S18" t="str">
            <v>1T16</v>
          </cell>
          <cell r="T18" t="str">
            <v>2T16</v>
          </cell>
          <cell r="U18" t="str">
            <v>3T16</v>
          </cell>
          <cell r="V18" t="str">
            <v>4T16</v>
          </cell>
          <cell r="W18" t="str">
            <v>1T17</v>
          </cell>
          <cell r="X18" t="str">
            <v>2T17</v>
          </cell>
          <cell r="Y18" t="str">
            <v>3T17</v>
          </cell>
          <cell r="Z18" t="str">
            <v>4T17</v>
          </cell>
          <cell r="AA18" t="str">
            <v>1T18</v>
          </cell>
          <cell r="AB18" t="str">
            <v>2T18</v>
          </cell>
          <cell r="AC18" t="str">
            <v>3T18</v>
          </cell>
          <cell r="AD18" t="str">
            <v>4T18</v>
          </cell>
          <cell r="AE18" t="str">
            <v>1T19</v>
          </cell>
          <cell r="AF18" t="str">
            <v>2T19</v>
          </cell>
          <cell r="AG18" t="str">
            <v>3T19</v>
          </cell>
          <cell r="AH18" t="str">
            <v>4T19</v>
          </cell>
          <cell r="AI18" t="str">
            <v>1T20</v>
          </cell>
          <cell r="AJ18" t="str">
            <v>2T20</v>
          </cell>
          <cell r="AK18" t="str">
            <v>3T20</v>
          </cell>
          <cell r="AL18" t="str">
            <v>4T20</v>
          </cell>
          <cell r="AM18" t="str">
            <v>1T21</v>
          </cell>
          <cell r="AN18" t="str">
            <v>2T21</v>
          </cell>
          <cell r="AO18" t="str">
            <v>3T21</v>
          </cell>
        </row>
        <row r="19">
          <cell r="B19" t="str">
            <v>Mercado Internacional</v>
          </cell>
        </row>
        <row r="20">
          <cell r="A20" t="str">
            <v>t20</v>
          </cell>
          <cell r="B20" t="str">
            <v xml:space="preserve">   MSCI Brazil Index</v>
          </cell>
          <cell r="C20">
            <v>1.48932480292544</v>
          </cell>
          <cell r="D20">
            <v>1.2563621097939899</v>
          </cell>
          <cell r="E20">
            <v>1.5391904341212199</v>
          </cell>
          <cell r="F20">
            <v>1.4716131113999598</v>
          </cell>
          <cell r="G20">
            <v>1.6157378895875503</v>
          </cell>
          <cell r="H20">
            <v>1.4460939469082799</v>
          </cell>
          <cell r="I20">
            <v>1.5499337124617698</v>
          </cell>
          <cell r="J20">
            <v>1.45999904573315</v>
          </cell>
          <cell r="K20">
            <v>2.0850427656104902</v>
          </cell>
          <cell r="L20">
            <v>2.16994103772705</v>
          </cell>
          <cell r="M20">
            <v>2.1859999999999999</v>
          </cell>
          <cell r="N20">
            <v>2.2754669999999999</v>
          </cell>
          <cell r="O20">
            <v>2.1575660000000001</v>
          </cell>
          <cell r="P20">
            <v>2.23</v>
          </cell>
          <cell r="Q20">
            <v>1.6347499999999999</v>
          </cell>
          <cell r="R20">
            <v>1.7010000000000001</v>
          </cell>
          <cell r="S20">
            <v>2.0113080000000001</v>
          </cell>
          <cell r="T20">
            <v>1.7008939999999999</v>
          </cell>
          <cell r="U20">
            <v>2.0068109999999999</v>
          </cell>
          <cell r="V20">
            <v>2.4473280000000002</v>
          </cell>
          <cell r="W20">
            <v>2.7360929999999999</v>
          </cell>
          <cell r="X20">
            <v>2.2448800000000002</v>
          </cell>
          <cell r="Y20">
            <v>2.5040070000000001</v>
          </cell>
          <cell r="Z20">
            <v>2.2311130000000001</v>
          </cell>
          <cell r="AA20">
            <v>2.5791970000000002</v>
          </cell>
          <cell r="AB20">
            <v>2.0939999999999999</v>
          </cell>
          <cell r="AC20">
            <v>1.9759949999999999</v>
          </cell>
          <cell r="AD20">
            <v>2.8636940000000002</v>
          </cell>
          <cell r="AE20">
            <v>2.8069280000000001</v>
          </cell>
          <cell r="AF20">
            <v>2.8660679999999998</v>
          </cell>
          <cell r="AG20">
            <v>2.3207840000000002</v>
          </cell>
          <cell r="AH20">
            <v>2.4316390000000001</v>
          </cell>
          <cell r="AI20">
            <v>1.8369960000000001</v>
          </cell>
          <cell r="AJ20" t="str">
            <v>N/D</v>
          </cell>
          <cell r="AK20" t="str">
            <v>N/D</v>
          </cell>
          <cell r="AL20" t="str">
            <v>N/D</v>
          </cell>
          <cell r="AM20" t="str">
            <v>N/D</v>
          </cell>
          <cell r="AN20" t="str">
            <v>N/D</v>
          </cell>
          <cell r="AO20" t="str">
            <v>N/D</v>
          </cell>
        </row>
        <row r="21">
          <cell r="B21" t="str">
            <v>Disponível em: G:\INTERNA\Projetos\Direl\Periódicos RI\Boletim Ações\YYYY\MM-YYYY\Arquivos Gerados</v>
          </cell>
        </row>
        <row r="22">
          <cell r="B22" t="str">
            <v>Arquivo: Ações - MMMMMMM YYYY.pdf</v>
          </cell>
        </row>
        <row r="27">
          <cell r="B27" t="str">
            <v>Instruções:</v>
          </cell>
        </row>
        <row r="28">
          <cell r="B28" t="str">
            <v>Site Bovespa (www.bmfbovespa.com.br) - Aba Mercado - Ações - Índices</v>
          </cell>
        </row>
        <row r="29">
          <cell r="B29" t="str">
            <v>Clicar em todos os índices - Composição/carteira do índice - Clicar na carteira do período desejado (MM a MM - AAAA)</v>
          </cell>
        </row>
        <row r="32">
          <cell r="B32" t="str">
            <v>VIGÊNCIA DAS CARTEIRAS</v>
          </cell>
        </row>
        <row r="33">
          <cell r="B33" t="str">
            <v>A carteira teórica do índice tem vigência de 4 (quatro) meses, para
os períodos de Jan-Abr, Mai-Ago e Set-Dez, entrando em vigor na primeira segunda-feira do mês inicial de vigência.</v>
          </cell>
        </row>
        <row r="36">
          <cell r="B36" t="str">
            <v>PRÉVIAS DAS CARTEIRAS</v>
          </cell>
        </row>
        <row r="37">
          <cell r="B37" t="str">
            <v>A B3 divulga regularmente três prévias das novas composições:</v>
          </cell>
        </row>
        <row r="38">
          <cell r="B38" t="str">
            <v>1º - no 1º dia útil do mês anterior ao de início de vigência da nova carteira;</v>
          </cell>
        </row>
        <row r="39">
          <cell r="B39" t="str">
            <v>2º - no pregão seguinte ao dia 15 desse mês; e</v>
          </cell>
        </row>
        <row r="40">
          <cell r="B40" t="str">
            <v>3º - no último dia de vigência da carteira anterior.</v>
          </cell>
        </row>
      </sheetData>
      <sheetData sheetId="19" refreshError="1"/>
      <sheetData sheetId="20" refreshError="1"/>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5.bin"/><Relationship Id="rId1" Type="http://schemas.openxmlformats.org/officeDocument/2006/relationships/hyperlink" Target="http://www.bb.com.br/portalbb/page22,136,3469,0,0,1,8.bb?codigoNoticia=13428"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5FB6E-ADCE-4116-887B-D7718F913A11}">
  <sheetPr codeName="Plan3">
    <tabColor rgb="FFC00000"/>
  </sheetPr>
  <dimension ref="A1:S30"/>
  <sheetViews>
    <sheetView workbookViewId="0"/>
  </sheetViews>
  <sheetFormatPr defaultColWidth="8.85546875" defaultRowHeight="12.75"/>
  <cols>
    <col min="1" max="1" width="3.42578125" style="27" customWidth="1"/>
    <col min="2" max="2" width="15.42578125" style="27" customWidth="1"/>
    <col min="3" max="3" width="3.42578125" style="27" customWidth="1"/>
    <col min="4" max="4" width="10" style="27" bestFit="1" customWidth="1"/>
    <col min="5" max="19" width="10.42578125" style="27" customWidth="1"/>
    <col min="20" max="16384" width="8.85546875" style="27"/>
  </cols>
  <sheetData>
    <row r="1" spans="1:19" ht="18.75" thickBot="1">
      <c r="A1" s="61"/>
      <c r="B1" s="62"/>
      <c r="C1" s="63"/>
      <c r="D1" s="799">
        <v>45638</v>
      </c>
      <c r="E1" s="800"/>
      <c r="F1" s="800"/>
      <c r="G1" s="800"/>
      <c r="H1" s="800"/>
      <c r="I1" s="800"/>
      <c r="J1" s="800"/>
      <c r="K1" s="800"/>
      <c r="L1" s="800"/>
      <c r="M1" s="800"/>
      <c r="N1" s="800"/>
      <c r="O1" s="800"/>
      <c r="P1" s="800"/>
      <c r="Q1" s="800"/>
      <c r="R1" s="800"/>
      <c r="S1" s="801"/>
    </row>
    <row r="2" spans="1:19">
      <c r="A2" s="70"/>
      <c r="B2" s="71" t="s">
        <v>283</v>
      </c>
      <c r="C2" s="66"/>
      <c r="D2" s="6" t="s">
        <v>0</v>
      </c>
      <c r="E2" s="7" t="s">
        <v>1373</v>
      </c>
      <c r="F2" s="7" t="s">
        <v>1374</v>
      </c>
      <c r="G2" s="7" t="s">
        <v>1375</v>
      </c>
      <c r="H2" s="7" t="s">
        <v>1376</v>
      </c>
      <c r="I2" s="7" t="s">
        <v>1377</v>
      </c>
      <c r="J2" s="7" t="s">
        <v>1378</v>
      </c>
      <c r="K2" s="7" t="s">
        <v>1379</v>
      </c>
      <c r="L2" s="7" t="s">
        <v>1380</v>
      </c>
      <c r="M2" s="7" t="s">
        <v>1381</v>
      </c>
      <c r="N2" s="7" t="s">
        <v>1382</v>
      </c>
      <c r="O2" s="7" t="s">
        <v>1383</v>
      </c>
      <c r="P2" s="7" t="s">
        <v>1384</v>
      </c>
      <c r="Q2" s="7" t="s">
        <v>1385</v>
      </c>
      <c r="R2" s="44" t="s">
        <v>1386</v>
      </c>
      <c r="S2" s="8" t="s">
        <v>1387</v>
      </c>
    </row>
    <row r="3" spans="1:19" ht="15.75">
      <c r="A3" s="64"/>
      <c r="B3" s="73" t="s">
        <v>1</v>
      </c>
      <c r="C3" s="66"/>
      <c r="D3" s="9" t="s">
        <v>1</v>
      </c>
      <c r="E3" s="10" t="s">
        <v>1388</v>
      </c>
      <c r="F3" s="10" t="s">
        <v>1389</v>
      </c>
      <c r="G3" s="10" t="s">
        <v>1390</v>
      </c>
      <c r="H3" s="10" t="s">
        <v>1391</v>
      </c>
      <c r="I3" s="10" t="s">
        <v>1392</v>
      </c>
      <c r="J3" s="10" t="s">
        <v>1393</v>
      </c>
      <c r="K3" s="10" t="s">
        <v>1394</v>
      </c>
      <c r="L3" s="10" t="s">
        <v>1395</v>
      </c>
      <c r="M3" s="10" t="s">
        <v>1396</v>
      </c>
      <c r="N3" s="10" t="s">
        <v>1397</v>
      </c>
      <c r="O3" s="10" t="s">
        <v>1398</v>
      </c>
      <c r="P3" s="10" t="s">
        <v>1399</v>
      </c>
      <c r="Q3" s="10" t="s">
        <v>1400</v>
      </c>
      <c r="R3" s="45" t="s">
        <v>1401</v>
      </c>
      <c r="S3" s="11" t="s">
        <v>1402</v>
      </c>
    </row>
    <row r="4" spans="1:19">
      <c r="A4" s="64"/>
      <c r="B4" s="65"/>
      <c r="C4" s="66"/>
      <c r="D4" s="9" t="s">
        <v>0</v>
      </c>
      <c r="E4" s="12" t="s">
        <v>1403</v>
      </c>
      <c r="F4" s="12" t="s">
        <v>1404</v>
      </c>
      <c r="G4" s="12" t="s">
        <v>1405</v>
      </c>
      <c r="H4" s="12" t="s">
        <v>1406</v>
      </c>
      <c r="I4" s="12" t="s">
        <v>1407</v>
      </c>
      <c r="J4" s="12" t="s">
        <v>1408</v>
      </c>
      <c r="K4" s="12" t="s">
        <v>1409</v>
      </c>
      <c r="L4" s="12" t="s">
        <v>1410</v>
      </c>
      <c r="M4" s="12" t="s">
        <v>1411</v>
      </c>
      <c r="N4" s="12" t="s">
        <v>1412</v>
      </c>
      <c r="O4" s="12" t="s">
        <v>1413</v>
      </c>
      <c r="P4" s="12" t="s">
        <v>1414</v>
      </c>
      <c r="Q4" s="12" t="s">
        <v>1415</v>
      </c>
      <c r="R4" s="46" t="s">
        <v>1416</v>
      </c>
      <c r="S4" s="13" t="s">
        <v>1417</v>
      </c>
    </row>
    <row r="5" spans="1:19" ht="13.5" thickBot="1">
      <c r="A5" s="64"/>
      <c r="B5" s="71" t="s">
        <v>288</v>
      </c>
      <c r="C5" s="66"/>
      <c r="D5" s="14" t="s">
        <v>1</v>
      </c>
      <c r="E5" s="15" t="s">
        <v>1403</v>
      </c>
      <c r="F5" s="15" t="s">
        <v>1418</v>
      </c>
      <c r="G5" s="15" t="s">
        <v>1419</v>
      </c>
      <c r="H5" s="15" t="s">
        <v>1406</v>
      </c>
      <c r="I5" s="15" t="s">
        <v>1407</v>
      </c>
      <c r="J5" s="15" t="s">
        <v>1420</v>
      </c>
      <c r="K5" s="15" t="s">
        <v>1421</v>
      </c>
      <c r="L5" s="15" t="s">
        <v>1410</v>
      </c>
      <c r="M5" s="15" t="s">
        <v>1411</v>
      </c>
      <c r="N5" s="15" t="s">
        <v>1422</v>
      </c>
      <c r="O5" s="15" t="s">
        <v>1423</v>
      </c>
      <c r="P5" s="15" t="s">
        <v>1414</v>
      </c>
      <c r="Q5" s="15" t="s">
        <v>1415</v>
      </c>
      <c r="R5" s="47" t="s">
        <v>1424</v>
      </c>
      <c r="S5" s="16" t="s">
        <v>1425</v>
      </c>
    </row>
    <row r="6" spans="1:19">
      <c r="A6" s="64"/>
      <c r="B6" s="35" t="s">
        <v>1386</v>
      </c>
      <c r="C6" s="66"/>
      <c r="D6" s="6" t="s">
        <v>0</v>
      </c>
      <c r="E6" s="17" t="s">
        <v>1426</v>
      </c>
      <c r="F6" s="17" t="s">
        <v>1427</v>
      </c>
      <c r="G6" s="17" t="s">
        <v>1428</v>
      </c>
      <c r="H6" s="17" t="s">
        <v>14</v>
      </c>
      <c r="I6" s="17" t="s">
        <v>1429</v>
      </c>
      <c r="J6" s="17" t="s">
        <v>1430</v>
      </c>
      <c r="K6" s="17" t="s">
        <v>1431</v>
      </c>
      <c r="L6" s="17" t="s">
        <v>14</v>
      </c>
      <c r="M6" s="17" t="s">
        <v>1432</v>
      </c>
      <c r="N6" s="17" t="s">
        <v>1433</v>
      </c>
      <c r="O6" s="17" t="s">
        <v>1434</v>
      </c>
      <c r="P6" s="17" t="s">
        <v>14</v>
      </c>
      <c r="Q6" s="17" t="s">
        <v>1435</v>
      </c>
      <c r="R6" s="48" t="s">
        <v>1436</v>
      </c>
      <c r="S6" s="18" t="s">
        <v>1437</v>
      </c>
    </row>
    <row r="7" spans="1:19" ht="13.5" thickBot="1">
      <c r="A7" s="64"/>
      <c r="B7" s="35" t="s">
        <v>1416</v>
      </c>
      <c r="C7" s="66"/>
      <c r="D7" s="14" t="s">
        <v>1</v>
      </c>
      <c r="E7" s="19" t="s">
        <v>1438</v>
      </c>
      <c r="F7" s="19" t="s">
        <v>1427</v>
      </c>
      <c r="G7" s="19" t="s">
        <v>1428</v>
      </c>
      <c r="H7" s="19" t="s">
        <v>14</v>
      </c>
      <c r="I7" s="19" t="s">
        <v>1439</v>
      </c>
      <c r="J7" s="19" t="s">
        <v>1430</v>
      </c>
      <c r="K7" s="19" t="s">
        <v>1431</v>
      </c>
      <c r="L7" s="19" t="s">
        <v>14</v>
      </c>
      <c r="M7" s="19" t="s">
        <v>1440</v>
      </c>
      <c r="N7" s="19" t="s">
        <v>1433</v>
      </c>
      <c r="O7" s="19" t="s">
        <v>1434</v>
      </c>
      <c r="P7" s="19" t="s">
        <v>14</v>
      </c>
      <c r="Q7" s="19" t="s">
        <v>1441</v>
      </c>
      <c r="R7" s="49" t="s">
        <v>1436</v>
      </c>
      <c r="S7" s="20" t="s">
        <v>1437</v>
      </c>
    </row>
    <row r="8" spans="1:19" ht="13.5" thickBot="1">
      <c r="A8" s="67"/>
      <c r="B8" s="72"/>
      <c r="C8" s="69"/>
      <c r="D8" s="5"/>
      <c r="E8" s="5"/>
      <c r="F8" s="5"/>
      <c r="G8" s="5"/>
      <c r="H8" s="5"/>
      <c r="I8" s="5"/>
      <c r="J8" s="5"/>
      <c r="K8" s="5"/>
      <c r="L8" s="5"/>
      <c r="M8" s="5"/>
      <c r="N8" s="5"/>
      <c r="O8" s="5"/>
      <c r="P8" s="5"/>
      <c r="Q8" s="5"/>
      <c r="R8" s="5"/>
      <c r="S8" s="5"/>
    </row>
    <row r="9" spans="1:19">
      <c r="A9" s="5"/>
      <c r="B9" s="5"/>
      <c r="C9" s="5"/>
      <c r="D9" s="802" t="s">
        <v>284</v>
      </c>
      <c r="E9" s="21" t="s">
        <v>1388</v>
      </c>
      <c r="F9" s="21" t="s">
        <v>1389</v>
      </c>
      <c r="G9" s="21" t="s">
        <v>1390</v>
      </c>
      <c r="H9" s="21" t="s">
        <v>1391</v>
      </c>
      <c r="I9" s="21" t="s">
        <v>1392</v>
      </c>
      <c r="J9" s="21" t="s">
        <v>1393</v>
      </c>
      <c r="K9" s="21" t="s">
        <v>1394</v>
      </c>
      <c r="L9" s="21" t="s">
        <v>1395</v>
      </c>
      <c r="M9" s="21" t="s">
        <v>1396</v>
      </c>
      <c r="N9" s="21" t="s">
        <v>1397</v>
      </c>
      <c r="O9" s="21" t="s">
        <v>1398</v>
      </c>
      <c r="P9" s="21" t="s">
        <v>1399</v>
      </c>
      <c r="Q9" s="21" t="s">
        <v>1400</v>
      </c>
      <c r="R9" s="50" t="s">
        <v>1401</v>
      </c>
      <c r="S9" s="22" t="s">
        <v>1402</v>
      </c>
    </row>
    <row r="10" spans="1:19" ht="13.5" thickBot="1">
      <c r="A10" s="5"/>
      <c r="B10" s="28"/>
      <c r="C10" s="5"/>
      <c r="D10" s="803"/>
      <c r="E10" s="23" t="s">
        <v>1403</v>
      </c>
      <c r="F10" s="23" t="s">
        <v>1418</v>
      </c>
      <c r="G10" s="23" t="s">
        <v>1419</v>
      </c>
      <c r="H10" s="23" t="s">
        <v>1406</v>
      </c>
      <c r="I10" s="23" t="s">
        <v>1407</v>
      </c>
      <c r="J10" s="23" t="s">
        <v>1420</v>
      </c>
      <c r="K10" s="23" t="s">
        <v>1421</v>
      </c>
      <c r="L10" s="23" t="s">
        <v>1410</v>
      </c>
      <c r="M10" s="23" t="s">
        <v>1411</v>
      </c>
      <c r="N10" s="23" t="s">
        <v>1422</v>
      </c>
      <c r="O10" s="23" t="s">
        <v>1423</v>
      </c>
      <c r="P10" s="23" t="s">
        <v>1414</v>
      </c>
      <c r="Q10" s="23" t="s">
        <v>1415</v>
      </c>
      <c r="R10" s="51" t="s">
        <v>1424</v>
      </c>
      <c r="S10" s="24" t="s">
        <v>1425</v>
      </c>
    </row>
    <row r="11" spans="1:19" ht="13.5" thickBot="1">
      <c r="A11" s="5"/>
      <c r="B11" s="34" t="s">
        <v>285</v>
      </c>
      <c r="C11" s="5"/>
      <c r="D11" s="804"/>
      <c r="E11" s="25" t="s">
        <v>1438</v>
      </c>
      <c r="F11" s="25" t="s">
        <v>1427</v>
      </c>
      <c r="G11" s="25" t="s">
        <v>1428</v>
      </c>
      <c r="H11" s="25" t="s">
        <v>14</v>
      </c>
      <c r="I11" s="25" t="s">
        <v>1439</v>
      </c>
      <c r="J11" s="25" t="s">
        <v>1430</v>
      </c>
      <c r="K11" s="25" t="s">
        <v>1431</v>
      </c>
      <c r="L11" s="25" t="s">
        <v>14</v>
      </c>
      <c r="M11" s="25" t="s">
        <v>1440</v>
      </c>
      <c r="N11" s="25" t="s">
        <v>1433</v>
      </c>
      <c r="O11" s="25" t="s">
        <v>1434</v>
      </c>
      <c r="P11" s="25" t="s">
        <v>14</v>
      </c>
      <c r="Q11" s="25" t="s">
        <v>1441</v>
      </c>
      <c r="R11" s="52" t="s">
        <v>1436</v>
      </c>
      <c r="S11" s="26" t="s">
        <v>1437</v>
      </c>
    </row>
    <row r="12" spans="1:19" ht="13.5" thickBot="1">
      <c r="A12" s="5"/>
      <c r="B12" s="29" t="s">
        <v>1442</v>
      </c>
      <c r="C12" s="5"/>
      <c r="D12" s="5"/>
      <c r="H12" s="5"/>
      <c r="I12" s="5"/>
      <c r="J12" s="5"/>
      <c r="K12" s="5"/>
      <c r="L12" s="5"/>
      <c r="M12" s="5"/>
      <c r="N12" s="5"/>
      <c r="O12" s="5"/>
      <c r="P12" s="5"/>
      <c r="Q12" s="5"/>
      <c r="R12" s="5"/>
      <c r="S12" s="5"/>
    </row>
    <row r="13" spans="1:19">
      <c r="A13" s="5"/>
      <c r="B13" s="29" t="s">
        <v>1443</v>
      </c>
      <c r="C13" s="5"/>
      <c r="E13" s="61"/>
      <c r="F13" s="62"/>
      <c r="G13" s="62"/>
      <c r="H13" s="62"/>
      <c r="I13" s="62"/>
      <c r="J13" s="63"/>
      <c r="K13" s="5"/>
      <c r="L13" s="5"/>
      <c r="M13" s="5"/>
      <c r="N13" s="5"/>
      <c r="O13" s="5"/>
      <c r="P13" s="5"/>
      <c r="Q13" s="5"/>
      <c r="R13" s="5"/>
      <c r="S13" s="5"/>
    </row>
    <row r="14" spans="1:19">
      <c r="A14" s="5"/>
      <c r="B14" s="29" t="s">
        <v>1444</v>
      </c>
      <c r="D14" s="5"/>
      <c r="E14" s="64"/>
      <c r="F14" s="65"/>
      <c r="G14" s="65"/>
      <c r="H14" s="65"/>
      <c r="I14" s="65"/>
      <c r="J14" s="66"/>
      <c r="K14" s="5"/>
      <c r="L14" s="5"/>
      <c r="M14" s="5"/>
      <c r="N14" s="5"/>
      <c r="O14" s="5"/>
      <c r="P14" s="5"/>
      <c r="Q14" s="5"/>
      <c r="R14" s="5"/>
      <c r="S14" s="5"/>
    </row>
    <row r="15" spans="1:19">
      <c r="A15" s="5"/>
      <c r="B15" s="30" t="s">
        <v>1445</v>
      </c>
      <c r="D15" s="5"/>
      <c r="E15" s="64"/>
      <c r="F15" s="65"/>
      <c r="G15" s="65"/>
      <c r="H15" s="65"/>
      <c r="I15" s="65"/>
      <c r="J15" s="66"/>
      <c r="K15" s="5"/>
      <c r="L15" s="5"/>
      <c r="M15" s="5"/>
      <c r="N15" s="5"/>
      <c r="O15" s="5"/>
      <c r="P15" s="5"/>
      <c r="Q15" s="5"/>
      <c r="R15" s="5"/>
      <c r="S15" s="5"/>
    </row>
    <row r="16" spans="1:19">
      <c r="A16" s="5"/>
      <c r="B16" s="29" t="s">
        <v>1446</v>
      </c>
      <c r="C16" s="5"/>
      <c r="E16" s="64"/>
      <c r="F16" s="65"/>
      <c r="G16" s="65"/>
      <c r="H16" s="65"/>
      <c r="I16" s="65"/>
      <c r="J16" s="66"/>
      <c r="K16" s="5"/>
      <c r="L16" s="5"/>
      <c r="M16" s="5"/>
      <c r="N16" s="5"/>
      <c r="O16" s="5"/>
      <c r="P16" s="5"/>
      <c r="Q16" s="5"/>
      <c r="R16" s="5"/>
      <c r="S16" s="5"/>
    </row>
    <row r="17" spans="1:19">
      <c r="A17" s="5"/>
      <c r="B17" s="33" t="s">
        <v>1447</v>
      </c>
      <c r="C17" s="5"/>
      <c r="E17" s="64"/>
      <c r="F17" s="65"/>
      <c r="G17" s="65"/>
      <c r="H17" s="65"/>
      <c r="I17" s="65"/>
      <c r="J17" s="66"/>
      <c r="K17" s="5"/>
      <c r="L17" s="5"/>
      <c r="M17" s="5"/>
      <c r="N17" s="5"/>
      <c r="O17" s="5"/>
      <c r="P17" s="5"/>
      <c r="Q17" s="5"/>
      <c r="R17" s="5"/>
      <c r="S17" s="5"/>
    </row>
    <row r="18" spans="1:19">
      <c r="A18" s="5"/>
      <c r="B18" s="30" t="s">
        <v>1448</v>
      </c>
      <c r="C18" s="5"/>
      <c r="E18" s="64"/>
      <c r="F18" s="65"/>
      <c r="G18" s="65"/>
      <c r="H18" s="65"/>
      <c r="I18" s="65"/>
      <c r="J18" s="66"/>
      <c r="K18" s="5"/>
      <c r="L18" s="5"/>
      <c r="M18" s="5"/>
      <c r="N18" s="5"/>
      <c r="O18" s="5"/>
      <c r="P18" s="5"/>
      <c r="Q18" s="5"/>
      <c r="R18" s="5"/>
      <c r="S18" s="5"/>
    </row>
    <row r="19" spans="1:19" ht="13.5" thickBot="1">
      <c r="A19" s="5"/>
      <c r="B19" s="33" t="s">
        <v>1449</v>
      </c>
      <c r="C19" s="5"/>
      <c r="D19" s="2"/>
      <c r="E19" s="67"/>
      <c r="F19" s="68"/>
      <c r="G19" s="68"/>
      <c r="H19" s="68"/>
      <c r="I19" s="68"/>
      <c r="J19" s="69"/>
      <c r="K19" s="5"/>
      <c r="L19" s="5"/>
      <c r="M19" s="5"/>
      <c r="N19" s="5"/>
      <c r="O19" s="5"/>
      <c r="P19" s="5"/>
      <c r="Q19" s="5"/>
      <c r="R19" s="5"/>
      <c r="S19" s="5"/>
    </row>
    <row r="20" spans="1:19" ht="13.5" thickBot="1">
      <c r="A20" s="5"/>
      <c r="B20" s="29" t="s">
        <v>1450</v>
      </c>
      <c r="C20" s="5"/>
      <c r="D20" s="2"/>
      <c r="H20" s="5"/>
      <c r="I20" s="5"/>
      <c r="J20" s="5"/>
      <c r="K20" s="5"/>
      <c r="L20" s="5"/>
      <c r="M20" s="5"/>
      <c r="N20" s="5"/>
      <c r="O20" s="5"/>
      <c r="P20" s="5"/>
      <c r="Q20" s="5"/>
      <c r="R20" s="5"/>
      <c r="S20" s="5"/>
    </row>
    <row r="21" spans="1:19" ht="13.5" thickBot="1">
      <c r="A21" s="5"/>
      <c r="B21" s="29" t="s">
        <v>27</v>
      </c>
      <c r="C21" s="5"/>
      <c r="E21" s="53"/>
      <c r="F21" s="54"/>
      <c r="G21" s="54"/>
      <c r="H21" s="54"/>
      <c r="I21" s="54"/>
      <c r="J21" s="55"/>
      <c r="K21" s="5"/>
      <c r="L21" s="5"/>
      <c r="M21" s="5"/>
      <c r="N21" s="5"/>
      <c r="O21" s="5"/>
      <c r="P21" s="5"/>
      <c r="Q21" s="5"/>
      <c r="R21" s="5"/>
      <c r="S21" s="5"/>
    </row>
    <row r="22" spans="1:19">
      <c r="A22" s="5"/>
      <c r="B22" s="32" t="s">
        <v>286</v>
      </c>
      <c r="C22" s="42"/>
      <c r="D22" s="42"/>
      <c r="E22" s="60"/>
      <c r="F22" s="582" t="s">
        <v>677</v>
      </c>
      <c r="G22" s="793" t="s">
        <v>680</v>
      </c>
      <c r="H22" s="793"/>
      <c r="I22" s="794"/>
      <c r="J22" s="56"/>
      <c r="K22" s="5"/>
      <c r="L22" s="5"/>
      <c r="M22" s="5"/>
      <c r="N22" s="5"/>
      <c r="O22" s="5"/>
      <c r="P22" s="5"/>
      <c r="Q22" s="5"/>
      <c r="R22" s="5"/>
      <c r="S22" s="5"/>
    </row>
    <row r="23" spans="1:19">
      <c r="A23" s="5"/>
      <c r="B23" s="31" t="s">
        <v>287</v>
      </c>
      <c r="C23" s="43"/>
      <c r="D23" s="43"/>
      <c r="E23" s="60"/>
      <c r="F23" s="583">
        <v>1</v>
      </c>
      <c r="G23" s="795" t="s">
        <v>1451</v>
      </c>
      <c r="H23" s="795"/>
      <c r="I23" s="796"/>
      <c r="J23" s="56"/>
      <c r="K23" s="5"/>
      <c r="L23" s="5"/>
      <c r="M23" s="5"/>
      <c r="N23" s="5"/>
      <c r="O23" s="5"/>
      <c r="P23" s="5"/>
      <c r="Q23" s="5"/>
      <c r="R23" s="5"/>
      <c r="S23" s="5"/>
    </row>
    <row r="24" spans="1:19">
      <c r="A24" s="5"/>
      <c r="B24" s="29" t="s">
        <v>1452</v>
      </c>
      <c r="C24" s="41"/>
      <c r="D24" s="41"/>
      <c r="E24" s="60"/>
      <c r="F24" s="584">
        <v>2</v>
      </c>
      <c r="G24" s="795" t="s">
        <v>1453</v>
      </c>
      <c r="H24" s="795"/>
      <c r="I24" s="796"/>
      <c r="J24" s="56"/>
      <c r="K24" s="5"/>
      <c r="L24" s="5"/>
      <c r="M24" s="5"/>
      <c r="N24" s="5"/>
      <c r="O24" s="5"/>
      <c r="P24" s="5"/>
      <c r="Q24" s="5"/>
      <c r="R24" s="5"/>
      <c r="S24" s="5"/>
    </row>
    <row r="25" spans="1:19" ht="13.5" thickBot="1">
      <c r="A25" s="5"/>
      <c r="B25" s="36" t="s">
        <v>1454</v>
      </c>
      <c r="C25" s="41"/>
      <c r="D25" s="41"/>
      <c r="E25" s="60"/>
      <c r="F25" s="585">
        <v>3</v>
      </c>
      <c r="G25" s="797" t="s">
        <v>1455</v>
      </c>
      <c r="H25" s="797"/>
      <c r="I25" s="798"/>
      <c r="J25" s="56"/>
      <c r="K25" s="5"/>
      <c r="L25" s="5"/>
      <c r="M25" s="5"/>
      <c r="N25" s="5"/>
      <c r="O25" s="5"/>
      <c r="P25" s="5"/>
      <c r="Q25" s="5"/>
      <c r="R25" s="5"/>
      <c r="S25" s="5"/>
    </row>
    <row r="26" spans="1:19" ht="13.5" thickBot="1">
      <c r="A26" s="5"/>
      <c r="B26" s="38" t="s">
        <v>1456</v>
      </c>
      <c r="C26" s="5"/>
      <c r="D26" s="28"/>
      <c r="E26" s="58"/>
      <c r="F26" s="59"/>
      <c r="G26" s="59"/>
      <c r="H26" s="59"/>
      <c r="I26" s="59"/>
      <c r="J26" s="57"/>
      <c r="K26" s="5"/>
      <c r="L26" s="5"/>
      <c r="M26" s="5"/>
      <c r="N26" s="5"/>
      <c r="O26" s="5"/>
      <c r="P26" s="5"/>
      <c r="Q26" s="5"/>
      <c r="R26" s="5"/>
      <c r="S26" s="5"/>
    </row>
    <row r="27" spans="1:19">
      <c r="A27" s="5"/>
      <c r="B27" s="40" t="s">
        <v>1457</v>
      </c>
      <c r="C27" s="5"/>
      <c r="D27" s="28"/>
      <c r="E27" s="5"/>
      <c r="F27" s="5"/>
      <c r="G27" s="5"/>
      <c r="H27" s="5"/>
      <c r="I27" s="5"/>
      <c r="J27" s="5"/>
      <c r="K27" s="5"/>
      <c r="L27" s="5"/>
      <c r="M27" s="5"/>
      <c r="N27" s="5"/>
      <c r="O27" s="5"/>
      <c r="P27" s="5"/>
      <c r="Q27" s="5"/>
      <c r="R27" s="5"/>
      <c r="S27" s="5"/>
    </row>
    <row r="28" spans="1:19" ht="13.5" thickBot="1">
      <c r="A28" s="5"/>
      <c r="B28" s="39" t="s">
        <v>1458</v>
      </c>
      <c r="C28" s="5"/>
      <c r="D28" s="28"/>
      <c r="E28" s="5"/>
      <c r="F28" s="5"/>
      <c r="G28" s="5"/>
      <c r="H28" s="5"/>
      <c r="I28" s="5"/>
      <c r="J28" s="5"/>
      <c r="K28" s="5"/>
      <c r="L28" s="5"/>
      <c r="M28" s="5"/>
      <c r="N28" s="5"/>
      <c r="O28" s="5"/>
      <c r="P28" s="5"/>
      <c r="Q28" s="5"/>
      <c r="R28" s="5"/>
      <c r="S28" s="5"/>
    </row>
    <row r="29" spans="1:19" ht="13.5" thickBot="1">
      <c r="A29" s="5"/>
      <c r="C29" s="5"/>
      <c r="D29" s="28"/>
      <c r="E29" s="5"/>
      <c r="F29" s="5"/>
      <c r="G29" s="5"/>
      <c r="H29" s="5"/>
      <c r="I29" s="5"/>
      <c r="J29" s="5"/>
      <c r="K29" s="5"/>
      <c r="L29" s="5"/>
      <c r="M29" s="5"/>
      <c r="N29" s="5"/>
      <c r="O29" s="5"/>
      <c r="P29" s="5"/>
      <c r="Q29" s="5"/>
      <c r="R29" s="5"/>
      <c r="S29" s="5"/>
    </row>
    <row r="30" spans="1:19" ht="13.5" thickBot="1">
      <c r="A30" s="5"/>
      <c r="B30" s="74" t="s">
        <v>1459</v>
      </c>
      <c r="C30" s="5"/>
      <c r="D30" s="5"/>
      <c r="E30" s="5"/>
      <c r="F30" s="5"/>
      <c r="G30" s="5"/>
      <c r="H30" s="5"/>
      <c r="I30" s="5"/>
      <c r="J30" s="5"/>
      <c r="K30" s="5"/>
      <c r="L30" s="5"/>
      <c r="M30" s="5"/>
      <c r="N30" s="5"/>
      <c r="O30" s="5"/>
      <c r="P30" s="5"/>
      <c r="Q30" s="5"/>
      <c r="R30" s="5"/>
      <c r="S30" s="5"/>
    </row>
  </sheetData>
  <sheetProtection sheet="1" objects="1" scenarios="1"/>
  <mergeCells count="6">
    <mergeCell ref="G22:I22"/>
    <mergeCell ref="G23:I23"/>
    <mergeCell ref="G24:I24"/>
    <mergeCell ref="G25:I25"/>
    <mergeCell ref="D1:S1"/>
    <mergeCell ref="D9:D11"/>
  </mergeCells>
  <dataValidations count="1">
    <dataValidation type="list" allowBlank="1" showErrorMessage="1" sqref="B3" xr:uid="{275DB49E-6C1A-4D68-9163-8A302000C9BB}">
      <formula1>$D$2:$D$3</formula1>
    </dataValidation>
  </dataValidations>
  <pageMargins left="0.511811024" right="0.511811024" top="0.78740157499999996" bottom="0.78740157499999996" header="0.31496062000000002" footer="0.31496062000000002"/>
  <pageSetup paperSize="9" orientation="portrait" horizontalDpi="1200" verticalDpi="1200" r:id="rId1"/>
  <headerFooter>
    <oddHeader>&amp;R&amp;"Calibri"&amp;10&amp;K000000 #interna&amp;1#_x000D_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57035" r:id="rId4" name="Button 11">
              <controlPr defaultSize="0" print="0" autoFill="0" autoPict="0" macro="[0]!CopiaPublic">
                <anchor>
                  <from>
                    <xdr:col>4</xdr:col>
                    <xdr:colOff>457200</xdr:colOff>
                    <xdr:row>14</xdr:row>
                    <xdr:rowOff>0</xdr:rowOff>
                  </from>
                  <to>
                    <xdr:col>6</xdr:col>
                    <xdr:colOff>0</xdr:colOff>
                    <xdr:row>18</xdr:row>
                    <xdr:rowOff>0</xdr:rowOff>
                  </to>
                </anchor>
              </controlPr>
            </control>
          </mc:Choice>
        </mc:AlternateContent>
        <mc:AlternateContent xmlns:mc="http://schemas.openxmlformats.org/markup-compatibility/2006">
          <mc:Choice Requires="x14">
            <control shapeId="257036" r:id="rId5" name="Button 12">
              <controlPr defaultSize="0" print="0" autoFill="0" autoPict="0" macro="[0]!AtualizaTrimestre">
                <anchor>
                  <from>
                    <xdr:col>6</xdr:col>
                    <xdr:colOff>0</xdr:colOff>
                    <xdr:row>14</xdr:row>
                    <xdr:rowOff>0</xdr:rowOff>
                  </from>
                  <to>
                    <xdr:col>8</xdr:col>
                    <xdr:colOff>0</xdr:colOff>
                    <xdr:row>18</xdr:row>
                    <xdr:rowOff>0</xdr:rowOff>
                  </to>
                </anchor>
              </controlPr>
            </control>
          </mc:Choice>
        </mc:AlternateContent>
        <mc:AlternateContent xmlns:mc="http://schemas.openxmlformats.org/markup-compatibility/2006">
          <mc:Choice Requires="x14">
            <control shapeId="257063" r:id="rId6" name="Button 39">
              <controlPr defaultSize="0" print="0" autoFill="0" autoPict="0" macro="[0]!Gerar_Indice">
                <anchor>
                  <from>
                    <xdr:col>8</xdr:col>
                    <xdr:colOff>0</xdr:colOff>
                    <xdr:row>14</xdr:row>
                    <xdr:rowOff>0</xdr:rowOff>
                  </from>
                  <to>
                    <xdr:col>10</xdr:col>
                    <xdr:colOff>0</xdr:colOff>
                    <xdr:row>18</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FC1A6-6C9B-4EC0-A03C-2FC6CDD0EEDB}">
  <sheetPr codeName="Plan61">
    <tabColor rgb="FFFFCC00"/>
  </sheetPr>
  <dimension ref="A1:AV28"/>
  <sheetViews>
    <sheetView showGridLines="0" showRowColHeaders="0" zoomScaleNormal="100" workbookViewId="0">
      <pane xSplit="1" ySplit="5" topLeftCell="AN6" activePane="bottomRight" state="frozen"/>
      <selection pane="topRight" activeCell="B1" sqref="B1"/>
      <selection pane="bottomLeft" activeCell="A6" sqref="A6"/>
      <selection pane="bottomRight" activeCell="A4" sqref="A4"/>
    </sheetView>
  </sheetViews>
  <sheetFormatPr defaultColWidth="12.42578125" defaultRowHeight="12.75"/>
  <cols>
    <col min="1" max="1" width="64.7109375" customWidth="1"/>
    <col min="2" max="236" width="12.7109375" customWidth="1"/>
  </cols>
  <sheetData>
    <row r="1" spans="1:48" s="136" customFormat="1" ht="16.350000000000001" customHeight="1">
      <c r="A1" s="90"/>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row>
    <row r="2" spans="1:48" s="137" customFormat="1" ht="33" customHeight="1">
      <c r="A2" s="616" t="s">
        <v>216</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row>
    <row r="3" spans="1:48" s="137" customFormat="1" ht="16.350000000000001" customHeight="1">
      <c r="A3" s="617" t="s">
        <v>1443</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row>
    <row r="4" spans="1:48" s="138" customFormat="1" ht="16.350000000000001" customHeight="1">
      <c r="A4" s="95" t="s">
        <v>1457</v>
      </c>
      <c r="B4" s="93" t="s">
        <v>1521</v>
      </c>
      <c r="C4" s="93" t="s">
        <v>1522</v>
      </c>
      <c r="D4" s="93" t="s">
        <v>1523</v>
      </c>
      <c r="E4" s="93" t="s">
        <v>1524</v>
      </c>
      <c r="F4" s="94" t="s">
        <v>1492</v>
      </c>
      <c r="G4" s="94" t="s">
        <v>1493</v>
      </c>
      <c r="H4" s="94" t="s">
        <v>1494</v>
      </c>
      <c r="I4" s="94" t="s">
        <v>1495</v>
      </c>
      <c r="J4" s="94" t="s">
        <v>1496</v>
      </c>
      <c r="K4" s="94" t="s">
        <v>1497</v>
      </c>
      <c r="L4" s="94" t="s">
        <v>1498</v>
      </c>
      <c r="M4" s="94" t="s">
        <v>1499</v>
      </c>
      <c r="N4" s="94" t="s">
        <v>1500</v>
      </c>
      <c r="O4" s="94" t="s">
        <v>1501</v>
      </c>
      <c r="P4" s="94" t="s">
        <v>1502</v>
      </c>
      <c r="Q4" s="94" t="s">
        <v>1503</v>
      </c>
      <c r="R4" s="94" t="s">
        <v>1504</v>
      </c>
      <c r="S4" s="94" t="s">
        <v>1505</v>
      </c>
      <c r="T4" s="94" t="s">
        <v>1506</v>
      </c>
      <c r="U4" s="94" t="s">
        <v>1507</v>
      </c>
      <c r="V4" s="94" t="s">
        <v>1508</v>
      </c>
      <c r="W4" s="94" t="s">
        <v>1509</v>
      </c>
      <c r="X4" s="94" t="s">
        <v>1510</v>
      </c>
      <c r="Y4" s="94" t="s">
        <v>1511</v>
      </c>
      <c r="Z4" s="94" t="s">
        <v>1512</v>
      </c>
      <c r="AA4" s="94" t="s">
        <v>1513</v>
      </c>
      <c r="AB4" s="94" t="s">
        <v>1514</v>
      </c>
      <c r="AC4" s="94" t="s">
        <v>1515</v>
      </c>
      <c r="AD4" s="94" t="s">
        <v>1516</v>
      </c>
      <c r="AE4" s="94" t="s">
        <v>1517</v>
      </c>
      <c r="AF4" s="94" t="s">
        <v>1518</v>
      </c>
      <c r="AG4" s="94" t="s">
        <v>1519</v>
      </c>
      <c r="AH4" s="94" t="s">
        <v>1520</v>
      </c>
      <c r="AI4" s="94" t="s">
        <v>1388</v>
      </c>
      <c r="AJ4" s="94" t="s">
        <v>1389</v>
      </c>
      <c r="AK4" s="94" t="s">
        <v>1390</v>
      </c>
      <c r="AL4" s="94" t="s">
        <v>1391</v>
      </c>
      <c r="AM4" s="94" t="s">
        <v>1392</v>
      </c>
      <c r="AN4" s="94" t="s">
        <v>1393</v>
      </c>
      <c r="AO4" s="94" t="s">
        <v>1394</v>
      </c>
      <c r="AP4" s="94" t="s">
        <v>1395</v>
      </c>
      <c r="AQ4" s="94" t="s">
        <v>1396</v>
      </c>
      <c r="AR4" s="94" t="s">
        <v>1397</v>
      </c>
      <c r="AS4" s="94" t="s">
        <v>1398</v>
      </c>
      <c r="AT4" s="94" t="s">
        <v>1399</v>
      </c>
      <c r="AU4" s="94" t="s">
        <v>1400</v>
      </c>
      <c r="AV4" s="94" t="s">
        <v>1401</v>
      </c>
    </row>
    <row r="5" spans="1:48" s="139" customFormat="1" ht="4.5" customHeight="1">
      <c r="A5" s="96"/>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row>
    <row r="6" spans="1:48" s="140" customFormat="1">
      <c r="A6" s="144" t="s">
        <v>1049</v>
      </c>
      <c r="B6" s="145">
        <v>7446.6284279189531</v>
      </c>
      <c r="C6" s="145">
        <v>12043.2046313137</v>
      </c>
      <c r="D6" s="145">
        <v>7714.8372907329094</v>
      </c>
      <c r="E6" s="145">
        <v>8544.4161129676413</v>
      </c>
      <c r="F6" s="145">
        <v>11882.42734310862</v>
      </c>
      <c r="G6" s="145">
        <v>12378.124046484611</v>
      </c>
      <c r="H6" s="145">
        <v>12601.882768800493</v>
      </c>
      <c r="I6" s="145">
        <v>13483.205187960019</v>
      </c>
      <c r="J6" s="145">
        <v>13821.420699189988</v>
      </c>
      <c r="K6" s="145">
        <v>13683.989168945016</v>
      </c>
      <c r="L6" s="145">
        <v>14364.345502984987</v>
      </c>
      <c r="M6" s="145">
        <v>15501.32876223498</v>
      </c>
      <c r="N6" s="145">
        <v>15292.620934909992</v>
      </c>
      <c r="O6" s="145">
        <v>15930.83530009001</v>
      </c>
      <c r="P6" s="145">
        <v>16278.859056195002</v>
      </c>
      <c r="Q6" s="145">
        <v>16463.298477145003</v>
      </c>
      <c r="R6" s="145"/>
      <c r="S6" s="145"/>
      <c r="T6" s="145"/>
      <c r="U6" s="145"/>
      <c r="V6" s="145"/>
      <c r="W6" s="145"/>
      <c r="X6" s="145"/>
      <c r="Y6" s="145"/>
      <c r="Z6" s="145"/>
      <c r="AA6" s="145"/>
      <c r="AB6" s="145"/>
      <c r="AC6" s="145"/>
      <c r="AD6" s="145"/>
      <c r="AE6" s="145"/>
      <c r="AF6" s="145"/>
      <c r="AG6" s="145"/>
      <c r="AH6" s="145"/>
      <c r="AI6" s="145"/>
      <c r="AJ6" s="145"/>
      <c r="AK6" s="145"/>
      <c r="AL6" s="145"/>
      <c r="AM6" s="145"/>
      <c r="AN6" s="145"/>
      <c r="AO6" s="145"/>
      <c r="AP6" s="145"/>
      <c r="AQ6" s="145"/>
      <c r="AR6" s="145"/>
      <c r="AS6" s="145"/>
      <c r="AT6" s="145"/>
      <c r="AU6" s="145"/>
      <c r="AV6" s="145"/>
    </row>
    <row r="7" spans="1:48" s="140" customFormat="1">
      <c r="A7" s="146" t="s">
        <v>628</v>
      </c>
      <c r="B7" s="147">
        <v>16694.938040425001</v>
      </c>
      <c r="C7" s="147">
        <v>16196.558070445006</v>
      </c>
      <c r="D7" s="147">
        <v>17909.332675345002</v>
      </c>
      <c r="E7" s="147">
        <v>18845.511975534999</v>
      </c>
      <c r="F7" s="147">
        <v>19836.248990185002</v>
      </c>
      <c r="G7" s="147">
        <v>20911.312931389988</v>
      </c>
      <c r="H7" s="147">
        <v>21454.934575389991</v>
      </c>
      <c r="I7" s="147">
        <v>22291.276335515016</v>
      </c>
      <c r="J7" s="147">
        <v>22777.106215624994</v>
      </c>
      <c r="K7" s="147">
        <v>23749.66701235501</v>
      </c>
      <c r="L7" s="147">
        <v>25598.814555334979</v>
      </c>
      <c r="M7" s="147">
        <v>26393.494475090025</v>
      </c>
      <c r="N7" s="147">
        <v>26289.770306504997</v>
      </c>
      <c r="O7" s="147">
        <v>26367.427519515008</v>
      </c>
      <c r="P7" s="147">
        <v>27204.308883615002</v>
      </c>
      <c r="Q7" s="147">
        <v>26184.524643295001</v>
      </c>
      <c r="R7" s="147"/>
      <c r="S7" s="147"/>
      <c r="T7" s="147"/>
      <c r="U7" s="147"/>
      <c r="V7" s="147"/>
      <c r="W7" s="147"/>
      <c r="X7" s="147"/>
      <c r="Y7" s="147"/>
      <c r="Z7" s="147"/>
      <c r="AA7" s="147"/>
      <c r="AB7" s="147"/>
      <c r="AC7" s="147"/>
      <c r="AD7" s="147"/>
      <c r="AE7" s="147"/>
      <c r="AF7" s="147"/>
      <c r="AG7" s="147"/>
      <c r="AH7" s="147"/>
      <c r="AI7" s="147"/>
      <c r="AJ7" s="147"/>
      <c r="AK7" s="147"/>
      <c r="AL7" s="147"/>
      <c r="AM7" s="147"/>
      <c r="AN7" s="147"/>
      <c r="AO7" s="147"/>
      <c r="AP7" s="147"/>
      <c r="AQ7" s="147"/>
      <c r="AR7" s="147"/>
      <c r="AS7" s="147"/>
      <c r="AT7" s="147"/>
      <c r="AU7" s="147"/>
      <c r="AV7" s="147"/>
    </row>
    <row r="8" spans="1:48" s="140" customFormat="1">
      <c r="A8" s="146" t="s">
        <v>629</v>
      </c>
      <c r="B8" s="147">
        <v>-5257.6920550349996</v>
      </c>
      <c r="C8" s="147">
        <v>-5018.4383481449995</v>
      </c>
      <c r="D8" s="147">
        <v>-5629.6893337000001</v>
      </c>
      <c r="E8" s="147">
        <v>-6010.7857376750035</v>
      </c>
      <c r="F8" s="147">
        <v>-7948.0533897649975</v>
      </c>
      <c r="G8" s="147">
        <v>-8398.7120494500068</v>
      </c>
      <c r="H8" s="147">
        <v>-8993.3620903149986</v>
      </c>
      <c r="I8" s="147">
        <v>-9183.8249217900011</v>
      </c>
      <c r="J8" s="147">
        <v>-9382.4669986200006</v>
      </c>
      <c r="K8" s="147">
        <v>-10377.996944659999</v>
      </c>
      <c r="L8" s="147">
        <v>-11699.791781454998</v>
      </c>
      <c r="M8" s="147">
        <v>-11380.6792346</v>
      </c>
      <c r="N8" s="147">
        <v>-11008.429601915001</v>
      </c>
      <c r="O8" s="147">
        <v>-11106.36839396</v>
      </c>
      <c r="P8" s="147">
        <v>-11429.32936335</v>
      </c>
      <c r="Q8" s="147">
        <v>-10875.254381875</v>
      </c>
      <c r="R8" s="147"/>
      <c r="S8" s="147"/>
      <c r="T8" s="147"/>
      <c r="U8" s="147"/>
      <c r="V8" s="147"/>
      <c r="W8" s="147"/>
      <c r="X8" s="147"/>
      <c r="Y8" s="147"/>
      <c r="Z8" s="147"/>
      <c r="AA8" s="147"/>
      <c r="AB8" s="147"/>
      <c r="AC8" s="147"/>
      <c r="AD8" s="147"/>
      <c r="AE8" s="147"/>
      <c r="AF8" s="147"/>
      <c r="AG8" s="147"/>
      <c r="AH8" s="147"/>
      <c r="AI8" s="147"/>
      <c r="AJ8" s="147"/>
      <c r="AK8" s="147"/>
      <c r="AL8" s="147"/>
      <c r="AM8" s="147"/>
      <c r="AN8" s="147"/>
      <c r="AO8" s="147"/>
      <c r="AP8" s="147"/>
      <c r="AQ8" s="147"/>
      <c r="AR8" s="147"/>
      <c r="AS8" s="147"/>
      <c r="AT8" s="147"/>
      <c r="AU8" s="147"/>
      <c r="AV8" s="147"/>
    </row>
    <row r="9" spans="1:48" s="140" customFormat="1">
      <c r="A9" s="146" t="s">
        <v>630</v>
      </c>
      <c r="B9" s="147">
        <v>-2239.9538287050004</v>
      </c>
      <c r="C9" s="147">
        <v>-2966.1296723649994</v>
      </c>
      <c r="D9" s="147">
        <v>-3731.1841006199998</v>
      </c>
      <c r="E9" s="147">
        <v>-4909.1993348250007</v>
      </c>
      <c r="F9" s="147">
        <v>-3203.9986800099996</v>
      </c>
      <c r="G9" s="147">
        <v>-3292.8567702250002</v>
      </c>
      <c r="H9" s="147">
        <v>-3191.4481064049996</v>
      </c>
      <c r="I9" s="147">
        <v>-3296.0577671249944</v>
      </c>
      <c r="J9" s="147">
        <v>-3624.2547635049978</v>
      </c>
      <c r="K9" s="147">
        <v>-3665.3779611950004</v>
      </c>
      <c r="L9" s="147">
        <v>-4129.9715544799947</v>
      </c>
      <c r="M9" s="147">
        <v>-4158.896284965007</v>
      </c>
      <c r="N9" s="147">
        <v>-4043.9708665749977</v>
      </c>
      <c r="O9" s="147">
        <v>-4105.7327274099971</v>
      </c>
      <c r="P9" s="147">
        <v>-4075.8024908749994</v>
      </c>
      <c r="Q9" s="147">
        <v>-3797.3160716800012</v>
      </c>
      <c r="R9" s="147"/>
      <c r="S9" s="147"/>
      <c r="T9" s="147"/>
      <c r="U9" s="147"/>
      <c r="V9" s="147"/>
      <c r="W9" s="147"/>
      <c r="X9" s="147"/>
      <c r="Y9" s="147"/>
      <c r="Z9" s="147"/>
      <c r="AA9" s="147"/>
      <c r="AB9" s="147"/>
      <c r="AC9" s="147"/>
      <c r="AD9" s="147"/>
      <c r="AE9" s="147"/>
      <c r="AF9" s="147"/>
      <c r="AG9" s="147"/>
      <c r="AH9" s="147"/>
      <c r="AI9" s="147"/>
      <c r="AJ9" s="147"/>
      <c r="AK9" s="147"/>
      <c r="AL9" s="147"/>
      <c r="AM9" s="147"/>
      <c r="AN9" s="147"/>
      <c r="AO9" s="147"/>
      <c r="AP9" s="147"/>
      <c r="AQ9" s="147"/>
      <c r="AR9" s="147"/>
      <c r="AS9" s="147"/>
      <c r="AT9" s="147"/>
      <c r="AU9" s="147"/>
      <c r="AV9" s="147"/>
    </row>
    <row r="10" spans="1:48" s="140" customFormat="1" ht="13.5" thickBot="1">
      <c r="A10" s="148" t="s">
        <v>631</v>
      </c>
      <c r="B10" s="149">
        <v>-2444.7396319760464</v>
      </c>
      <c r="C10" s="149">
        <v>2650.6579523036944</v>
      </c>
      <c r="D10" s="149">
        <v>-1670.0123413220924</v>
      </c>
      <c r="E10" s="149">
        <v>-100.32405942235346</v>
      </c>
      <c r="F10" s="149">
        <v>2389.3557831536168</v>
      </c>
      <c r="G10" s="149">
        <v>2286.871248372528</v>
      </c>
      <c r="H10" s="149">
        <v>2428.9029667355235</v>
      </c>
      <c r="I10" s="149">
        <v>2606.9312188550057</v>
      </c>
      <c r="J10" s="149">
        <v>3128.1945624749928</v>
      </c>
      <c r="K10" s="149">
        <v>2991.0911757650038</v>
      </c>
      <c r="L10" s="149">
        <v>3791.5695263150014</v>
      </c>
      <c r="M10" s="149">
        <v>3301.7629517499631</v>
      </c>
      <c r="N10" s="149">
        <v>3122.4242271299936</v>
      </c>
      <c r="O10" s="149">
        <v>3318.915067805</v>
      </c>
      <c r="P10" s="149">
        <v>3520.782667089999</v>
      </c>
      <c r="Q10" s="149">
        <v>3456.6270584550034</v>
      </c>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row>
    <row r="11" spans="1:48" s="89" customFormat="1" ht="13.5" thickTop="1">
      <c r="A11" s="150"/>
      <c r="B11" s="151"/>
      <c r="C11" s="152"/>
      <c r="D11" s="152"/>
      <c r="E11" s="152"/>
      <c r="F11" s="152"/>
      <c r="G11" s="152"/>
      <c r="H11" s="152"/>
      <c r="I11" s="152"/>
      <c r="J11" s="152"/>
      <c r="K11" s="152"/>
      <c r="L11" s="152"/>
      <c r="M11" s="152"/>
      <c r="N11" s="152"/>
      <c r="O11" s="152"/>
      <c r="P11" s="152"/>
      <c r="Q11" s="152"/>
      <c r="R11" s="152"/>
      <c r="S11" s="152"/>
      <c r="T11" s="152"/>
      <c r="U11" s="152"/>
      <c r="V11" s="152"/>
      <c r="W11" s="152"/>
      <c r="X11" s="152"/>
      <c r="Y11" s="152"/>
      <c r="Z11" s="152"/>
      <c r="AA11" s="152"/>
      <c r="AB11" s="152"/>
      <c r="AC11" s="152"/>
      <c r="AD11" s="152"/>
      <c r="AE11" s="152"/>
      <c r="AF11" s="152"/>
      <c r="AG11" s="152"/>
      <c r="AH11" s="152"/>
      <c r="AI11" s="152"/>
      <c r="AJ11" s="152"/>
      <c r="AK11" s="152"/>
      <c r="AL11" s="152"/>
      <c r="AM11" s="152"/>
      <c r="AN11" s="152"/>
      <c r="AO11" s="152"/>
      <c r="AP11" s="152"/>
      <c r="AQ11" s="152"/>
      <c r="AR11" s="152"/>
      <c r="AS11" s="152"/>
      <c r="AT11" s="152"/>
      <c r="AU11" s="152"/>
      <c r="AV11" s="152"/>
    </row>
    <row r="12" spans="1:48" s="140" customFormat="1">
      <c r="A12" s="156" t="s">
        <v>1050</v>
      </c>
      <c r="B12" s="157"/>
      <c r="C12" s="157"/>
      <c r="D12" s="157"/>
      <c r="E12" s="157"/>
      <c r="F12" s="158">
        <v>10401507777.859989</v>
      </c>
      <c r="G12" s="158">
        <v>10015935382.079998</v>
      </c>
      <c r="H12" s="158">
        <v>10675809210.029995</v>
      </c>
      <c r="I12" s="158">
        <v>11332411454.359989</v>
      </c>
      <c r="J12" s="158">
        <v>11723948302.170004</v>
      </c>
      <c r="K12" s="158">
        <v>11548532840.110023</v>
      </c>
      <c r="L12" s="158">
        <v>12534453132.970001</v>
      </c>
      <c r="M12" s="158">
        <v>13208866927.470005</v>
      </c>
      <c r="N12" s="158">
        <v>13424749698.440002</v>
      </c>
      <c r="O12" s="158">
        <v>13360416798.830101</v>
      </c>
      <c r="P12" s="158">
        <v>14144839658.820002</v>
      </c>
      <c r="Q12" s="158">
        <v>14054047688.560112</v>
      </c>
      <c r="R12" s="158">
        <v>13524255788.609982</v>
      </c>
      <c r="S12" s="158">
        <v>13214238423.229897</v>
      </c>
      <c r="T12" s="158">
        <v>13187338296.590017</v>
      </c>
      <c r="U12" s="158">
        <v>12956594961.019997</v>
      </c>
      <c r="V12" s="158">
        <v>12040727540.409992</v>
      </c>
      <c r="W12" s="158">
        <v>12642058436.079992</v>
      </c>
      <c r="X12" s="158">
        <v>12673349803.910006</v>
      </c>
      <c r="Y12" s="158">
        <v>12788412748.819899</v>
      </c>
      <c r="Z12" s="158">
        <v>12743786553.26001</v>
      </c>
      <c r="AA12" s="158">
        <v>13383143601.790005</v>
      </c>
      <c r="AB12" s="158">
        <v>13556817853.52</v>
      </c>
      <c r="AC12" s="158">
        <v>14263049138.460018</v>
      </c>
      <c r="AD12" s="158">
        <v>14061941809.049999</v>
      </c>
      <c r="AE12" s="158">
        <v>14296645663.649992</v>
      </c>
      <c r="AF12" s="158">
        <v>14016562614.209997</v>
      </c>
      <c r="AG12" s="158">
        <v>14163949129.7799</v>
      </c>
      <c r="AH12" s="158">
        <v>14521923191.529999</v>
      </c>
      <c r="AI12" s="158">
        <v>14341878750.430008</v>
      </c>
      <c r="AJ12" s="158">
        <v>15640776016.890015</v>
      </c>
      <c r="AK12" s="158">
        <v>14800641316.500013</v>
      </c>
      <c r="AL12" s="158">
        <v>15331927837.069996</v>
      </c>
      <c r="AM12" s="158">
        <v>17055772903.380121</v>
      </c>
      <c r="AN12" s="158">
        <v>19558353659.249992</v>
      </c>
      <c r="AO12" s="158">
        <v>21450873959.629993</v>
      </c>
      <c r="AP12" s="158">
        <v>21161004382.379986</v>
      </c>
      <c r="AQ12" s="158">
        <v>22887243982.300095</v>
      </c>
      <c r="AR12" s="158">
        <v>23679772921.039883</v>
      </c>
      <c r="AS12" s="158">
        <v>25768770602.170105</v>
      </c>
      <c r="AT12" s="158">
        <v>25733694343.990013</v>
      </c>
      <c r="AU12" s="158">
        <v>25548935271.360043</v>
      </c>
      <c r="AV12" s="158">
        <v>25870190444.309879</v>
      </c>
    </row>
    <row r="13" spans="1:48" s="140" customFormat="1">
      <c r="A13" s="153" t="s">
        <v>628</v>
      </c>
      <c r="B13" s="154"/>
      <c r="C13" s="154"/>
      <c r="D13" s="154"/>
      <c r="E13" s="154"/>
      <c r="F13" s="155">
        <v>18881843779.500008</v>
      </c>
      <c r="G13" s="155">
        <v>19754068954.089985</v>
      </c>
      <c r="H13" s="155">
        <v>20935378493.98999</v>
      </c>
      <c r="I13" s="155">
        <v>21813131498.959999</v>
      </c>
      <c r="J13" s="155">
        <v>22994322071.809994</v>
      </c>
      <c r="K13" s="155">
        <v>22972368651.290001</v>
      </c>
      <c r="L13" s="155">
        <v>26636572752.29998</v>
      </c>
      <c r="M13" s="155">
        <v>25333465309.090019</v>
      </c>
      <c r="N13" s="155">
        <v>25106720772.599998</v>
      </c>
      <c r="O13" s="155">
        <v>25346556793.78001</v>
      </c>
      <c r="P13" s="155">
        <v>26169350360.489994</v>
      </c>
      <c r="Q13" s="155">
        <v>25168912469.190006</v>
      </c>
      <c r="R13" s="155">
        <v>23689157862.040005</v>
      </c>
      <c r="S13" s="155">
        <v>21950876011.079987</v>
      </c>
      <c r="T13" s="155">
        <v>21802263595.879997</v>
      </c>
      <c r="U13" s="155">
        <v>19890064437.269997</v>
      </c>
      <c r="V13" s="155">
        <v>18855796777.540005</v>
      </c>
      <c r="W13" s="155">
        <v>18935009426.960003</v>
      </c>
      <c r="X13" s="155">
        <v>19031288267.09</v>
      </c>
      <c r="Y13" s="155">
        <v>18954379087.75</v>
      </c>
      <c r="Z13" s="155">
        <v>18783920071.480003</v>
      </c>
      <c r="AA13" s="155">
        <v>18976733496.170013</v>
      </c>
      <c r="AB13" s="155">
        <v>18523888817.530003</v>
      </c>
      <c r="AC13" s="155">
        <v>18409603711.97998</v>
      </c>
      <c r="AD13" s="155">
        <v>17687958075.220001</v>
      </c>
      <c r="AE13" s="155">
        <v>17498810238.080002</v>
      </c>
      <c r="AF13" s="155">
        <v>16930043270.480003</v>
      </c>
      <c r="AG13" s="155">
        <v>17104662282.260002</v>
      </c>
      <c r="AH13" s="155">
        <v>17243151686.639999</v>
      </c>
      <c r="AI13" s="155">
        <v>18064622977.189991</v>
      </c>
      <c r="AJ13" s="155">
        <v>19169195722.490002</v>
      </c>
      <c r="AK13" s="155">
        <v>22001567458.639996</v>
      </c>
      <c r="AL13" s="155">
        <v>23903125503.540005</v>
      </c>
      <c r="AM13" s="155">
        <v>26195925640.649979</v>
      </c>
      <c r="AN13" s="155">
        <v>28874998470.049995</v>
      </c>
      <c r="AO13" s="155">
        <v>30888759019.049984</v>
      </c>
      <c r="AP13" s="155">
        <v>32304148162.110001</v>
      </c>
      <c r="AQ13" s="155">
        <v>33614104429.599987</v>
      </c>
      <c r="AR13" s="155">
        <v>34430342107.449982</v>
      </c>
      <c r="AS13" s="155">
        <v>35146179202.750008</v>
      </c>
      <c r="AT13" s="155">
        <v>34298595777.12001</v>
      </c>
      <c r="AU13" s="155">
        <v>34703922357.399971</v>
      </c>
      <c r="AV13" s="155">
        <v>35412427274.779999</v>
      </c>
    </row>
    <row r="14" spans="1:48" s="140" customFormat="1">
      <c r="A14" s="153" t="s">
        <v>629</v>
      </c>
      <c r="B14" s="154"/>
      <c r="C14" s="154"/>
      <c r="D14" s="154"/>
      <c r="E14" s="154"/>
      <c r="F14" s="155">
        <v>-7790671522.5299978</v>
      </c>
      <c r="G14" s="155">
        <v>-8244229613.3400059</v>
      </c>
      <c r="H14" s="155">
        <v>-8842430102.2299995</v>
      </c>
      <c r="I14" s="155">
        <v>-9064190506.3300018</v>
      </c>
      <c r="J14" s="155">
        <v>-9295450162.0099983</v>
      </c>
      <c r="K14" s="155">
        <v>-10291005387.689999</v>
      </c>
      <c r="L14" s="155">
        <v>-11600394709.000002</v>
      </c>
      <c r="M14" s="155">
        <v>-11290499004.700001</v>
      </c>
      <c r="N14" s="155">
        <v>-10920840015.710003</v>
      </c>
      <c r="O14" s="155">
        <v>-11022187437.110003</v>
      </c>
      <c r="P14" s="155">
        <v>-11351831276.909998</v>
      </c>
      <c r="Q14" s="155">
        <v>-10794828078.620001</v>
      </c>
      <c r="R14" s="155">
        <v>-9747570822.8000011</v>
      </c>
      <c r="S14" s="155">
        <v>-8400149318.7899961</v>
      </c>
      <c r="T14" s="155">
        <v>-7811750719.3199997</v>
      </c>
      <c r="U14" s="155">
        <v>-6467053405.499999</v>
      </c>
      <c r="V14" s="155">
        <v>-5993873870.4800005</v>
      </c>
      <c r="W14" s="155">
        <v>-5963283345.0699997</v>
      </c>
      <c r="X14" s="155">
        <v>-6182962334.1300001</v>
      </c>
      <c r="Y14" s="155">
        <v>-6434519802.6800003</v>
      </c>
      <c r="Z14" s="155">
        <v>-6377239112.4100008</v>
      </c>
      <c r="AA14" s="155">
        <v>-6578600746.9799986</v>
      </c>
      <c r="AB14" s="155">
        <v>-6211522332.9899998</v>
      </c>
      <c r="AC14" s="155">
        <v>-5305765645.0099993</v>
      </c>
      <c r="AD14" s="155">
        <v>-4453505318.2200003</v>
      </c>
      <c r="AE14" s="155">
        <v>-3727716650.9100003</v>
      </c>
      <c r="AF14" s="155">
        <v>-3092972880.2199998</v>
      </c>
      <c r="AG14" s="155">
        <v>-3060343672.1500001</v>
      </c>
      <c r="AH14" s="155">
        <v>-3264588571</v>
      </c>
      <c r="AI14" s="155">
        <v>-4522288893.750001</v>
      </c>
      <c r="AJ14" s="155">
        <v>-6324816575.6999979</v>
      </c>
      <c r="AK14" s="155">
        <v>-9099536974.2999973</v>
      </c>
      <c r="AL14" s="155">
        <v>-11873593981.59</v>
      </c>
      <c r="AM14" s="155">
        <v>-13826766675.710001</v>
      </c>
      <c r="AN14" s="155">
        <v>-16761818676.68</v>
      </c>
      <c r="AO14" s="155">
        <v>-17522370694.060001</v>
      </c>
      <c r="AP14" s="155">
        <v>-18072964983.310001</v>
      </c>
      <c r="AQ14" s="155">
        <v>-19194539023.48</v>
      </c>
      <c r="AR14" s="155">
        <v>-20821360678.489998</v>
      </c>
      <c r="AS14" s="155">
        <v>-19532046723.889999</v>
      </c>
      <c r="AT14" s="155">
        <v>-17285222513.470001</v>
      </c>
      <c r="AU14" s="155">
        <v>-16665004447.180004</v>
      </c>
      <c r="AV14" s="155">
        <v>-17091494112.559999</v>
      </c>
    </row>
    <row r="15" spans="1:48" s="140" customFormat="1">
      <c r="A15" s="153" t="s">
        <v>630</v>
      </c>
      <c r="B15" s="154"/>
      <c r="C15" s="154"/>
      <c r="D15" s="154"/>
      <c r="E15" s="154"/>
      <c r="F15" s="155">
        <v>-2678959050.1899991</v>
      </c>
      <c r="G15" s="155">
        <v>-3464509443.9499993</v>
      </c>
      <c r="H15" s="155">
        <v>-2997421603.8899994</v>
      </c>
      <c r="I15" s="155">
        <v>-3093413989.54</v>
      </c>
      <c r="J15" s="155">
        <v>-3421295172.2800002</v>
      </c>
      <c r="K15" s="155">
        <v>-3459758730.3099985</v>
      </c>
      <c r="L15" s="155">
        <v>-3895324822.3199983</v>
      </c>
      <c r="M15" s="155">
        <v>-3930540048.9300013</v>
      </c>
      <c r="N15" s="155">
        <v>-3840581496.7799997</v>
      </c>
      <c r="O15" s="155">
        <v>-3689473476.9100018</v>
      </c>
      <c r="P15" s="155">
        <v>-3733242511.6900001</v>
      </c>
      <c r="Q15" s="155">
        <v>-3744608092.1100011</v>
      </c>
      <c r="R15" s="155">
        <v>-3581289976.1199999</v>
      </c>
      <c r="S15" s="155">
        <v>-3273902244.2700009</v>
      </c>
      <c r="T15" s="155">
        <v>-3428173053.8099999</v>
      </c>
      <c r="U15" s="155">
        <v>-3050659247.3200006</v>
      </c>
      <c r="V15" s="155">
        <v>-3067046286.3800001</v>
      </c>
      <c r="W15" s="155">
        <v>-3105005973.3799996</v>
      </c>
      <c r="X15" s="155">
        <v>-3072402837.6700001</v>
      </c>
      <c r="Y15" s="155">
        <v>-2917550694.4000001</v>
      </c>
      <c r="Z15" s="155">
        <v>-2720789756.5899997</v>
      </c>
      <c r="AA15" s="155">
        <v>-2892572862.21</v>
      </c>
      <c r="AB15" s="155">
        <v>-2803482730.0599985</v>
      </c>
      <c r="AC15" s="155">
        <v>-2707052652.4600019</v>
      </c>
      <c r="AD15" s="155">
        <v>-2723333881.6199999</v>
      </c>
      <c r="AE15" s="155">
        <v>-2580379782.0200019</v>
      </c>
      <c r="AF15" s="155">
        <v>-2586722608.3200002</v>
      </c>
      <c r="AG15" s="155">
        <v>-2572484153.1699991</v>
      </c>
      <c r="AH15" s="155">
        <v>-2474442495.1199999</v>
      </c>
      <c r="AI15" s="155">
        <v>-2355266338.6400003</v>
      </c>
      <c r="AJ15" s="155">
        <v>-2409471676.0200005</v>
      </c>
      <c r="AK15" s="155">
        <v>-2649936554.5199986</v>
      </c>
      <c r="AL15" s="155">
        <v>-2557564105.27</v>
      </c>
      <c r="AM15" s="155">
        <v>-2766000781.4699993</v>
      </c>
      <c r="AN15" s="155">
        <v>-2709376398.2200003</v>
      </c>
      <c r="AO15" s="155">
        <v>-2852641848.3900003</v>
      </c>
      <c r="AP15" s="155">
        <v>-3155921145.7199998</v>
      </c>
      <c r="AQ15" s="155">
        <v>-3163664534.5499997</v>
      </c>
      <c r="AR15" s="155">
        <v>-2991753916.9099998</v>
      </c>
      <c r="AS15" s="155">
        <v>-3208770063.6400003</v>
      </c>
      <c r="AT15" s="155">
        <v>-3241321031.1700001</v>
      </c>
      <c r="AU15" s="155">
        <v>-3368274496.2399979</v>
      </c>
      <c r="AV15" s="155">
        <v>-3318696613.1199999</v>
      </c>
    </row>
    <row r="16" spans="1:48" s="140" customFormat="1" ht="13.5" thickBot="1">
      <c r="A16" s="159" t="s">
        <v>631</v>
      </c>
      <c r="B16" s="160"/>
      <c r="C16" s="160"/>
      <c r="D16" s="160"/>
      <c r="E16" s="160"/>
      <c r="F16" s="161">
        <v>1989294571.0799809</v>
      </c>
      <c r="G16" s="161">
        <v>1970605485.2800181</v>
      </c>
      <c r="H16" s="161">
        <v>1580282422.1600018</v>
      </c>
      <c r="I16" s="161">
        <v>1676884451.2699945</v>
      </c>
      <c r="J16" s="161">
        <v>1446371564.6500092</v>
      </c>
      <c r="K16" s="161">
        <v>2326928306.8200197</v>
      </c>
      <c r="L16" s="161">
        <v>1393599911.9900208</v>
      </c>
      <c r="M16" s="161">
        <v>3096440672.0099888</v>
      </c>
      <c r="N16" s="161">
        <v>3079450438.3300071</v>
      </c>
      <c r="O16" s="161">
        <v>2725520919.0700965</v>
      </c>
      <c r="P16" s="161">
        <v>3060563086.9300022</v>
      </c>
      <c r="Q16" s="161">
        <v>3424571390.1001086</v>
      </c>
      <c r="R16" s="161">
        <v>3163958725.4899778</v>
      </c>
      <c r="S16" s="161">
        <v>2937413975.209908</v>
      </c>
      <c r="T16" s="161">
        <v>2624998473.8400187</v>
      </c>
      <c r="U16" s="161">
        <v>2584243176.5700011</v>
      </c>
      <c r="V16" s="161">
        <v>2245850919.7299867</v>
      </c>
      <c r="W16" s="161">
        <v>2775338327.5699883</v>
      </c>
      <c r="X16" s="161">
        <v>2897426708.6200047</v>
      </c>
      <c r="Y16" s="161">
        <v>3186104158.1498995</v>
      </c>
      <c r="Z16" s="161">
        <v>3057895350.7800069</v>
      </c>
      <c r="AA16" s="161">
        <v>3877583714.8099914</v>
      </c>
      <c r="AB16" s="161">
        <v>4047934099.0399981</v>
      </c>
      <c r="AC16" s="161">
        <v>3866263723.9500399</v>
      </c>
      <c r="AD16" s="161">
        <v>3550822933.6699996</v>
      </c>
      <c r="AE16" s="161">
        <v>3105931858.4999928</v>
      </c>
      <c r="AF16" s="161">
        <v>2766214832.2699933</v>
      </c>
      <c r="AG16" s="161">
        <v>2692114672.8398967</v>
      </c>
      <c r="AH16" s="161">
        <v>3017802571.0099993</v>
      </c>
      <c r="AI16" s="161">
        <v>3154811005.6300144</v>
      </c>
      <c r="AJ16" s="161">
        <v>5205868546.1200113</v>
      </c>
      <c r="AK16" s="161">
        <v>4548547386.6800117</v>
      </c>
      <c r="AL16" s="161">
        <v>5859960420.3899918</v>
      </c>
      <c r="AM16" s="161">
        <v>7452614719.9101419</v>
      </c>
      <c r="AN16" s="161">
        <v>10154550264.100002</v>
      </c>
      <c r="AO16" s="161">
        <v>10937127483.030012</v>
      </c>
      <c r="AP16" s="161">
        <v>10085742349.299984</v>
      </c>
      <c r="AQ16" s="161">
        <v>11631343110.730108</v>
      </c>
      <c r="AR16" s="161">
        <v>13062545408.989895</v>
      </c>
      <c r="AS16" s="161">
        <v>13363408186.950096</v>
      </c>
      <c r="AT16" s="161">
        <v>11961642111.510002</v>
      </c>
      <c r="AU16" s="161">
        <v>10878291857.380077</v>
      </c>
      <c r="AV16" s="161">
        <v>10867953895.209879</v>
      </c>
    </row>
    <row r="17" spans="1:26" s="140" customFormat="1" ht="13.5" thickTop="1">
      <c r="A17" s="141"/>
      <c r="C17" s="142"/>
      <c r="D17" s="142"/>
      <c r="E17" s="142"/>
      <c r="F17" s="142"/>
      <c r="G17" s="142"/>
      <c r="H17" s="142"/>
      <c r="I17" s="142"/>
      <c r="J17" s="142"/>
      <c r="K17" s="142"/>
      <c r="L17" s="142"/>
      <c r="M17" s="142"/>
      <c r="N17" s="142"/>
      <c r="O17" s="142"/>
      <c r="P17" s="142"/>
      <c r="Q17" s="142"/>
      <c r="R17" s="142"/>
      <c r="S17" s="142"/>
      <c r="T17" s="142"/>
      <c r="U17" s="142"/>
      <c r="V17" s="142"/>
      <c r="W17" s="142"/>
      <c r="X17" s="142"/>
      <c r="Y17" s="142"/>
      <c r="Z17" s="142"/>
    </row>
    <row r="18" spans="1:26" s="140" customFormat="1">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row>
    <row r="19" spans="1:26" s="140" customFormat="1">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row>
    <row r="20" spans="1:26" s="140" customFormat="1" ht="34.35" customHeight="1">
      <c r="A20" s="568" t="s">
        <v>1139</v>
      </c>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row>
    <row r="21" spans="1:26" s="140" customFormat="1" ht="34.35" customHeight="1">
      <c r="A21" s="568" t="s">
        <v>632</v>
      </c>
      <c r="C21" s="142"/>
      <c r="D21" s="142"/>
      <c r="E21" s="142"/>
      <c r="F21" s="142"/>
      <c r="G21" s="142"/>
      <c r="H21" s="142"/>
      <c r="I21" s="142"/>
      <c r="J21" s="142"/>
      <c r="K21" s="142"/>
      <c r="L21" s="142"/>
      <c r="M21" s="142"/>
      <c r="N21" s="142"/>
      <c r="O21" s="142"/>
      <c r="P21" s="142"/>
      <c r="Q21" s="142"/>
      <c r="R21" s="142"/>
      <c r="S21" s="142"/>
      <c r="T21" s="142"/>
      <c r="U21" s="142"/>
      <c r="V21" s="142"/>
      <c r="W21" s="142"/>
      <c r="X21" s="142"/>
      <c r="Y21" s="142"/>
      <c r="Z21" s="142"/>
    </row>
    <row r="22" spans="1:26" s="140" customFormat="1" ht="26.25" customHeight="1">
      <c r="A22" s="568" t="s">
        <v>901</v>
      </c>
      <c r="C22" s="142"/>
      <c r="D22" s="142"/>
      <c r="E22" s="142"/>
      <c r="F22" s="142"/>
      <c r="G22" s="142"/>
      <c r="H22" s="142"/>
      <c r="I22" s="142"/>
      <c r="J22" s="142"/>
      <c r="K22" s="142"/>
      <c r="L22" s="142"/>
      <c r="M22" s="142"/>
      <c r="N22" s="142"/>
      <c r="O22" s="142"/>
      <c r="P22" s="142"/>
      <c r="Q22" s="142"/>
      <c r="R22" s="142"/>
      <c r="S22" s="142"/>
      <c r="T22" s="142"/>
      <c r="U22" s="142"/>
      <c r="V22" s="142"/>
      <c r="W22" s="142"/>
      <c r="X22" s="142"/>
      <c r="Y22" s="142"/>
      <c r="Z22" s="142"/>
    </row>
    <row r="23" spans="1:26" s="140" customFormat="1">
      <c r="A23" s="141"/>
      <c r="C23" s="142"/>
      <c r="D23" s="142"/>
      <c r="E23" s="142"/>
      <c r="F23" s="142"/>
      <c r="G23" s="142"/>
      <c r="H23" s="142"/>
      <c r="I23" s="142"/>
      <c r="J23" s="142"/>
      <c r="K23" s="142"/>
      <c r="L23" s="142"/>
      <c r="M23" s="142"/>
      <c r="N23" s="142"/>
      <c r="O23" s="142"/>
      <c r="P23" s="142"/>
      <c r="Q23" s="142"/>
      <c r="R23" s="142"/>
      <c r="S23" s="142"/>
      <c r="T23" s="142"/>
      <c r="U23" s="142"/>
      <c r="V23" s="142"/>
      <c r="W23" s="142"/>
      <c r="X23" s="142"/>
      <c r="Y23" s="142"/>
      <c r="Z23" s="142"/>
    </row>
    <row r="24" spans="1:26" s="140" customFormat="1">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row>
    <row r="25" spans="1:26" s="140" customFormat="1">
      <c r="C25" s="142"/>
      <c r="D25" s="142"/>
      <c r="E25" s="142"/>
      <c r="F25" s="142"/>
      <c r="G25" s="142"/>
      <c r="H25" s="142"/>
      <c r="I25" s="142"/>
      <c r="J25" s="142"/>
      <c r="K25" s="142"/>
      <c r="L25" s="142"/>
      <c r="M25" s="142"/>
      <c r="N25" s="142"/>
      <c r="O25" s="142"/>
      <c r="P25" s="142"/>
      <c r="Q25" s="142"/>
      <c r="R25" s="142"/>
      <c r="S25" s="142"/>
      <c r="T25" s="142"/>
      <c r="U25" s="142"/>
      <c r="V25" s="142"/>
      <c r="W25" s="142"/>
      <c r="X25" s="142"/>
      <c r="Y25" s="142"/>
      <c r="Z25" s="142"/>
    </row>
    <row r="26" spans="1:26" s="140" customFormat="1">
      <c r="C26" s="142"/>
      <c r="D26" s="142"/>
      <c r="E26" s="142"/>
      <c r="F26" s="142"/>
      <c r="G26" s="142"/>
      <c r="H26" s="142"/>
      <c r="I26" s="142"/>
      <c r="J26" s="142"/>
      <c r="K26" s="142"/>
      <c r="L26" s="142"/>
      <c r="M26" s="142"/>
      <c r="N26" s="142"/>
      <c r="O26" s="142"/>
      <c r="P26" s="142"/>
      <c r="Q26" s="142"/>
      <c r="R26" s="142"/>
      <c r="S26" s="142"/>
      <c r="T26" s="142"/>
      <c r="U26" s="142"/>
      <c r="V26" s="142"/>
      <c r="W26" s="142"/>
      <c r="X26" s="142"/>
      <c r="Y26" s="142"/>
      <c r="Z26" s="142"/>
    </row>
    <row r="27" spans="1:26" s="140" customFormat="1">
      <c r="C27" s="142"/>
      <c r="D27" s="142"/>
      <c r="E27" s="142"/>
      <c r="F27" s="142"/>
      <c r="G27" s="142"/>
      <c r="H27" s="142"/>
      <c r="I27" s="142"/>
      <c r="J27" s="142"/>
      <c r="K27" s="142"/>
      <c r="L27" s="142"/>
      <c r="M27" s="142"/>
      <c r="N27" s="142"/>
      <c r="O27" s="142"/>
      <c r="P27" s="142"/>
      <c r="Q27" s="142"/>
      <c r="R27" s="142"/>
      <c r="S27" s="142"/>
      <c r="T27" s="142"/>
      <c r="U27" s="142"/>
      <c r="V27" s="142"/>
      <c r="W27" s="142"/>
      <c r="X27" s="142"/>
      <c r="Y27" s="142"/>
      <c r="Z27" s="142"/>
    </row>
    <row r="28" spans="1:26" s="140" customFormat="1">
      <c r="C28" s="142"/>
      <c r="D28" s="142"/>
      <c r="E28" s="142"/>
      <c r="F28" s="142"/>
      <c r="G28" s="142"/>
      <c r="H28" s="142"/>
      <c r="I28" s="142"/>
      <c r="J28" s="142"/>
      <c r="K28" s="142"/>
      <c r="L28" s="142"/>
      <c r="M28" s="142"/>
      <c r="N28" s="142"/>
      <c r="O28" s="142"/>
      <c r="P28" s="142"/>
      <c r="Q28" s="142"/>
      <c r="R28" s="142"/>
      <c r="S28" s="142"/>
      <c r="T28" s="142"/>
      <c r="U28" s="142"/>
      <c r="V28" s="142"/>
      <c r="W28" s="142"/>
      <c r="X28" s="142"/>
      <c r="Y28" s="142"/>
      <c r="Z28" s="142"/>
    </row>
  </sheetData>
  <sheetProtection sheet="1" objects="1" scenarios="1"/>
  <hyperlinks>
    <hyperlink ref="A4" location="'Index'!B19" display="Índice!A1" xr:uid="{225949AD-7A5E-472D-B8A5-1E0D9FFB0075}"/>
  </hyperlinks>
  <printOptions horizontalCentered="1"/>
  <pageMargins left="0.39370078740157483" right="0.39370078740157483" top="0.39370078740157483" bottom="0.39370078740157483" header="0.51181102362204722" footer="0.51181102362204722"/>
  <pageSetup paperSize="9" orientation="landscape" r:id="rId1"/>
  <headerFooter alignWithMargins="0">
    <oddHeader>&amp;R&amp;"Calibri"&amp;10&amp;K000000 #interna&amp;1#_x000D_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8EAA7-BAAE-416E-986C-ACABF4962386}">
  <sheetPr codeName="Plan73">
    <tabColor rgb="FFFFCC00"/>
  </sheetPr>
  <dimension ref="A1:AV18"/>
  <sheetViews>
    <sheetView showGridLines="0" showRowColHeaders="0" zoomScale="115" zoomScaleNormal="115" workbookViewId="0">
      <pane xSplit="1" ySplit="5" topLeftCell="AP6" activePane="bottomRight" state="frozen"/>
      <selection pane="topRight" activeCell="B1" sqref="B1"/>
      <selection pane="bottomLeft" activeCell="A6" sqref="A6"/>
      <selection pane="bottomRight" activeCell="A4" sqref="A4"/>
    </sheetView>
  </sheetViews>
  <sheetFormatPr defaultColWidth="12.42578125" defaultRowHeight="12.75"/>
  <cols>
    <col min="1" max="1" width="64.7109375" customWidth="1"/>
    <col min="2" max="236" width="12.7109375" customWidth="1"/>
  </cols>
  <sheetData>
    <row r="1" spans="1:48" s="136" customFormat="1" ht="16.350000000000001" customHeight="1">
      <c r="A1" s="90"/>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row>
    <row r="2" spans="1:48" s="137" customFormat="1" ht="33" customHeight="1">
      <c r="A2" s="616" t="s">
        <v>1247</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row>
    <row r="3" spans="1:48" s="137" customFormat="1" ht="16.350000000000001" customHeight="1">
      <c r="A3" s="617" t="s">
        <v>1443</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row>
    <row r="4" spans="1:48" s="138" customFormat="1" ht="16.350000000000001" customHeight="1">
      <c r="A4" s="95" t="s">
        <v>1457</v>
      </c>
      <c r="B4" s="93" t="s">
        <v>1521</v>
      </c>
      <c r="C4" s="93" t="s">
        <v>1522</v>
      </c>
      <c r="D4" s="93" t="s">
        <v>1523</v>
      </c>
      <c r="E4" s="93" t="s">
        <v>1524</v>
      </c>
      <c r="F4" s="94" t="s">
        <v>1492</v>
      </c>
      <c r="G4" s="94" t="s">
        <v>1493</v>
      </c>
      <c r="H4" s="94" t="s">
        <v>1494</v>
      </c>
      <c r="I4" s="94" t="s">
        <v>1495</v>
      </c>
      <c r="J4" s="94" t="s">
        <v>1496</v>
      </c>
      <c r="K4" s="94" t="s">
        <v>1497</v>
      </c>
      <c r="L4" s="94" t="s">
        <v>1498</v>
      </c>
      <c r="M4" s="94" t="s">
        <v>1499</v>
      </c>
      <c r="N4" s="94" t="s">
        <v>1500</v>
      </c>
      <c r="O4" s="94" t="s">
        <v>1501</v>
      </c>
      <c r="P4" s="94" t="s">
        <v>1502</v>
      </c>
      <c r="Q4" s="94" t="s">
        <v>1503</v>
      </c>
      <c r="R4" s="94" t="s">
        <v>1504</v>
      </c>
      <c r="S4" s="94" t="s">
        <v>1505</v>
      </c>
      <c r="T4" s="94" t="s">
        <v>1506</v>
      </c>
      <c r="U4" s="94" t="s">
        <v>1507</v>
      </c>
      <c r="V4" s="94" t="s">
        <v>1508</v>
      </c>
      <c r="W4" s="94" t="s">
        <v>1509</v>
      </c>
      <c r="X4" s="94" t="s">
        <v>1510</v>
      </c>
      <c r="Y4" s="94" t="s">
        <v>1511</v>
      </c>
      <c r="Z4" s="94" t="s">
        <v>1512</v>
      </c>
      <c r="AA4" s="94" t="s">
        <v>1513</v>
      </c>
      <c r="AB4" s="94" t="s">
        <v>1514</v>
      </c>
      <c r="AC4" s="94" t="s">
        <v>1515</v>
      </c>
      <c r="AD4" s="94" t="s">
        <v>1516</v>
      </c>
      <c r="AE4" s="94" t="s">
        <v>1517</v>
      </c>
      <c r="AF4" s="94" t="s">
        <v>1518</v>
      </c>
      <c r="AG4" s="94" t="s">
        <v>1519</v>
      </c>
      <c r="AH4" s="94" t="s">
        <v>1520</v>
      </c>
      <c r="AI4" s="94" t="s">
        <v>1388</v>
      </c>
      <c r="AJ4" s="94" t="s">
        <v>1389</v>
      </c>
      <c r="AK4" s="94" t="s">
        <v>1390</v>
      </c>
      <c r="AL4" s="94" t="s">
        <v>1391</v>
      </c>
      <c r="AM4" s="94" t="s">
        <v>1392</v>
      </c>
      <c r="AN4" s="94" t="s">
        <v>1393</v>
      </c>
      <c r="AO4" s="94" t="s">
        <v>1394</v>
      </c>
      <c r="AP4" s="94" t="s">
        <v>1395</v>
      </c>
      <c r="AQ4" s="94" t="s">
        <v>1396</v>
      </c>
      <c r="AR4" s="94" t="s">
        <v>1397</v>
      </c>
      <c r="AS4" s="94" t="s">
        <v>1398</v>
      </c>
      <c r="AT4" s="94" t="s">
        <v>1399</v>
      </c>
      <c r="AU4" s="94" t="s">
        <v>1400</v>
      </c>
      <c r="AV4" s="94" t="s">
        <v>1401</v>
      </c>
    </row>
    <row r="5" spans="1:48" s="139" customFormat="1" ht="4.5" customHeight="1">
      <c r="A5" s="96"/>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row>
    <row r="6" spans="1:48" s="89" customFormat="1">
      <c r="A6" s="150"/>
      <c r="B6" s="151"/>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row>
    <row r="7" spans="1:48" s="140" customFormat="1">
      <c r="A7" s="156" t="s">
        <v>1050</v>
      </c>
      <c r="B7" s="157"/>
      <c r="C7" s="157"/>
      <c r="D7" s="157"/>
      <c r="E7" s="157"/>
      <c r="F7" s="158"/>
      <c r="G7" s="158"/>
      <c r="H7" s="158"/>
      <c r="I7" s="158"/>
      <c r="J7" s="158"/>
      <c r="K7" s="158"/>
      <c r="L7" s="158"/>
      <c r="M7" s="158"/>
      <c r="N7" s="158"/>
      <c r="O7" s="158"/>
      <c r="P7" s="158"/>
      <c r="Q7" s="158"/>
      <c r="R7" s="158"/>
      <c r="S7" s="158"/>
      <c r="T7" s="158"/>
      <c r="U7" s="158"/>
      <c r="V7" s="158"/>
      <c r="W7" s="158"/>
      <c r="X7" s="158"/>
      <c r="Y7" s="158"/>
      <c r="Z7" s="158">
        <v>12743786553.26001</v>
      </c>
      <c r="AA7" s="158">
        <v>13383143601.790005</v>
      </c>
      <c r="AB7" s="158">
        <v>13556817853.52</v>
      </c>
      <c r="AC7" s="158">
        <v>14263049138.460018</v>
      </c>
      <c r="AD7" s="158">
        <v>14061941809.049999</v>
      </c>
      <c r="AE7" s="158">
        <v>14296645663.649992</v>
      </c>
      <c r="AF7" s="158">
        <v>14016562614.209997</v>
      </c>
      <c r="AG7" s="158">
        <v>14163949129.7799</v>
      </c>
      <c r="AH7" s="158">
        <v>14521923191.529999</v>
      </c>
      <c r="AI7" s="158">
        <v>14341878750.430008</v>
      </c>
      <c r="AJ7" s="158">
        <v>15640776016.890015</v>
      </c>
      <c r="AK7" s="158">
        <v>14800641316.500013</v>
      </c>
      <c r="AL7" s="158">
        <v>15331927837.069996</v>
      </c>
      <c r="AM7" s="158">
        <v>17055772903.380121</v>
      </c>
      <c r="AN7" s="158">
        <v>19558353659.249992</v>
      </c>
      <c r="AO7" s="158">
        <v>21450873959.629993</v>
      </c>
      <c r="AP7" s="158">
        <v>21161004382.379986</v>
      </c>
      <c r="AQ7" s="158">
        <v>22887243982.300095</v>
      </c>
      <c r="AR7" s="158">
        <v>23679772921.039883</v>
      </c>
      <c r="AS7" s="158">
        <v>25768770602.170105</v>
      </c>
      <c r="AT7" s="158">
        <v>25733694343.990013</v>
      </c>
      <c r="AU7" s="158">
        <v>25548935271.360043</v>
      </c>
      <c r="AV7" s="158">
        <v>25870190444.309879</v>
      </c>
    </row>
    <row r="8" spans="1:48" s="140" customFormat="1">
      <c r="A8" s="153" t="s">
        <v>1246</v>
      </c>
      <c r="B8" s="154"/>
      <c r="C8" s="154"/>
      <c r="D8" s="154"/>
      <c r="E8" s="154"/>
      <c r="F8" s="155"/>
      <c r="G8" s="155"/>
      <c r="H8" s="155"/>
      <c r="I8" s="155"/>
      <c r="J8" s="155"/>
      <c r="K8" s="155"/>
      <c r="L8" s="155"/>
      <c r="M8" s="155"/>
      <c r="N8" s="155"/>
      <c r="O8" s="155"/>
      <c r="P8" s="155"/>
      <c r="Q8" s="155"/>
      <c r="R8" s="155"/>
      <c r="S8" s="155"/>
      <c r="T8" s="155"/>
      <c r="U8" s="155"/>
      <c r="V8" s="155"/>
      <c r="W8" s="155"/>
      <c r="X8" s="155"/>
      <c r="Y8" s="155"/>
      <c r="Z8" s="155">
        <v>11296400873.58</v>
      </c>
      <c r="AA8" s="155">
        <v>11578769264.040014</v>
      </c>
      <c r="AB8" s="155">
        <v>11815757132.92</v>
      </c>
      <c r="AC8" s="155">
        <v>11925606276.659981</v>
      </c>
      <c r="AD8" s="155">
        <v>11531825801.189995</v>
      </c>
      <c r="AE8" s="155">
        <v>11974814130.999998</v>
      </c>
      <c r="AF8" s="155">
        <v>11919035797.780003</v>
      </c>
      <c r="AG8" s="155">
        <v>12050929619.910002</v>
      </c>
      <c r="AH8" s="155">
        <v>12147201438.310003</v>
      </c>
      <c r="AI8" s="155">
        <v>12688587351.569988</v>
      </c>
      <c r="AJ8" s="155">
        <v>13209784169.340002</v>
      </c>
      <c r="AK8" s="155">
        <v>14472185023.799995</v>
      </c>
      <c r="AL8" s="155">
        <v>15214419003.460005</v>
      </c>
      <c r="AM8" s="155">
        <v>17159098402.989979</v>
      </c>
      <c r="AN8" s="155">
        <v>18919788022.159996</v>
      </c>
      <c r="AO8" s="155">
        <v>19358786799.11998</v>
      </c>
      <c r="AP8" s="155">
        <v>19474609660.150002</v>
      </c>
      <c r="AQ8" s="155">
        <v>20049288419.389988</v>
      </c>
      <c r="AR8" s="155">
        <v>20573644909.799988</v>
      </c>
      <c r="AS8" s="155">
        <v>20160388264.37001</v>
      </c>
      <c r="AT8" s="155">
        <v>20277142266.180008</v>
      </c>
      <c r="AU8" s="155">
        <v>19852327768.279961</v>
      </c>
      <c r="AV8" s="155">
        <v>20797130252.359997</v>
      </c>
    </row>
    <row r="9" spans="1:48" s="140" customFormat="1">
      <c r="A9" s="739" t="s">
        <v>1243</v>
      </c>
      <c r="B9" s="154"/>
      <c r="C9" s="154"/>
      <c r="D9" s="154"/>
      <c r="E9" s="154"/>
      <c r="F9" s="155"/>
      <c r="G9" s="155"/>
      <c r="H9" s="155"/>
      <c r="I9" s="155"/>
      <c r="J9" s="155"/>
      <c r="K9" s="155"/>
      <c r="L9" s="155"/>
      <c r="M9" s="155"/>
      <c r="N9" s="155"/>
      <c r="O9" s="155"/>
      <c r="P9" s="155"/>
      <c r="Q9" s="155"/>
      <c r="R9" s="155"/>
      <c r="S9" s="155"/>
      <c r="T9" s="155"/>
      <c r="U9" s="155"/>
      <c r="V9" s="155"/>
      <c r="W9" s="155"/>
      <c r="X9" s="155"/>
      <c r="Y9" s="155"/>
      <c r="Z9" s="155">
        <v>627027134792.55029</v>
      </c>
      <c r="AA9" s="155">
        <v>623756140475.74023</v>
      </c>
      <c r="AB9" s="155">
        <v>622459198793.33008</v>
      </c>
      <c r="AC9" s="155">
        <v>625665954834.95325</v>
      </c>
      <c r="AD9" s="155">
        <v>625469161959.16321</v>
      </c>
      <c r="AE9" s="155">
        <v>656496362786.18994</v>
      </c>
      <c r="AF9" s="155">
        <v>657000326723.92346</v>
      </c>
      <c r="AG9" s="155">
        <v>668340281437.55334</v>
      </c>
      <c r="AH9" s="155">
        <v>681458635760.31995</v>
      </c>
      <c r="AI9" s="155">
        <v>695696506893.94983</v>
      </c>
      <c r="AJ9" s="155">
        <v>721820685874.69666</v>
      </c>
      <c r="AK9" s="155">
        <v>760409018416.58008</v>
      </c>
      <c r="AL9" s="155">
        <v>793546631900.46667</v>
      </c>
      <c r="AM9" s="155">
        <v>806985140969.08691</v>
      </c>
      <c r="AN9" s="155">
        <v>845281583318.00342</v>
      </c>
      <c r="AO9" s="155">
        <v>883989812112.22998</v>
      </c>
      <c r="AP9" s="155">
        <v>913998877684.18005</v>
      </c>
      <c r="AQ9" s="155">
        <v>933243013463.17664</v>
      </c>
      <c r="AR9" s="155">
        <v>950154014580.12341</v>
      </c>
      <c r="AS9" s="155">
        <v>979864976533.0166</v>
      </c>
      <c r="AT9" s="155">
        <v>1021535185715.3999</v>
      </c>
      <c r="AU9" s="155">
        <v>1048786872611.62</v>
      </c>
      <c r="AV9" s="155">
        <v>1074471967087.6069</v>
      </c>
    </row>
    <row r="10" spans="1:48" s="140" customFormat="1">
      <c r="A10" s="739" t="s">
        <v>1244</v>
      </c>
      <c r="B10" s="154"/>
      <c r="C10" s="154"/>
      <c r="D10" s="154"/>
      <c r="E10" s="154"/>
      <c r="F10" s="155"/>
      <c r="G10" s="155"/>
      <c r="H10" s="155"/>
      <c r="I10" s="155"/>
      <c r="J10" s="155"/>
      <c r="K10" s="155"/>
      <c r="L10" s="155"/>
      <c r="M10" s="155"/>
      <c r="N10" s="155"/>
      <c r="O10" s="155"/>
      <c r="P10" s="155"/>
      <c r="Q10" s="155"/>
      <c r="R10" s="155"/>
      <c r="S10" s="155"/>
      <c r="T10" s="155"/>
      <c r="U10" s="155"/>
      <c r="V10" s="155"/>
      <c r="W10" s="155"/>
      <c r="X10" s="155"/>
      <c r="Y10" s="155"/>
      <c r="Z10" s="738">
        <v>7.4034145596179046E-2</v>
      </c>
      <c r="AA10" s="738">
        <v>7.634510644345216E-2</v>
      </c>
      <c r="AB10" s="738">
        <v>7.8118994672999431E-2</v>
      </c>
      <c r="AC10" s="738">
        <v>7.8450325780127228E-2</v>
      </c>
      <c r="AD10" s="738">
        <v>7.5813065599316776E-2</v>
      </c>
      <c r="AE10" s="738">
        <v>7.4982631345748452E-2</v>
      </c>
      <c r="AF10" s="738">
        <v>7.4565088561832749E-2</v>
      </c>
      <c r="AG10" s="738">
        <v>7.4098799291360651E-2</v>
      </c>
      <c r="AH10" s="738">
        <v>7.323038452501085E-2</v>
      </c>
      <c r="AI10" s="738">
        <v>7.4975004100107379E-2</v>
      </c>
      <c r="AJ10" s="738">
        <v>7.5236690606241607E-2</v>
      </c>
      <c r="AK10" s="738">
        <v>7.8329456774681283E-2</v>
      </c>
      <c r="AL10" s="738">
        <v>7.8924613898887941E-2</v>
      </c>
      <c r="AM10" s="738">
        <v>8.7804263956529516E-2</v>
      </c>
      <c r="AN10" s="738">
        <v>9.2582341720499839E-2</v>
      </c>
      <c r="AO10" s="738">
        <v>9.0517054465060198E-2</v>
      </c>
      <c r="AP10" s="738">
        <v>8.7990993956899688E-2</v>
      </c>
      <c r="AQ10" s="738">
        <v>8.8742946738827877E-2</v>
      </c>
      <c r="AR10" s="738">
        <v>8.9465763094523698E-2</v>
      </c>
      <c r="AS10" s="738">
        <v>8.4873555329356698E-2</v>
      </c>
      <c r="AT10" s="738">
        <v>8.179420012090044E-2</v>
      </c>
      <c r="AU10" s="738">
        <v>7.7892458927056429E-2</v>
      </c>
      <c r="AV10" s="738">
        <v>7.9699699331877705E-2</v>
      </c>
    </row>
    <row r="11" spans="1:48" s="140" customFormat="1" ht="13.5" thickBot="1">
      <c r="A11" s="159" t="s">
        <v>1245</v>
      </c>
      <c r="B11" s="160"/>
      <c r="C11" s="160"/>
      <c r="D11" s="160"/>
      <c r="E11" s="160"/>
      <c r="F11" s="161"/>
      <c r="G11" s="161"/>
      <c r="H11" s="161"/>
      <c r="I11" s="161"/>
      <c r="J11" s="161"/>
      <c r="K11" s="161"/>
      <c r="L11" s="161"/>
      <c r="M11" s="161"/>
      <c r="N11" s="161"/>
      <c r="O11" s="161"/>
      <c r="P11" s="161"/>
      <c r="Q11" s="161"/>
      <c r="R11" s="161"/>
      <c r="S11" s="161"/>
      <c r="T11" s="161"/>
      <c r="U11" s="161"/>
      <c r="V11" s="161"/>
      <c r="W11" s="161"/>
      <c r="X11" s="161"/>
      <c r="Y11" s="161"/>
      <c r="Z11" s="161">
        <v>1447385679.6800361</v>
      </c>
      <c r="AA11" s="161">
        <v>1804374337.7499945</v>
      </c>
      <c r="AB11" s="161">
        <v>1741060720.5999758</v>
      </c>
      <c r="AC11" s="161">
        <v>2337442861.7999716</v>
      </c>
      <c r="AD11" s="161">
        <v>2530116007.8600345</v>
      </c>
      <c r="AE11" s="161">
        <v>2321831532.6499825</v>
      </c>
      <c r="AF11" s="161">
        <v>2097526816.4300091</v>
      </c>
      <c r="AG11" s="161">
        <v>2113019509.8699226</v>
      </c>
      <c r="AH11" s="161">
        <v>2374721753.2200103</v>
      </c>
      <c r="AI11" s="161">
        <v>1653291398.8600214</v>
      </c>
      <c r="AJ11" s="161">
        <v>2430991847.5500126</v>
      </c>
      <c r="AK11" s="161">
        <v>328456292.70002419</v>
      </c>
      <c r="AL11" s="161">
        <v>117508833.60997775</v>
      </c>
      <c r="AM11" s="161">
        <v>-103325499.60990399</v>
      </c>
      <c r="AN11" s="161">
        <v>638565637.09010243</v>
      </c>
      <c r="AO11" s="161">
        <v>2092087160.509984</v>
      </c>
      <c r="AP11" s="161">
        <v>1686394722.2300022</v>
      </c>
      <c r="AQ11" s="161">
        <v>2837955562.9101291</v>
      </c>
      <c r="AR11" s="161">
        <v>3106128011.2400055</v>
      </c>
      <c r="AS11" s="161">
        <v>5608382337.799943</v>
      </c>
      <c r="AT11" s="161">
        <v>5456552077.8099918</v>
      </c>
      <c r="AU11" s="161">
        <v>5696607503.0799561</v>
      </c>
      <c r="AV11" s="161">
        <v>5073060191.9500017</v>
      </c>
    </row>
    <row r="12" spans="1:48" s="140" customFormat="1" ht="13.5" thickTop="1">
      <c r="A12" s="141"/>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row>
    <row r="13" spans="1:48" s="140" customFormat="1" ht="34.35" customHeight="1">
      <c r="A13" s="568"/>
      <c r="C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row>
    <row r="14" spans="1:48" s="140" customFormat="1">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row>
    <row r="15" spans="1:48" s="140" customFormat="1">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2"/>
    </row>
    <row r="16" spans="1:48" s="140" customFormat="1">
      <c r="C16" s="142"/>
      <c r="D16" s="142"/>
      <c r="E16" s="142"/>
      <c r="F16" s="142"/>
      <c r="G16" s="142"/>
      <c r="H16" s="142"/>
      <c r="I16" s="142"/>
      <c r="J16" s="142"/>
      <c r="K16" s="142"/>
      <c r="L16" s="142"/>
      <c r="M16" s="142"/>
      <c r="N16" s="142"/>
      <c r="O16" s="142"/>
      <c r="P16" s="142"/>
      <c r="Q16" s="142"/>
      <c r="R16" s="142"/>
      <c r="S16" s="142"/>
      <c r="T16" s="142"/>
      <c r="U16" s="142"/>
      <c r="V16" s="142"/>
      <c r="W16" s="142"/>
      <c r="X16" s="142"/>
      <c r="Y16" s="142"/>
      <c r="Z16" s="142"/>
    </row>
    <row r="17" spans="3:26" s="140" customFormat="1">
      <c r="C17" s="142"/>
      <c r="D17" s="142"/>
      <c r="E17" s="142"/>
      <c r="F17" s="142"/>
      <c r="G17" s="142"/>
      <c r="H17" s="142"/>
      <c r="I17" s="142"/>
      <c r="J17" s="142"/>
      <c r="K17" s="142"/>
      <c r="L17" s="142"/>
      <c r="M17" s="142"/>
      <c r="N17" s="142"/>
      <c r="O17" s="142"/>
      <c r="P17" s="142"/>
      <c r="Q17" s="142"/>
      <c r="R17" s="142"/>
      <c r="S17" s="142"/>
      <c r="T17" s="142"/>
      <c r="U17" s="142"/>
      <c r="V17" s="142"/>
      <c r="W17" s="142"/>
      <c r="X17" s="142"/>
      <c r="Y17" s="142"/>
      <c r="Z17" s="142"/>
    </row>
    <row r="18" spans="3:26" s="140" customFormat="1">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row>
  </sheetData>
  <sheetProtection sheet="1" objects="1" scenarios="1"/>
  <hyperlinks>
    <hyperlink ref="A4" location="'Index'!B12" display="Índice!A1" xr:uid="{83B55585-3E63-4D38-ADE7-1EB31881262B}"/>
  </hyperlinks>
  <printOptions horizontalCentered="1"/>
  <pageMargins left="0.39370078740157483" right="0.39370078740157483" top="0.39370078740157483" bottom="0.39370078740157483" header="0.51181102362204722" footer="0.51181102362204722"/>
  <pageSetup paperSize="9" orientation="landscape" r:id="rId1"/>
  <headerFooter alignWithMargins="0">
    <oddHeader>&amp;R&amp;"Calibri"&amp;10&amp;K000000 #interna&amp;1#_x000D_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00ECD-AD23-4A9A-AB9D-78AA85F5F3CC}">
  <sheetPr codeName="Plan62">
    <tabColor rgb="FFFFCC00"/>
  </sheetPr>
  <dimension ref="A1:AR66"/>
  <sheetViews>
    <sheetView showGridLines="0" showRowColHeaders="0" zoomScaleNormal="100" workbookViewId="0">
      <pane xSplit="1" ySplit="5" topLeftCell="B6" activePane="bottomRight" state="frozen"/>
      <selection pane="topRight" activeCell="B1" sqref="B1"/>
      <selection pane="bottomLeft" activeCell="A6" sqref="A6"/>
      <selection pane="bottomRight" activeCell="A4" sqref="A4"/>
    </sheetView>
  </sheetViews>
  <sheetFormatPr defaultColWidth="12.42578125" defaultRowHeight="12.75"/>
  <cols>
    <col min="1" max="1" width="64.7109375" customWidth="1"/>
    <col min="2" max="236" width="12.7109375" customWidth="1"/>
  </cols>
  <sheetData>
    <row r="1" spans="1:44" s="136" customFormat="1" ht="16.350000000000001" customHeight="1">
      <c r="A1" s="90"/>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row>
    <row r="2" spans="1:44" s="137" customFormat="1" ht="33" customHeight="1">
      <c r="A2" s="616" t="s">
        <v>648</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row>
    <row r="3" spans="1:44" s="137" customFormat="1" ht="16.350000000000001" customHeight="1">
      <c r="A3" s="617" t="s">
        <v>1443</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row>
    <row r="4" spans="1:44" s="138" customFormat="1" ht="16.350000000000001" customHeight="1">
      <c r="A4" s="95" t="s">
        <v>1457</v>
      </c>
      <c r="B4" s="93" t="s">
        <v>1492</v>
      </c>
      <c r="C4" s="93" t="s">
        <v>1493</v>
      </c>
      <c r="D4" s="93" t="s">
        <v>1494</v>
      </c>
      <c r="E4" s="93" t="s">
        <v>1495</v>
      </c>
      <c r="F4" s="94" t="s">
        <v>1496</v>
      </c>
      <c r="G4" s="94" t="s">
        <v>1497</v>
      </c>
      <c r="H4" s="94" t="s">
        <v>1498</v>
      </c>
      <c r="I4" s="94" t="s">
        <v>1499</v>
      </c>
      <c r="J4" s="94" t="s">
        <v>1500</v>
      </c>
      <c r="K4" s="94" t="s">
        <v>1501</v>
      </c>
      <c r="L4" s="94" t="s">
        <v>1502</v>
      </c>
      <c r="M4" s="94" t="s">
        <v>1503</v>
      </c>
      <c r="N4" s="94" t="s">
        <v>1504</v>
      </c>
      <c r="O4" s="94" t="s">
        <v>1505</v>
      </c>
      <c r="P4" s="94" t="s">
        <v>1506</v>
      </c>
      <c r="Q4" s="94" t="s">
        <v>1507</v>
      </c>
      <c r="R4" s="94" t="s">
        <v>1508</v>
      </c>
      <c r="S4" s="94" t="s">
        <v>1509</v>
      </c>
      <c r="T4" s="94" t="s">
        <v>1510</v>
      </c>
      <c r="U4" s="94" t="s">
        <v>1511</v>
      </c>
      <c r="V4" s="94" t="s">
        <v>1512</v>
      </c>
      <c r="W4" s="94" t="s">
        <v>1513</v>
      </c>
      <c r="X4" s="94" t="s">
        <v>1514</v>
      </c>
      <c r="Y4" s="94" t="s">
        <v>1515</v>
      </c>
      <c r="Z4" s="94" t="s">
        <v>1516</v>
      </c>
      <c r="AA4" s="94" t="s">
        <v>1517</v>
      </c>
      <c r="AB4" s="94" t="s">
        <v>1518</v>
      </c>
      <c r="AC4" s="94" t="s">
        <v>1519</v>
      </c>
      <c r="AD4" s="94" t="s">
        <v>1520</v>
      </c>
      <c r="AE4" s="94" t="s">
        <v>1388</v>
      </c>
      <c r="AF4" s="94" t="s">
        <v>1389</v>
      </c>
      <c r="AG4" s="94" t="s">
        <v>1390</v>
      </c>
      <c r="AH4" s="94" t="s">
        <v>1391</v>
      </c>
      <c r="AI4" s="94" t="s">
        <v>1392</v>
      </c>
      <c r="AJ4" s="94" t="s">
        <v>1393</v>
      </c>
      <c r="AK4" s="94" t="s">
        <v>1394</v>
      </c>
      <c r="AL4" s="94" t="s">
        <v>1395</v>
      </c>
      <c r="AM4" s="94" t="s">
        <v>1396</v>
      </c>
      <c r="AN4" s="94" t="s">
        <v>1397</v>
      </c>
      <c r="AO4" s="94" t="s">
        <v>1398</v>
      </c>
      <c r="AP4" s="94" t="s">
        <v>1399</v>
      </c>
      <c r="AQ4" s="94" t="s">
        <v>1400</v>
      </c>
      <c r="AR4" s="94" t="s">
        <v>1401</v>
      </c>
    </row>
    <row r="5" spans="1:44" s="139" customFormat="1" ht="4.5" customHeight="1">
      <c r="A5" s="96"/>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row>
    <row r="6" spans="1:44" s="140" customFormat="1">
      <c r="A6" s="162" t="s">
        <v>1050</v>
      </c>
      <c r="B6" s="163">
        <v>10401507777.859989</v>
      </c>
      <c r="C6" s="163">
        <v>10015935382.079998</v>
      </c>
      <c r="D6" s="163">
        <v>10675809210.029995</v>
      </c>
      <c r="E6" s="163">
        <v>11332411454.359989</v>
      </c>
      <c r="F6" s="163">
        <v>11723948302.170004</v>
      </c>
      <c r="G6" s="163">
        <v>11548532840.110023</v>
      </c>
      <c r="H6" s="163">
        <v>12534453132.970001</v>
      </c>
      <c r="I6" s="163">
        <v>13208866927.470005</v>
      </c>
      <c r="J6" s="163">
        <v>13424749698.440002</v>
      </c>
      <c r="K6" s="163">
        <v>13360416798.830101</v>
      </c>
      <c r="L6" s="163">
        <v>14144839658.820002</v>
      </c>
      <c r="M6" s="163">
        <v>14054047688.560112</v>
      </c>
      <c r="N6" s="163">
        <v>13524255788.609982</v>
      </c>
      <c r="O6" s="163">
        <v>13214238423.229897</v>
      </c>
      <c r="P6" s="163">
        <v>13187338296.590017</v>
      </c>
      <c r="Q6" s="163">
        <v>12956594961.019997</v>
      </c>
      <c r="R6" s="163">
        <v>12040727540.409992</v>
      </c>
      <c r="S6" s="163">
        <v>12642058436.079992</v>
      </c>
      <c r="T6" s="163">
        <v>12673349803.910006</v>
      </c>
      <c r="U6" s="163">
        <v>12788412748.819899</v>
      </c>
      <c r="V6" s="163">
        <v>12743786553.26001</v>
      </c>
      <c r="W6" s="163">
        <v>13383143601.790005</v>
      </c>
      <c r="X6" s="163">
        <v>13556817853.52</v>
      </c>
      <c r="Y6" s="163">
        <v>14263049138.460018</v>
      </c>
      <c r="Z6" s="163">
        <v>14061941809.049999</v>
      </c>
      <c r="AA6" s="163">
        <v>14296645663.649992</v>
      </c>
      <c r="AB6" s="163">
        <v>14016562614.209997</v>
      </c>
      <c r="AC6" s="163">
        <v>14163949129.7799</v>
      </c>
      <c r="AD6" s="163">
        <v>14521923191.529999</v>
      </c>
      <c r="AE6" s="163">
        <v>14341878750.430008</v>
      </c>
      <c r="AF6" s="163">
        <v>15640776016.890015</v>
      </c>
      <c r="AG6" s="163">
        <v>14800641316.500013</v>
      </c>
      <c r="AH6" s="163">
        <v>15331927837.069996</v>
      </c>
      <c r="AI6" s="163">
        <v>17055772903.380121</v>
      </c>
      <c r="AJ6" s="163">
        <v>19558353659.249992</v>
      </c>
      <c r="AK6" s="163">
        <v>21450873959.629993</v>
      </c>
      <c r="AL6" s="163">
        <v>21161004382.379986</v>
      </c>
      <c r="AM6" s="163">
        <v>22887243982.300095</v>
      </c>
      <c r="AN6" s="163">
        <v>23679772921.039883</v>
      </c>
      <c r="AO6" s="163">
        <v>25768770602.170105</v>
      </c>
      <c r="AP6" s="163">
        <v>25733694343.990013</v>
      </c>
      <c r="AQ6" s="163">
        <v>25548935271.360043</v>
      </c>
      <c r="AR6" s="163">
        <v>25870190444.309879</v>
      </c>
    </row>
    <row r="7" spans="1:44" s="140" customFormat="1">
      <c r="A7" s="164" t="s">
        <v>633</v>
      </c>
      <c r="B7" s="163">
        <v>18881843779.500008</v>
      </c>
      <c r="C7" s="163">
        <v>19754068954.089985</v>
      </c>
      <c r="D7" s="163">
        <v>20935378493.98999</v>
      </c>
      <c r="E7" s="163">
        <v>21813131498.959999</v>
      </c>
      <c r="F7" s="163">
        <v>22994322071.809994</v>
      </c>
      <c r="G7" s="163">
        <v>22972368651.290001</v>
      </c>
      <c r="H7" s="163">
        <v>26636572752.29998</v>
      </c>
      <c r="I7" s="163">
        <v>25333465309.090019</v>
      </c>
      <c r="J7" s="163">
        <v>25106720772.599998</v>
      </c>
      <c r="K7" s="163">
        <v>25346556793.78001</v>
      </c>
      <c r="L7" s="163">
        <v>26169350360.489994</v>
      </c>
      <c r="M7" s="163">
        <v>25168912469.190006</v>
      </c>
      <c r="N7" s="163">
        <v>23689157862.040005</v>
      </c>
      <c r="O7" s="163">
        <v>21950876011.079987</v>
      </c>
      <c r="P7" s="163">
        <v>21802263595.879997</v>
      </c>
      <c r="Q7" s="163">
        <v>19890064437.269997</v>
      </c>
      <c r="R7" s="163">
        <v>18855796777.540005</v>
      </c>
      <c r="S7" s="163">
        <v>18935009426.960003</v>
      </c>
      <c r="T7" s="163">
        <v>19031288267.09</v>
      </c>
      <c r="U7" s="163">
        <v>18954379087.75</v>
      </c>
      <c r="V7" s="163">
        <v>18783920071.480003</v>
      </c>
      <c r="W7" s="163">
        <v>18976733496.170013</v>
      </c>
      <c r="X7" s="163">
        <v>18523888817.530003</v>
      </c>
      <c r="Y7" s="163">
        <v>18409603711.97998</v>
      </c>
      <c r="Z7" s="163">
        <v>17687958075.220001</v>
      </c>
      <c r="AA7" s="163">
        <v>17498810238.080002</v>
      </c>
      <c r="AB7" s="163">
        <v>16930043270.480003</v>
      </c>
      <c r="AC7" s="163">
        <v>17104662282.260002</v>
      </c>
      <c r="AD7" s="163">
        <v>17243151686.639999</v>
      </c>
      <c r="AE7" s="163">
        <v>18064622977.189991</v>
      </c>
      <c r="AF7" s="163">
        <v>19169195722.490002</v>
      </c>
      <c r="AG7" s="163">
        <v>22001567458.639996</v>
      </c>
      <c r="AH7" s="163">
        <v>23903125503.540005</v>
      </c>
      <c r="AI7" s="163">
        <v>26195925640.649979</v>
      </c>
      <c r="AJ7" s="163">
        <v>28874998470.049995</v>
      </c>
      <c r="AK7" s="163">
        <v>30888759019.049984</v>
      </c>
      <c r="AL7" s="163">
        <v>32304148162.110001</v>
      </c>
      <c r="AM7" s="163">
        <v>33614104429.599987</v>
      </c>
      <c r="AN7" s="163">
        <v>34430342107.449982</v>
      </c>
      <c r="AO7" s="163">
        <v>35146179202.750008</v>
      </c>
      <c r="AP7" s="163">
        <v>34298595777.12001</v>
      </c>
      <c r="AQ7" s="163">
        <v>34703922357.399971</v>
      </c>
      <c r="AR7" s="163">
        <v>35412427274.779999</v>
      </c>
    </row>
    <row r="8" spans="1:44" s="140" customFormat="1">
      <c r="A8" s="165" t="s">
        <v>1459</v>
      </c>
      <c r="B8" s="166" t="s">
        <v>14</v>
      </c>
      <c r="C8" s="166" t="s">
        <v>14</v>
      </c>
      <c r="D8" s="166" t="s">
        <v>14</v>
      </c>
      <c r="E8" s="166" t="s">
        <v>14</v>
      </c>
      <c r="F8" s="166" t="s">
        <v>14</v>
      </c>
      <c r="G8" s="166" t="s">
        <v>14</v>
      </c>
      <c r="H8" s="166" t="s">
        <v>14</v>
      </c>
      <c r="I8" s="166" t="s">
        <v>14</v>
      </c>
      <c r="J8" s="166" t="s">
        <v>14</v>
      </c>
      <c r="K8" s="166" t="s">
        <v>14</v>
      </c>
      <c r="L8" s="166" t="s">
        <v>14</v>
      </c>
      <c r="M8" s="166" t="s">
        <v>14</v>
      </c>
      <c r="N8" s="166" t="s">
        <v>14</v>
      </c>
      <c r="O8" s="166" t="s">
        <v>14</v>
      </c>
      <c r="P8" s="166" t="s">
        <v>14</v>
      </c>
      <c r="Q8" s="166" t="s">
        <v>14</v>
      </c>
      <c r="R8" s="166" t="s">
        <v>14</v>
      </c>
      <c r="S8" s="166" t="s">
        <v>14</v>
      </c>
      <c r="T8" s="166" t="s">
        <v>14</v>
      </c>
      <c r="U8" s="166" t="s">
        <v>14</v>
      </c>
      <c r="V8" s="166" t="s">
        <v>14</v>
      </c>
      <c r="W8" s="166" t="s">
        <v>14</v>
      </c>
      <c r="X8" s="166" t="s">
        <v>14</v>
      </c>
      <c r="Y8" s="166" t="s">
        <v>14</v>
      </c>
      <c r="Z8" s="166" t="s">
        <v>14</v>
      </c>
      <c r="AA8" s="166" t="s">
        <v>14</v>
      </c>
      <c r="AB8" s="166" t="s">
        <v>14</v>
      </c>
      <c r="AC8" s="166" t="s">
        <v>14</v>
      </c>
      <c r="AD8" s="166" t="s">
        <v>14</v>
      </c>
      <c r="AE8" s="166" t="s">
        <v>14</v>
      </c>
      <c r="AF8" s="166" t="s">
        <v>14</v>
      </c>
      <c r="AG8" s="166" t="s">
        <v>14</v>
      </c>
      <c r="AH8" s="166" t="s">
        <v>14</v>
      </c>
      <c r="AI8" s="166" t="s">
        <v>14</v>
      </c>
      <c r="AJ8" s="166" t="s">
        <v>14</v>
      </c>
      <c r="AK8" s="166" t="s">
        <v>14</v>
      </c>
      <c r="AL8" s="166" t="s">
        <v>14</v>
      </c>
      <c r="AM8" s="166" t="s">
        <v>14</v>
      </c>
      <c r="AN8" s="166" t="s">
        <v>14</v>
      </c>
      <c r="AO8" s="166" t="s">
        <v>14</v>
      </c>
      <c r="AP8" s="166" t="s">
        <v>14</v>
      </c>
      <c r="AQ8" s="166" t="s">
        <v>14</v>
      </c>
      <c r="AR8" s="166" t="s">
        <v>14</v>
      </c>
    </row>
    <row r="9" spans="1:44" s="140" customFormat="1">
      <c r="A9" s="165" t="s">
        <v>228</v>
      </c>
      <c r="B9" s="166">
        <v>6784577653.5400028</v>
      </c>
      <c r="C9" s="166">
        <v>7092823636.3399925</v>
      </c>
      <c r="D9" s="166">
        <v>7404417324.8900003</v>
      </c>
      <c r="E9" s="166">
        <v>7519169941.6000013</v>
      </c>
      <c r="F9" s="166">
        <v>7601753992.4699984</v>
      </c>
      <c r="G9" s="166">
        <v>8151808922.3300009</v>
      </c>
      <c r="H9" s="166">
        <v>8736620090.8699951</v>
      </c>
      <c r="I9" s="166">
        <v>9197243933.5200043</v>
      </c>
      <c r="J9" s="166">
        <v>9412045747.2699947</v>
      </c>
      <c r="K9" s="166">
        <v>9831478768.0199986</v>
      </c>
      <c r="L9" s="166">
        <v>10559719965.199999</v>
      </c>
      <c r="M9" s="166">
        <v>10243270370.849993</v>
      </c>
      <c r="N9" s="166">
        <v>10014862155.080004</v>
      </c>
      <c r="O9" s="166">
        <v>9693661215.0999985</v>
      </c>
      <c r="P9" s="166">
        <v>10344174704.830004</v>
      </c>
      <c r="Q9" s="166">
        <v>9064372945.1999969</v>
      </c>
      <c r="R9" s="166">
        <v>8981496567.3300018</v>
      </c>
      <c r="S9" s="166">
        <v>9068874776.7200012</v>
      </c>
      <c r="T9" s="166">
        <v>9101120038.4699974</v>
      </c>
      <c r="U9" s="166">
        <v>9312338536.3200035</v>
      </c>
      <c r="V9" s="166">
        <v>9377000634.7300014</v>
      </c>
      <c r="W9" s="166">
        <v>9627589595.7000103</v>
      </c>
      <c r="X9" s="166">
        <v>9734563605.7499962</v>
      </c>
      <c r="Y9" s="166">
        <v>9802629879.239994</v>
      </c>
      <c r="Z9" s="166">
        <v>9549131346.5400009</v>
      </c>
      <c r="AA9" s="166">
        <v>9474670591.4800072</v>
      </c>
      <c r="AB9" s="166">
        <v>9310923589.5300045</v>
      </c>
      <c r="AC9" s="166">
        <v>9242369771.0999966</v>
      </c>
      <c r="AD9" s="166">
        <v>9251334878.5799999</v>
      </c>
      <c r="AE9" s="166">
        <v>9505965208.7099934</v>
      </c>
      <c r="AF9" s="166">
        <v>9837258644.1800041</v>
      </c>
      <c r="AG9" s="166">
        <v>10551141848.819988</v>
      </c>
      <c r="AH9" s="166">
        <v>11004946286.290001</v>
      </c>
      <c r="AI9" s="166">
        <v>11562523262.879978</v>
      </c>
      <c r="AJ9" s="166">
        <v>12491551231.559994</v>
      </c>
      <c r="AK9" s="166">
        <v>12733004242.93998</v>
      </c>
      <c r="AL9" s="166">
        <v>13030127189.459999</v>
      </c>
      <c r="AM9" s="166">
        <v>13443250634.269997</v>
      </c>
      <c r="AN9" s="166">
        <v>13913924754.409996</v>
      </c>
      <c r="AO9" s="166">
        <v>14071945102.750004</v>
      </c>
      <c r="AP9" s="166">
        <v>14020691853.970005</v>
      </c>
      <c r="AQ9" s="166">
        <v>14093631703.819996</v>
      </c>
      <c r="AR9" s="166">
        <v>14529382239.139996</v>
      </c>
    </row>
    <row r="10" spans="1:44" s="140" customFormat="1">
      <c r="A10" s="165" t="s">
        <v>229</v>
      </c>
      <c r="B10" s="166">
        <v>6995132720.4500036</v>
      </c>
      <c r="C10" s="166">
        <v>7404752357.6799917</v>
      </c>
      <c r="D10" s="166">
        <v>8461974419.2699957</v>
      </c>
      <c r="E10" s="166">
        <v>8780168609.5500031</v>
      </c>
      <c r="F10" s="166">
        <v>9528368758.8799953</v>
      </c>
      <c r="G10" s="166">
        <v>8866127396.3299999</v>
      </c>
      <c r="H10" s="166">
        <v>11073864694.279987</v>
      </c>
      <c r="I10" s="166">
        <v>9354887161.7300224</v>
      </c>
      <c r="J10" s="166">
        <v>9295968039.5000095</v>
      </c>
      <c r="K10" s="166">
        <v>9235691569.2300091</v>
      </c>
      <c r="L10" s="166">
        <v>8863867742.9399948</v>
      </c>
      <c r="M10" s="166">
        <v>8449407488.4800186</v>
      </c>
      <c r="N10" s="166">
        <v>7606889125.9200029</v>
      </c>
      <c r="O10" s="166">
        <v>6442796009.4599886</v>
      </c>
      <c r="P10" s="166">
        <v>5781224193.7799988</v>
      </c>
      <c r="Q10" s="166">
        <v>5432297809.8399963</v>
      </c>
      <c r="R10" s="166">
        <v>4961143796.7200041</v>
      </c>
      <c r="S10" s="166">
        <v>4833130002.6999998</v>
      </c>
      <c r="T10" s="166">
        <v>4856340478.6800013</v>
      </c>
      <c r="U10" s="166">
        <v>4673966805.0199986</v>
      </c>
      <c r="V10" s="166">
        <v>4586117606.1399994</v>
      </c>
      <c r="W10" s="166">
        <v>4491285015.5600033</v>
      </c>
      <c r="X10" s="166">
        <v>4135264559.7000046</v>
      </c>
      <c r="Y10" s="166">
        <v>3979377136.1399879</v>
      </c>
      <c r="Z10" s="166">
        <v>3982725825.3599992</v>
      </c>
      <c r="AA10" s="166">
        <v>3790539557.2999978</v>
      </c>
      <c r="AB10" s="166">
        <v>3567104578.3900013</v>
      </c>
      <c r="AC10" s="166">
        <v>3674145927.5400019</v>
      </c>
      <c r="AD10" s="166">
        <v>3847969467.5099998</v>
      </c>
      <c r="AE10" s="166">
        <v>4104730847.0599961</v>
      </c>
      <c r="AF10" s="166">
        <v>4887621135.7599964</v>
      </c>
      <c r="AG10" s="166">
        <v>5853629172.7700062</v>
      </c>
      <c r="AH10" s="166">
        <v>6529095494.7300043</v>
      </c>
      <c r="AI10" s="166">
        <v>7701576384.1799994</v>
      </c>
      <c r="AJ10" s="166">
        <v>8343790211.8599968</v>
      </c>
      <c r="AK10" s="166">
        <v>8987181275.6300011</v>
      </c>
      <c r="AL10" s="166">
        <v>9583711188.9200058</v>
      </c>
      <c r="AM10" s="166">
        <v>9721805373.859993</v>
      </c>
      <c r="AN10" s="166">
        <v>9873948363.9299946</v>
      </c>
      <c r="AO10" s="166">
        <v>10020254591.670004</v>
      </c>
      <c r="AP10" s="166">
        <v>9917452269.6199989</v>
      </c>
      <c r="AQ10" s="166">
        <v>9929560946.3199692</v>
      </c>
      <c r="AR10" s="166">
        <v>9986510333.2599983</v>
      </c>
    </row>
    <row r="11" spans="1:44" s="140" customFormat="1">
      <c r="A11" s="165" t="s">
        <v>346</v>
      </c>
      <c r="B11" s="166">
        <v>3468966045.6799998</v>
      </c>
      <c r="C11" s="166">
        <v>3624181985.2700019</v>
      </c>
      <c r="D11" s="166">
        <v>3865192982.5699997</v>
      </c>
      <c r="E11" s="166">
        <v>4121200162.4099989</v>
      </c>
      <c r="F11" s="166">
        <v>4358755961.6099987</v>
      </c>
      <c r="G11" s="166">
        <v>4577868001.1599998</v>
      </c>
      <c r="H11" s="166">
        <v>5051711021.7999992</v>
      </c>
      <c r="I11" s="166">
        <v>5314588454.1699963</v>
      </c>
      <c r="J11" s="166">
        <v>4749047369.0099974</v>
      </c>
      <c r="K11" s="166">
        <v>4940523807.9000044</v>
      </c>
      <c r="L11" s="166">
        <v>5299543069.130003</v>
      </c>
      <c r="M11" s="166">
        <v>5139170748.6999931</v>
      </c>
      <c r="N11" s="166">
        <v>4749069661.8799982</v>
      </c>
      <c r="O11" s="166">
        <v>4661362740.5700045</v>
      </c>
      <c r="P11" s="166">
        <v>4506556002.7799959</v>
      </c>
      <c r="Q11" s="166">
        <v>4065860483.6800022</v>
      </c>
      <c r="R11" s="166">
        <v>3775984588.920001</v>
      </c>
      <c r="S11" s="166">
        <v>3878942352.4900017</v>
      </c>
      <c r="T11" s="166">
        <v>3840287462.9000006</v>
      </c>
      <c r="U11" s="166">
        <v>3818795818.8600025</v>
      </c>
      <c r="V11" s="166">
        <v>3728509326.3899994</v>
      </c>
      <c r="W11" s="166">
        <v>3698301065.2000008</v>
      </c>
      <c r="X11" s="166">
        <v>3567053901.21</v>
      </c>
      <c r="Y11" s="166">
        <v>3506785708.0399961</v>
      </c>
      <c r="Z11" s="166">
        <v>3226099349.5499988</v>
      </c>
      <c r="AA11" s="166">
        <v>3204546547.0199981</v>
      </c>
      <c r="AB11" s="166">
        <v>3107003886.2299972</v>
      </c>
      <c r="AC11" s="166">
        <v>3225639940.8800025</v>
      </c>
      <c r="AD11" s="166">
        <v>3233812528.4200006</v>
      </c>
      <c r="AE11" s="166">
        <v>3490829017.9100032</v>
      </c>
      <c r="AF11" s="166">
        <v>3476022407.4000006</v>
      </c>
      <c r="AG11" s="166">
        <v>4421503447.2599993</v>
      </c>
      <c r="AH11" s="166">
        <v>5056475495.6399975</v>
      </c>
      <c r="AI11" s="166">
        <v>5552269933.9499989</v>
      </c>
      <c r="AJ11" s="166">
        <v>6414900158.8000031</v>
      </c>
      <c r="AK11" s="166">
        <v>7271901194.4799976</v>
      </c>
      <c r="AL11" s="166">
        <v>7695546523.8799992</v>
      </c>
      <c r="AM11" s="166">
        <v>8057500919.7299976</v>
      </c>
      <c r="AN11" s="166">
        <v>8321160393.8899975</v>
      </c>
      <c r="AO11" s="166">
        <v>8350472125.4400005</v>
      </c>
      <c r="AP11" s="166">
        <v>8304621392.7600069</v>
      </c>
      <c r="AQ11" s="166">
        <v>8699765114.8100014</v>
      </c>
      <c r="AR11" s="166">
        <v>8853116284.8500042</v>
      </c>
    </row>
    <row r="12" spans="1:44" s="140" customFormat="1">
      <c r="A12" s="167" t="s">
        <v>634</v>
      </c>
      <c r="B12" s="166">
        <v>1202521896.9999998</v>
      </c>
      <c r="C12" s="166">
        <v>1280728379.2300003</v>
      </c>
      <c r="D12" s="166">
        <v>1406115058.22</v>
      </c>
      <c r="E12" s="166">
        <v>1564743287.2099998</v>
      </c>
      <c r="F12" s="166">
        <v>1800521966.27</v>
      </c>
      <c r="G12" s="166">
        <v>1801889165.3600001</v>
      </c>
      <c r="H12" s="166">
        <v>2003661408.9100001</v>
      </c>
      <c r="I12" s="166">
        <v>1962500442.8899996</v>
      </c>
      <c r="J12" s="166">
        <v>1382723710.48</v>
      </c>
      <c r="K12" s="166">
        <v>1416348847.7399998</v>
      </c>
      <c r="L12" s="166">
        <v>1706458340.04</v>
      </c>
      <c r="M12" s="166">
        <v>1722371540.5299997</v>
      </c>
      <c r="N12" s="166">
        <v>1415075239.27</v>
      </c>
      <c r="O12" s="166">
        <v>1385471482.9599996</v>
      </c>
      <c r="P12" s="166">
        <v>1184238502.77</v>
      </c>
      <c r="Q12" s="166">
        <v>985315351.71000051</v>
      </c>
      <c r="R12" s="166">
        <v>844384678.54999995</v>
      </c>
      <c r="S12" s="166">
        <v>821755112.32000017</v>
      </c>
      <c r="T12" s="166">
        <v>744542177.76999998</v>
      </c>
      <c r="U12" s="166">
        <v>841976108.51999998</v>
      </c>
      <c r="V12" s="166">
        <v>833776513.56999993</v>
      </c>
      <c r="W12" s="166">
        <v>763659892.16000009</v>
      </c>
      <c r="X12" s="166">
        <v>722280792.82999992</v>
      </c>
      <c r="Y12" s="166">
        <v>628198067.40999997</v>
      </c>
      <c r="Z12" s="166">
        <v>511750853.44999999</v>
      </c>
      <c r="AA12" s="166">
        <v>451668783.31</v>
      </c>
      <c r="AB12" s="166">
        <v>260961491.88</v>
      </c>
      <c r="AC12" s="166">
        <v>386737445.66999996</v>
      </c>
      <c r="AD12" s="166">
        <v>382695500.56999999</v>
      </c>
      <c r="AE12" s="166">
        <v>468964569.57999998</v>
      </c>
      <c r="AF12" s="166">
        <v>513488743.42000002</v>
      </c>
      <c r="AG12" s="166">
        <v>1045346883.97</v>
      </c>
      <c r="AH12" s="166">
        <v>1305014615.46</v>
      </c>
      <c r="AI12" s="166">
        <v>1419571300.2799997</v>
      </c>
      <c r="AJ12" s="166">
        <v>1547413174.3099999</v>
      </c>
      <c r="AK12" s="166">
        <v>1467761850.79</v>
      </c>
      <c r="AL12" s="166">
        <v>1429906289.74</v>
      </c>
      <c r="AM12" s="166">
        <v>1337278527.6400001</v>
      </c>
      <c r="AN12" s="166">
        <v>1213449005.3699999</v>
      </c>
      <c r="AO12" s="166">
        <v>979932720.48000002</v>
      </c>
      <c r="AP12" s="166">
        <v>868999243.44000006</v>
      </c>
      <c r="AQ12" s="166">
        <v>928261290.42999983</v>
      </c>
      <c r="AR12" s="166">
        <v>989610025.22000003</v>
      </c>
    </row>
    <row r="13" spans="1:44" s="140" customFormat="1">
      <c r="A13" s="165" t="s">
        <v>635</v>
      </c>
      <c r="B13" s="166">
        <v>1125219482.8100004</v>
      </c>
      <c r="C13" s="166">
        <v>1107257839.0099998</v>
      </c>
      <c r="D13" s="166">
        <v>744630014.03000009</v>
      </c>
      <c r="E13" s="166">
        <v>856553884.91999972</v>
      </c>
      <c r="F13" s="166">
        <v>936817670.22999954</v>
      </c>
      <c r="G13" s="166">
        <v>814839227.8900001</v>
      </c>
      <c r="H13" s="166">
        <v>1120942469.71</v>
      </c>
      <c r="I13" s="166">
        <v>680070059.4199996</v>
      </c>
      <c r="J13" s="166">
        <v>886743937.29999995</v>
      </c>
      <c r="K13" s="166">
        <v>579994971.3099997</v>
      </c>
      <c r="L13" s="166">
        <v>729814791.82000017</v>
      </c>
      <c r="M13" s="166">
        <v>676725746.83000064</v>
      </c>
      <c r="N13" s="166">
        <v>670210643.51999998</v>
      </c>
      <c r="O13" s="166">
        <v>684202191.42999935</v>
      </c>
      <c r="P13" s="166">
        <v>679049134.01000011</v>
      </c>
      <c r="Q13" s="166">
        <v>851162133.33000004</v>
      </c>
      <c r="R13" s="166">
        <v>729592634.90999973</v>
      </c>
      <c r="S13" s="166">
        <v>837271729.2900008</v>
      </c>
      <c r="T13" s="166">
        <v>874713361.62</v>
      </c>
      <c r="U13" s="166">
        <v>884664195.21000063</v>
      </c>
      <c r="V13" s="166">
        <v>763931034.21000016</v>
      </c>
      <c r="W13" s="166">
        <v>782028837.03000009</v>
      </c>
      <c r="X13" s="166">
        <v>737041570.79999983</v>
      </c>
      <c r="Y13" s="166">
        <v>798068806.96000087</v>
      </c>
      <c r="Z13" s="166">
        <v>658706565.62</v>
      </c>
      <c r="AA13" s="166">
        <v>731170180.41000021</v>
      </c>
      <c r="AB13" s="166">
        <v>654761743.57000017</v>
      </c>
      <c r="AC13" s="166">
        <v>695577126.39999986</v>
      </c>
      <c r="AD13" s="166">
        <v>667082668.68000007</v>
      </c>
      <c r="AE13" s="166">
        <v>659732334.13000011</v>
      </c>
      <c r="AF13" s="166">
        <v>622340126.39999986</v>
      </c>
      <c r="AG13" s="166">
        <v>718590102.57000041</v>
      </c>
      <c r="AH13" s="166">
        <v>784618927.15999973</v>
      </c>
      <c r="AI13" s="166">
        <v>743238272.9600004</v>
      </c>
      <c r="AJ13" s="166">
        <v>1016521319.4700001</v>
      </c>
      <c r="AK13" s="166">
        <v>1284026983.1099992</v>
      </c>
      <c r="AL13" s="166">
        <v>1218888371.0899997</v>
      </c>
      <c r="AM13" s="166">
        <v>1390872547.8799996</v>
      </c>
      <c r="AN13" s="166">
        <v>1456435182.7399993</v>
      </c>
      <c r="AO13" s="166">
        <v>1951148154.3899994</v>
      </c>
      <c r="AP13" s="166">
        <v>1308594210.0600004</v>
      </c>
      <c r="AQ13" s="166">
        <v>1246829264.21</v>
      </c>
      <c r="AR13" s="166">
        <v>1418459881.0700002</v>
      </c>
    </row>
    <row r="14" spans="1:44" s="140" customFormat="1">
      <c r="A14" s="165" t="s">
        <v>590</v>
      </c>
      <c r="B14" s="166">
        <v>432297159.46000004</v>
      </c>
      <c r="C14" s="166">
        <v>454264961.92999995</v>
      </c>
      <c r="D14" s="166">
        <v>411209602.10000002</v>
      </c>
      <c r="E14" s="166">
        <v>444845258.69000006</v>
      </c>
      <c r="F14" s="166">
        <v>467637951.49000001</v>
      </c>
      <c r="G14" s="166">
        <v>469038212.3599999</v>
      </c>
      <c r="H14" s="166">
        <v>515183741.44000006</v>
      </c>
      <c r="I14" s="166">
        <v>643858432.38999987</v>
      </c>
      <c r="J14" s="166">
        <v>574712961.16999996</v>
      </c>
      <c r="K14" s="166">
        <v>571050453.95999992</v>
      </c>
      <c r="L14" s="166">
        <v>551819852.46000004</v>
      </c>
      <c r="M14" s="166">
        <v>486479877.85000002</v>
      </c>
      <c r="N14" s="166">
        <v>476416361.52999997</v>
      </c>
      <c r="O14" s="166">
        <v>386267914.85000002</v>
      </c>
      <c r="P14" s="166">
        <v>367275595.80000007</v>
      </c>
      <c r="Q14" s="166">
        <v>331390389.76999986</v>
      </c>
      <c r="R14" s="166">
        <v>266663967.38999999</v>
      </c>
      <c r="S14" s="166">
        <v>188061917.75999999</v>
      </c>
      <c r="T14" s="166">
        <v>203372567.81</v>
      </c>
      <c r="U14" s="166">
        <v>156386260.41000003</v>
      </c>
      <c r="V14" s="166">
        <v>135074323.40999997</v>
      </c>
      <c r="W14" s="166">
        <v>134408479.45000005</v>
      </c>
      <c r="X14" s="166">
        <v>121324173.72000001</v>
      </c>
      <c r="Y14" s="166">
        <v>97597201.709999993</v>
      </c>
      <c r="Z14" s="166">
        <v>78439483.399999991</v>
      </c>
      <c r="AA14" s="166">
        <v>88041654.470000014</v>
      </c>
      <c r="AB14" s="166">
        <v>92735756.099999994</v>
      </c>
      <c r="AC14" s="166">
        <v>76734911.609999985</v>
      </c>
      <c r="AD14" s="166">
        <v>64376532.259999998</v>
      </c>
      <c r="AE14" s="166">
        <v>85848256.300000042</v>
      </c>
      <c r="AF14" s="166">
        <v>110927193.69000001</v>
      </c>
      <c r="AG14" s="166">
        <v>132991301.75999998</v>
      </c>
      <c r="AH14" s="166">
        <v>112990291.02</v>
      </c>
      <c r="AI14" s="166">
        <v>91566418.269999996</v>
      </c>
      <c r="AJ14" s="166">
        <v>72423371.510000005</v>
      </c>
      <c r="AK14" s="166">
        <v>136890452.69999999</v>
      </c>
      <c r="AL14" s="166">
        <v>196366032.13</v>
      </c>
      <c r="AM14" s="166">
        <v>350398379.27999997</v>
      </c>
      <c r="AN14" s="166">
        <v>300314140.18000001</v>
      </c>
      <c r="AO14" s="166">
        <v>262084311.79000002</v>
      </c>
      <c r="AP14" s="166">
        <v>288902761.55000001</v>
      </c>
      <c r="AQ14" s="166">
        <v>291450323.50000006</v>
      </c>
      <c r="AR14" s="166">
        <v>245485001.84999999</v>
      </c>
    </row>
    <row r="15" spans="1:44" s="140" customFormat="1">
      <c r="A15" s="165" t="s">
        <v>324</v>
      </c>
      <c r="B15" s="166">
        <v>42299662.679999985</v>
      </c>
      <c r="C15" s="166">
        <v>37903103.570000015</v>
      </c>
      <c r="D15" s="166">
        <v>12366181.920000006</v>
      </c>
      <c r="E15" s="166">
        <v>53370060.350000016</v>
      </c>
      <c r="F15" s="166">
        <v>59474689.160000004</v>
      </c>
      <c r="G15" s="166">
        <v>52815364.790000014</v>
      </c>
      <c r="H15" s="166">
        <v>87474185.959999964</v>
      </c>
      <c r="I15" s="166">
        <v>94264343.110000029</v>
      </c>
      <c r="J15" s="166">
        <v>148674961.28</v>
      </c>
      <c r="K15" s="166">
        <v>152250095.25999996</v>
      </c>
      <c r="L15" s="166">
        <v>127614923.48000006</v>
      </c>
      <c r="M15" s="166">
        <v>140559243.89999992</v>
      </c>
      <c r="N15" s="166">
        <v>140669681.36000001</v>
      </c>
      <c r="O15" s="166">
        <v>53857066.030000031</v>
      </c>
      <c r="P15" s="166">
        <v>98658030.350000009</v>
      </c>
      <c r="Q15" s="166">
        <v>121663471.24999999</v>
      </c>
      <c r="R15" s="166">
        <v>120615096.34999999</v>
      </c>
      <c r="S15" s="166">
        <v>110886068.43000001</v>
      </c>
      <c r="T15" s="166">
        <v>139704779.52999997</v>
      </c>
      <c r="U15" s="166">
        <v>94642886.920000017</v>
      </c>
      <c r="V15" s="166">
        <v>180852181.61000001</v>
      </c>
      <c r="W15" s="166">
        <v>232185323.88000005</v>
      </c>
      <c r="X15" s="166">
        <v>218330077.76999995</v>
      </c>
      <c r="Y15" s="166">
        <v>216591787.92000011</v>
      </c>
      <c r="Z15" s="166">
        <v>185081403.03999999</v>
      </c>
      <c r="AA15" s="166">
        <v>202553187.02999982</v>
      </c>
      <c r="AB15" s="166">
        <v>190753370.98000005</v>
      </c>
      <c r="AC15" s="166">
        <v>183878493.34</v>
      </c>
      <c r="AD15" s="166">
        <v>172623822.31</v>
      </c>
      <c r="AE15" s="166">
        <v>210099056.85000014</v>
      </c>
      <c r="AF15" s="166">
        <v>226220443.91000006</v>
      </c>
      <c r="AG15" s="166">
        <v>312639959.71999991</v>
      </c>
      <c r="AH15" s="166">
        <v>403226930.04000008</v>
      </c>
      <c r="AI15" s="166">
        <v>531737138.30999982</v>
      </c>
      <c r="AJ15" s="166">
        <v>520079554.36000001</v>
      </c>
      <c r="AK15" s="166">
        <v>457655952.54000008</v>
      </c>
      <c r="AL15" s="166">
        <v>558890033.75999999</v>
      </c>
      <c r="AM15" s="166">
        <v>623361611.34000015</v>
      </c>
      <c r="AN15" s="166">
        <v>534371125.55000001</v>
      </c>
      <c r="AO15" s="166">
        <v>459600626.95999986</v>
      </c>
      <c r="AP15" s="166">
        <v>434822742.15999997</v>
      </c>
      <c r="AQ15" s="166">
        <v>420210432.91000009</v>
      </c>
      <c r="AR15" s="166">
        <v>355077939.89999986</v>
      </c>
    </row>
    <row r="16" spans="1:44" s="140" customFormat="1">
      <c r="A16" s="165" t="s">
        <v>146</v>
      </c>
      <c r="B16" s="166">
        <v>33351054.879999992</v>
      </c>
      <c r="C16" s="166">
        <v>32885070.290000003</v>
      </c>
      <c r="D16" s="166">
        <v>35587969.210000016</v>
      </c>
      <c r="E16" s="166">
        <v>37823581.43999996</v>
      </c>
      <c r="F16" s="166">
        <v>41513047.969999999</v>
      </c>
      <c r="G16" s="166">
        <v>39871526.429999977</v>
      </c>
      <c r="H16" s="166">
        <v>50776548.240000002</v>
      </c>
      <c r="I16" s="166">
        <v>48552924.749999978</v>
      </c>
      <c r="J16" s="166">
        <v>39527757.070000015</v>
      </c>
      <c r="K16" s="166">
        <v>35567128.100000001</v>
      </c>
      <c r="L16" s="166">
        <v>36970015.460000008</v>
      </c>
      <c r="M16" s="166">
        <v>33298992.579999998</v>
      </c>
      <c r="N16" s="166">
        <v>31040232.75</v>
      </c>
      <c r="O16" s="166">
        <v>28728873.640000015</v>
      </c>
      <c r="P16" s="166">
        <v>25325934.329999994</v>
      </c>
      <c r="Q16" s="166">
        <v>23317204.200000014</v>
      </c>
      <c r="R16" s="166">
        <v>20300125.919999998</v>
      </c>
      <c r="S16" s="166">
        <v>17842579.569999997</v>
      </c>
      <c r="T16" s="166">
        <v>15749578.079999996</v>
      </c>
      <c r="U16" s="166">
        <v>13584585.010000018</v>
      </c>
      <c r="V16" s="166">
        <v>12434964.989999996</v>
      </c>
      <c r="W16" s="166">
        <v>10935179.350000011</v>
      </c>
      <c r="X16" s="166">
        <v>10310928.58</v>
      </c>
      <c r="Y16" s="166">
        <v>8553191.9699999969</v>
      </c>
      <c r="Z16" s="166">
        <v>7774101.71</v>
      </c>
      <c r="AA16" s="166">
        <v>7288520.3699999982</v>
      </c>
      <c r="AB16" s="166">
        <v>6760345.6799999978</v>
      </c>
      <c r="AC16" s="166">
        <v>6316111.3900000006</v>
      </c>
      <c r="AD16" s="166">
        <v>5951788.8799999999</v>
      </c>
      <c r="AE16" s="166">
        <v>7418256.2299999958</v>
      </c>
      <c r="AF16" s="166">
        <v>8805771.1499999985</v>
      </c>
      <c r="AG16" s="166">
        <v>11071625.74000001</v>
      </c>
      <c r="AH16" s="166">
        <v>11772078.660000004</v>
      </c>
      <c r="AI16" s="166">
        <v>13014230.099999998</v>
      </c>
      <c r="AJ16" s="166">
        <v>15732622.49</v>
      </c>
      <c r="AK16" s="166">
        <v>18098917.649999999</v>
      </c>
      <c r="AL16" s="166">
        <v>20618822.870000005</v>
      </c>
      <c r="AM16" s="166">
        <v>26914963.23999998</v>
      </c>
      <c r="AN16" s="166">
        <v>30188146.75</v>
      </c>
      <c r="AO16" s="166">
        <v>30674289.750000007</v>
      </c>
      <c r="AP16" s="166">
        <v>23510547.000000015</v>
      </c>
      <c r="AQ16" s="166">
        <v>22474571.829999983</v>
      </c>
      <c r="AR16" s="166">
        <v>24395594.710000005</v>
      </c>
    </row>
    <row r="17" spans="1:44" s="140" customFormat="1">
      <c r="A17" s="164" t="s">
        <v>629</v>
      </c>
      <c r="B17" s="163">
        <v>-7790671522.5299978</v>
      </c>
      <c r="C17" s="163">
        <v>-8244229613.3400059</v>
      </c>
      <c r="D17" s="163">
        <v>-8842430102.2299995</v>
      </c>
      <c r="E17" s="163">
        <v>-9064190506.3300018</v>
      </c>
      <c r="F17" s="163">
        <v>-9295450162.0099983</v>
      </c>
      <c r="G17" s="163">
        <v>-10291005387.689999</v>
      </c>
      <c r="H17" s="163">
        <v>-11600394709.000002</v>
      </c>
      <c r="I17" s="163">
        <v>-11290499004.700001</v>
      </c>
      <c r="J17" s="163">
        <v>-10920840015.710003</v>
      </c>
      <c r="K17" s="163">
        <v>-11022187437.110003</v>
      </c>
      <c r="L17" s="163">
        <v>-11351831276.909998</v>
      </c>
      <c r="M17" s="163">
        <v>-10794828078.620001</v>
      </c>
      <c r="N17" s="163">
        <v>-9747570822.8000011</v>
      </c>
      <c r="O17" s="163">
        <v>-8400149318.7899961</v>
      </c>
      <c r="P17" s="163">
        <v>-7811750719.3199997</v>
      </c>
      <c r="Q17" s="163">
        <v>-6467053405.499999</v>
      </c>
      <c r="R17" s="163">
        <v>-5993873870.4800005</v>
      </c>
      <c r="S17" s="163">
        <v>-5963283345.0699997</v>
      </c>
      <c r="T17" s="163">
        <v>-6182962334.1300001</v>
      </c>
      <c r="U17" s="163">
        <v>-6434519802.6800003</v>
      </c>
      <c r="V17" s="163">
        <v>-6377239112.4100008</v>
      </c>
      <c r="W17" s="163">
        <v>-6578600746.9799986</v>
      </c>
      <c r="X17" s="163">
        <v>-6211522332.9899998</v>
      </c>
      <c r="Y17" s="163">
        <v>-5305765645.0099993</v>
      </c>
      <c r="Z17" s="163">
        <v>-4453505318.2200003</v>
      </c>
      <c r="AA17" s="163">
        <v>-3727716650.9100003</v>
      </c>
      <c r="AB17" s="163">
        <v>-3092972880.2199998</v>
      </c>
      <c r="AC17" s="163">
        <v>-3060343672.1500001</v>
      </c>
      <c r="AD17" s="163">
        <v>-3264588571</v>
      </c>
      <c r="AE17" s="163">
        <v>-4522288893.750001</v>
      </c>
      <c r="AF17" s="163">
        <v>-6324816575.6999979</v>
      </c>
      <c r="AG17" s="163">
        <v>-9099536974.2999973</v>
      </c>
      <c r="AH17" s="163">
        <v>-11873593981.59</v>
      </c>
      <c r="AI17" s="163">
        <v>-13826766675.710001</v>
      </c>
      <c r="AJ17" s="163">
        <v>-16761818676.68</v>
      </c>
      <c r="AK17" s="163">
        <v>-17522370694.060001</v>
      </c>
      <c r="AL17" s="163">
        <v>-18072964983.310001</v>
      </c>
      <c r="AM17" s="163">
        <v>-19194539023.48</v>
      </c>
      <c r="AN17" s="163">
        <v>-20821360678.489998</v>
      </c>
      <c r="AO17" s="163">
        <v>-19532046723.889999</v>
      </c>
      <c r="AP17" s="163">
        <v>-17285222513.470001</v>
      </c>
      <c r="AQ17" s="163">
        <v>-16665004447.180004</v>
      </c>
      <c r="AR17" s="163">
        <v>-17091494112.559999</v>
      </c>
    </row>
    <row r="18" spans="1:44" s="140" customFormat="1">
      <c r="A18" s="165" t="s">
        <v>1459</v>
      </c>
      <c r="B18" s="166" t="s">
        <v>14</v>
      </c>
      <c r="C18" s="166" t="s">
        <v>14</v>
      </c>
      <c r="D18" s="166" t="s">
        <v>14</v>
      </c>
      <c r="E18" s="166" t="s">
        <v>14</v>
      </c>
      <c r="F18" s="166" t="s">
        <v>14</v>
      </c>
      <c r="G18" s="166" t="s">
        <v>14</v>
      </c>
      <c r="H18" s="166" t="s">
        <v>14</v>
      </c>
      <c r="I18" s="166" t="s">
        <v>14</v>
      </c>
      <c r="J18" s="166" t="s">
        <v>14</v>
      </c>
      <c r="K18" s="166" t="s">
        <v>14</v>
      </c>
      <c r="L18" s="166" t="s">
        <v>14</v>
      </c>
      <c r="M18" s="166" t="s">
        <v>14</v>
      </c>
      <c r="N18" s="166" t="s">
        <v>14</v>
      </c>
      <c r="O18" s="166" t="s">
        <v>14</v>
      </c>
      <c r="P18" s="166" t="s">
        <v>14</v>
      </c>
      <c r="Q18" s="166" t="s">
        <v>14</v>
      </c>
      <c r="R18" s="166" t="s">
        <v>14</v>
      </c>
      <c r="S18" s="166" t="s">
        <v>14</v>
      </c>
      <c r="T18" s="166" t="s">
        <v>14</v>
      </c>
      <c r="U18" s="166" t="s">
        <v>14</v>
      </c>
      <c r="V18" s="166" t="s">
        <v>14</v>
      </c>
      <c r="W18" s="166" t="s">
        <v>14</v>
      </c>
      <c r="X18" s="166" t="s">
        <v>14</v>
      </c>
      <c r="Y18" s="166" t="s">
        <v>14</v>
      </c>
      <c r="Z18" s="166" t="s">
        <v>14</v>
      </c>
      <c r="AA18" s="166" t="s">
        <v>14</v>
      </c>
      <c r="AB18" s="166" t="s">
        <v>14</v>
      </c>
      <c r="AC18" s="166" t="s">
        <v>14</v>
      </c>
      <c r="AD18" s="166" t="s">
        <v>14</v>
      </c>
      <c r="AE18" s="166" t="s">
        <v>14</v>
      </c>
      <c r="AF18" s="166" t="s">
        <v>14</v>
      </c>
      <c r="AG18" s="166" t="s">
        <v>14</v>
      </c>
      <c r="AH18" s="166" t="s">
        <v>14</v>
      </c>
      <c r="AI18" s="166" t="s">
        <v>14</v>
      </c>
      <c r="AJ18" s="166" t="s">
        <v>14</v>
      </c>
      <c r="AK18" s="166" t="s">
        <v>14</v>
      </c>
      <c r="AL18" s="166" t="s">
        <v>14</v>
      </c>
      <c r="AM18" s="166" t="s">
        <v>14</v>
      </c>
      <c r="AN18" s="166" t="s">
        <v>14</v>
      </c>
      <c r="AO18" s="166" t="s">
        <v>14</v>
      </c>
      <c r="AP18" s="166" t="s">
        <v>14</v>
      </c>
      <c r="AQ18" s="166" t="s">
        <v>14</v>
      </c>
      <c r="AR18" s="166" t="s">
        <v>14</v>
      </c>
    </row>
    <row r="19" spans="1:44" s="140" customFormat="1">
      <c r="A19" s="165" t="s">
        <v>269</v>
      </c>
      <c r="B19" s="166">
        <v>-7209634804.5499983</v>
      </c>
      <c r="C19" s="166">
        <v>-7287189769.8900051</v>
      </c>
      <c r="D19" s="166">
        <v>-7563268517.2299995</v>
      </c>
      <c r="E19" s="166">
        <v>-7398047813.1000013</v>
      </c>
      <c r="F19" s="166">
        <v>-7180463918.3899994</v>
      </c>
      <c r="G19" s="166">
        <v>-7498300923.6499996</v>
      </c>
      <c r="H19" s="166">
        <v>-8228450788.7200012</v>
      </c>
      <c r="I19" s="166">
        <v>-8042580112.25</v>
      </c>
      <c r="J19" s="166">
        <v>-7784282690.4800005</v>
      </c>
      <c r="K19" s="166">
        <v>-7892449559.710001</v>
      </c>
      <c r="L19" s="166">
        <v>-8209423594.6499996</v>
      </c>
      <c r="M19" s="166">
        <v>-7821587300.7600012</v>
      </c>
      <c r="N19" s="166">
        <v>-7300583838.8400002</v>
      </c>
      <c r="O19" s="166">
        <v>-6576094777.7799969</v>
      </c>
      <c r="P19" s="166">
        <v>-6380921496</v>
      </c>
      <c r="Q19" s="166">
        <v>-5500171649.0500002</v>
      </c>
      <c r="R19" s="166">
        <v>-5116012151.3400002</v>
      </c>
      <c r="S19" s="166">
        <v>-5161958344.3099995</v>
      </c>
      <c r="T19" s="166">
        <v>-5302388221.4200001</v>
      </c>
      <c r="U19" s="166">
        <v>-5524373088.2900009</v>
      </c>
      <c r="V19" s="166">
        <v>-5489660202.8600006</v>
      </c>
      <c r="W19" s="166">
        <v>-5732466407.9899998</v>
      </c>
      <c r="X19" s="166">
        <v>-5426197590.5699997</v>
      </c>
      <c r="Y19" s="166">
        <v>-4711475398.789999</v>
      </c>
      <c r="Z19" s="166">
        <v>-4020453492.0100002</v>
      </c>
      <c r="AA19" s="166">
        <v>-3391484242.0799999</v>
      </c>
      <c r="AB19" s="166">
        <v>-2855147580.8699999</v>
      </c>
      <c r="AC19" s="166">
        <v>-2828924012.5500002</v>
      </c>
      <c r="AD19" s="166">
        <v>-3020874538.7800002</v>
      </c>
      <c r="AE19" s="166">
        <v>-4154774094.9200001</v>
      </c>
      <c r="AF19" s="166">
        <v>-5757391095.3699989</v>
      </c>
      <c r="AG19" s="166">
        <v>-8277513098.3799982</v>
      </c>
      <c r="AH19" s="166">
        <v>-10624735449.09</v>
      </c>
      <c r="AI19" s="166">
        <v>-12327856113.050001</v>
      </c>
      <c r="AJ19" s="166">
        <v>-14744975971.260002</v>
      </c>
      <c r="AK19" s="166">
        <v>-15378384586.77</v>
      </c>
      <c r="AL19" s="166">
        <v>-15646123145.030001</v>
      </c>
      <c r="AM19" s="166">
        <v>-16263703900.280001</v>
      </c>
      <c r="AN19" s="166">
        <v>-17241549090.539997</v>
      </c>
      <c r="AO19" s="166">
        <v>-16025775931.57</v>
      </c>
      <c r="AP19" s="166">
        <v>-13851091062.73</v>
      </c>
      <c r="AQ19" s="166">
        <v>-13513513190.290005</v>
      </c>
      <c r="AR19" s="166">
        <v>-13777462359.199999</v>
      </c>
    </row>
    <row r="20" spans="1:44" s="140" customFormat="1">
      <c r="A20" s="167" t="s">
        <v>203</v>
      </c>
      <c r="B20" s="166">
        <v>-4895676053.4899979</v>
      </c>
      <c r="C20" s="166">
        <v>-4965308182.5400047</v>
      </c>
      <c r="D20" s="166">
        <v>-5042594450.3400002</v>
      </c>
      <c r="E20" s="166">
        <v>-4887789540.750001</v>
      </c>
      <c r="F20" s="166">
        <v>-4701638150.7399998</v>
      </c>
      <c r="G20" s="166">
        <v>-4871416952.3199997</v>
      </c>
      <c r="H20" s="166">
        <v>-5301606665.9899998</v>
      </c>
      <c r="I20" s="166">
        <v>-5162977872.46</v>
      </c>
      <c r="J20" s="166">
        <v>-4951729188.8100004</v>
      </c>
      <c r="K20" s="166">
        <v>-5051082467.3400002</v>
      </c>
      <c r="L20" s="166">
        <v>-5262240649.1199999</v>
      </c>
      <c r="M20" s="166">
        <v>-4975668249.1500015</v>
      </c>
      <c r="N20" s="166">
        <v>-4641066493.3199997</v>
      </c>
      <c r="O20" s="166">
        <v>-4193407391.1799984</v>
      </c>
      <c r="P20" s="166">
        <v>-4051177313.0500002</v>
      </c>
      <c r="Q20" s="166">
        <v>-3451161498.3999996</v>
      </c>
      <c r="R20" s="166">
        <v>-3175155409.6200004</v>
      </c>
      <c r="S20" s="166">
        <v>-3265285335.1399984</v>
      </c>
      <c r="T20" s="166">
        <v>-3361922651.8900003</v>
      </c>
      <c r="U20" s="166">
        <v>-3521301146.0100002</v>
      </c>
      <c r="V20" s="166">
        <v>-3520366656.46</v>
      </c>
      <c r="W20" s="166">
        <v>-3752367930.1999998</v>
      </c>
      <c r="X20" s="166">
        <v>-3467413909.4499998</v>
      </c>
      <c r="Y20" s="166">
        <v>-2981878085.2399998</v>
      </c>
      <c r="Z20" s="166">
        <v>-2485290128.04</v>
      </c>
      <c r="AA20" s="166">
        <v>-2020327466.6599998</v>
      </c>
      <c r="AB20" s="166">
        <v>-1739198277.02</v>
      </c>
      <c r="AC20" s="166">
        <v>-1749343004.9400001</v>
      </c>
      <c r="AD20" s="166">
        <v>-1933357332.0699999</v>
      </c>
      <c r="AE20" s="166">
        <v>-2747832235.8400002</v>
      </c>
      <c r="AF20" s="166">
        <v>-3795344488.3599997</v>
      </c>
      <c r="AG20" s="166">
        <v>-5447222750.619998</v>
      </c>
      <c r="AH20" s="166">
        <v>-6998266443.4200001</v>
      </c>
      <c r="AI20" s="166">
        <v>-8455515529.7000008</v>
      </c>
      <c r="AJ20" s="166">
        <v>-10473465075.280003</v>
      </c>
      <c r="AK20" s="166">
        <v>-11213110940.389999</v>
      </c>
      <c r="AL20" s="166">
        <v>-11636987386.790001</v>
      </c>
      <c r="AM20" s="166">
        <v>-12384638041.120001</v>
      </c>
      <c r="AN20" s="166">
        <v>-13302384071.699999</v>
      </c>
      <c r="AO20" s="166">
        <v>-12548357058.18</v>
      </c>
      <c r="AP20" s="166">
        <v>-10610680747.799999</v>
      </c>
      <c r="AQ20" s="166">
        <v>-10105415993.630005</v>
      </c>
      <c r="AR20" s="166">
        <v>-10201754312.23</v>
      </c>
    </row>
    <row r="21" spans="1:44" s="140" customFormat="1">
      <c r="A21" s="167" t="s">
        <v>201</v>
      </c>
      <c r="B21" s="166">
        <v>-2313958751.0599999</v>
      </c>
      <c r="C21" s="166">
        <v>-2321881587.3500009</v>
      </c>
      <c r="D21" s="166">
        <v>-2520674066.8899994</v>
      </c>
      <c r="E21" s="166">
        <v>-2510258272.3500004</v>
      </c>
      <c r="F21" s="166">
        <v>-2478825767.6500001</v>
      </c>
      <c r="G21" s="166">
        <v>-2626883971.3300004</v>
      </c>
      <c r="H21" s="166">
        <v>-2926844122.73</v>
      </c>
      <c r="I21" s="166">
        <v>-2879602239.7900004</v>
      </c>
      <c r="J21" s="166">
        <v>-2832553501.6700001</v>
      </c>
      <c r="K21" s="166">
        <v>-2841367092.3700008</v>
      </c>
      <c r="L21" s="166">
        <v>-2947182945.5300002</v>
      </c>
      <c r="M21" s="166">
        <v>-2845919051.6100001</v>
      </c>
      <c r="N21" s="166">
        <v>-2659517345.52</v>
      </c>
      <c r="O21" s="166">
        <v>-2382687386.599999</v>
      </c>
      <c r="P21" s="166">
        <v>-2329744182.9499998</v>
      </c>
      <c r="Q21" s="166">
        <v>-2049010150.6500006</v>
      </c>
      <c r="R21" s="166">
        <v>-1940856741.7200003</v>
      </c>
      <c r="S21" s="166">
        <v>-1896673009.1700001</v>
      </c>
      <c r="T21" s="166">
        <v>-1940465569.5300002</v>
      </c>
      <c r="U21" s="166">
        <v>-2003071942.2800002</v>
      </c>
      <c r="V21" s="166">
        <v>-1969293546.3999999</v>
      </c>
      <c r="W21" s="166">
        <v>-1980098477.7900002</v>
      </c>
      <c r="X21" s="166">
        <v>-1958783681.1200001</v>
      </c>
      <c r="Y21" s="166">
        <v>-1729597313.5499995</v>
      </c>
      <c r="Z21" s="166">
        <v>-1535163363.97</v>
      </c>
      <c r="AA21" s="166">
        <v>-1371156775.4199998</v>
      </c>
      <c r="AB21" s="166">
        <v>-1115949303.8500001</v>
      </c>
      <c r="AC21" s="166">
        <v>-1079581007.6099999</v>
      </c>
      <c r="AD21" s="166">
        <v>-1087517206.71</v>
      </c>
      <c r="AE21" s="166">
        <v>-1406941859.0799999</v>
      </c>
      <c r="AF21" s="166">
        <v>-1962046607.0099998</v>
      </c>
      <c r="AG21" s="166">
        <v>-2830290347.7600007</v>
      </c>
      <c r="AH21" s="166">
        <v>-3626469005.6700006</v>
      </c>
      <c r="AI21" s="166">
        <v>-3872340583.3499999</v>
      </c>
      <c r="AJ21" s="166">
        <v>-4271510895.9799995</v>
      </c>
      <c r="AK21" s="166">
        <v>-4165273646.3800001</v>
      </c>
      <c r="AL21" s="166">
        <v>-4009135758.2399998</v>
      </c>
      <c r="AM21" s="166">
        <v>-3879065859.1599998</v>
      </c>
      <c r="AN21" s="166">
        <v>-3939165018.8399997</v>
      </c>
      <c r="AO21" s="166">
        <v>-3477418873.3900008</v>
      </c>
      <c r="AP21" s="166">
        <v>-3240410314.9300003</v>
      </c>
      <c r="AQ21" s="166">
        <v>-3408097196.6599998</v>
      </c>
      <c r="AR21" s="166">
        <v>-3575708046.9700003</v>
      </c>
    </row>
    <row r="22" spans="1:44" s="140" customFormat="1">
      <c r="A22" s="165" t="s">
        <v>636</v>
      </c>
      <c r="B22" s="166">
        <v>-1846463962.28</v>
      </c>
      <c r="C22" s="166">
        <v>-2267300337.27</v>
      </c>
      <c r="D22" s="166">
        <v>-2623188666.7199998</v>
      </c>
      <c r="E22" s="166">
        <v>-2782705888.3400002</v>
      </c>
      <c r="F22" s="166">
        <v>-3141548305.9399996</v>
      </c>
      <c r="G22" s="166">
        <v>-3823447846.4899998</v>
      </c>
      <c r="H22" s="166">
        <v>-4527016698.1700001</v>
      </c>
      <c r="I22" s="166">
        <v>-4469640569.3800001</v>
      </c>
      <c r="J22" s="166">
        <v>-4355607847.9400005</v>
      </c>
      <c r="K22" s="166">
        <v>-4409984339.0700006</v>
      </c>
      <c r="L22" s="166">
        <v>-4510853328.5699997</v>
      </c>
      <c r="M22" s="166">
        <v>-4046469988</v>
      </c>
      <c r="N22" s="166">
        <v>-3544570970.8100004</v>
      </c>
      <c r="O22" s="166">
        <v>-2744318894.2899995</v>
      </c>
      <c r="P22" s="166">
        <v>-2244497790.71</v>
      </c>
      <c r="Q22" s="166">
        <v>-1644420295.5999999</v>
      </c>
      <c r="R22" s="166">
        <v>-1437663326.01</v>
      </c>
      <c r="S22" s="166">
        <v>-1356493744.0800002</v>
      </c>
      <c r="T22" s="166">
        <v>-1394083334.3900001</v>
      </c>
      <c r="U22" s="166">
        <v>-1305208785.0499997</v>
      </c>
      <c r="V22" s="166">
        <v>-1294437712.8800001</v>
      </c>
      <c r="W22" s="166">
        <v>-1321836869.1399999</v>
      </c>
      <c r="X22" s="166">
        <v>-1312774515.6600001</v>
      </c>
      <c r="Y22" s="166">
        <v>-1057376822.0399998</v>
      </c>
      <c r="Z22" s="166">
        <v>-817802523.11999989</v>
      </c>
      <c r="AA22" s="166">
        <v>-593097463.10000014</v>
      </c>
      <c r="AB22" s="166">
        <v>-410965781.31999999</v>
      </c>
      <c r="AC22" s="166">
        <v>-385465088.15000004</v>
      </c>
      <c r="AD22" s="166">
        <v>-394677472.41000003</v>
      </c>
      <c r="AE22" s="166">
        <v>-620760101.00999999</v>
      </c>
      <c r="AF22" s="166">
        <v>-977719194.15999997</v>
      </c>
      <c r="AG22" s="166">
        <v>-1544283361.55</v>
      </c>
      <c r="AH22" s="166">
        <v>-2247084590.5</v>
      </c>
      <c r="AI22" s="166">
        <v>-3079257090.5799994</v>
      </c>
      <c r="AJ22" s="166">
        <v>-3798361915.0300002</v>
      </c>
      <c r="AK22" s="166">
        <v>-3891652183.8400002</v>
      </c>
      <c r="AL22" s="166">
        <v>-4144075180.0300002</v>
      </c>
      <c r="AM22" s="166">
        <v>-4690203918.9599991</v>
      </c>
      <c r="AN22" s="166">
        <v>-5404439963.4800005</v>
      </c>
      <c r="AO22" s="166">
        <v>-5083615656.210001</v>
      </c>
      <c r="AP22" s="166">
        <v>-4920205392.9899998</v>
      </c>
      <c r="AQ22" s="166">
        <v>-4683099851.3599997</v>
      </c>
      <c r="AR22" s="166">
        <v>-4947735325.7600002</v>
      </c>
    </row>
    <row r="23" spans="1:44" s="140" customFormat="1">
      <c r="A23" s="167" t="s">
        <v>437</v>
      </c>
      <c r="B23" s="166">
        <v>-1768423713.5899999</v>
      </c>
      <c r="C23" s="166">
        <v>-2069884031.0800002</v>
      </c>
      <c r="D23" s="166">
        <v>-2452666796.5999999</v>
      </c>
      <c r="E23" s="166">
        <v>-2542170755.6900001</v>
      </c>
      <c r="F23" s="166">
        <v>-2761711556.4299998</v>
      </c>
      <c r="G23" s="166">
        <v>-3375806167.73</v>
      </c>
      <c r="H23" s="166">
        <v>-4027525605.6599998</v>
      </c>
      <c r="I23" s="166">
        <v>-3986698366.5900002</v>
      </c>
      <c r="J23" s="166">
        <v>-3879978946.4000001</v>
      </c>
      <c r="K23" s="166">
        <v>-3934291302.2800002</v>
      </c>
      <c r="L23" s="166">
        <v>-4037357642.3099999</v>
      </c>
      <c r="M23" s="166">
        <v>-3636028986.8200002</v>
      </c>
      <c r="N23" s="166">
        <v>-3112467487.5100002</v>
      </c>
      <c r="O23" s="166">
        <v>-2346709698.0599995</v>
      </c>
      <c r="P23" s="166">
        <v>-1911508682.3</v>
      </c>
      <c r="Q23" s="166">
        <v>-1407418693.9199998</v>
      </c>
      <c r="R23" s="166">
        <v>-1233062171.79</v>
      </c>
      <c r="S23" s="166">
        <v>-1158240121.2800002</v>
      </c>
      <c r="T23" s="166">
        <v>-1187232159.74</v>
      </c>
      <c r="U23" s="166">
        <v>-1088216981.9999998</v>
      </c>
      <c r="V23" s="166">
        <v>-1093113772.71</v>
      </c>
      <c r="W23" s="166">
        <v>-1129920799.8099999</v>
      </c>
      <c r="X23" s="166">
        <v>-1123728233.8900001</v>
      </c>
      <c r="Y23" s="166">
        <v>-886957701.17999983</v>
      </c>
      <c r="Z23" s="166">
        <v>-679925465.92999995</v>
      </c>
      <c r="AA23" s="166">
        <v>-501828100.23000014</v>
      </c>
      <c r="AB23" s="166">
        <v>-350012315.30000001</v>
      </c>
      <c r="AC23" s="166">
        <v>-330496298.41000003</v>
      </c>
      <c r="AD23" s="166">
        <v>-338433627.99000001</v>
      </c>
      <c r="AE23" s="166">
        <v>-531100101.45000005</v>
      </c>
      <c r="AF23" s="166">
        <v>-837793996.64999998</v>
      </c>
      <c r="AG23" s="166">
        <v>-1340329534.79</v>
      </c>
      <c r="AH23" s="166">
        <v>-1985219117.9000001</v>
      </c>
      <c r="AI23" s="166">
        <v>-2763152352.4199996</v>
      </c>
      <c r="AJ23" s="166">
        <v>-3430750427.48</v>
      </c>
      <c r="AK23" s="166">
        <v>-3552156645.1100001</v>
      </c>
      <c r="AL23" s="166">
        <v>-3820470244.9200001</v>
      </c>
      <c r="AM23" s="166">
        <v>-4353477591.8099995</v>
      </c>
      <c r="AN23" s="166">
        <v>-5017892500.1300001</v>
      </c>
      <c r="AO23" s="166">
        <v>-4736718282.2300005</v>
      </c>
      <c r="AP23" s="166">
        <v>-4599651933.9700003</v>
      </c>
      <c r="AQ23" s="166">
        <v>-4379314723.9499998</v>
      </c>
      <c r="AR23" s="166">
        <v>-4636116475.5299997</v>
      </c>
    </row>
    <row r="24" spans="1:44" s="140" customFormat="1">
      <c r="A24" s="167" t="s">
        <v>263</v>
      </c>
      <c r="B24" s="166">
        <v>-78040248.689999998</v>
      </c>
      <c r="C24" s="166">
        <v>-197416306.19</v>
      </c>
      <c r="D24" s="166">
        <v>-170521870.12</v>
      </c>
      <c r="E24" s="166">
        <v>-240535132.64999998</v>
      </c>
      <c r="F24" s="166">
        <v>-379836749.50999999</v>
      </c>
      <c r="G24" s="166">
        <v>-447641678.75999999</v>
      </c>
      <c r="H24" s="166">
        <v>-499491092.50999999</v>
      </c>
      <c r="I24" s="166">
        <v>-482942202.78999996</v>
      </c>
      <c r="J24" s="166">
        <v>-475628901.54000002</v>
      </c>
      <c r="K24" s="166">
        <v>-475693036.79000002</v>
      </c>
      <c r="L24" s="166">
        <v>-473495686.25999999</v>
      </c>
      <c r="M24" s="166">
        <v>-410441001.18000007</v>
      </c>
      <c r="N24" s="166">
        <v>-432103483.30000001</v>
      </c>
      <c r="O24" s="166">
        <v>-397609196.22999996</v>
      </c>
      <c r="P24" s="166">
        <v>-332989108.41000003</v>
      </c>
      <c r="Q24" s="166">
        <v>-237001601.68000001</v>
      </c>
      <c r="R24" s="166">
        <v>-204601154.22</v>
      </c>
      <c r="S24" s="166">
        <v>-198253622.79999998</v>
      </c>
      <c r="T24" s="166">
        <v>-206851174.65000001</v>
      </c>
      <c r="U24" s="166">
        <v>-216991803.04999998</v>
      </c>
      <c r="V24" s="166">
        <v>-201323940.16999999</v>
      </c>
      <c r="W24" s="166">
        <v>-191916069.33000001</v>
      </c>
      <c r="X24" s="166">
        <v>-189046281.77000001</v>
      </c>
      <c r="Y24" s="166">
        <v>-170419120.85999998</v>
      </c>
      <c r="Z24" s="166">
        <v>-137877057.19</v>
      </c>
      <c r="AA24" s="166">
        <v>-91269362.870000005</v>
      </c>
      <c r="AB24" s="166">
        <v>-60953466.020000003</v>
      </c>
      <c r="AC24" s="166">
        <v>-54968789.740000002</v>
      </c>
      <c r="AD24" s="166">
        <v>-56243844.420000002</v>
      </c>
      <c r="AE24" s="166">
        <v>-89659999.559999987</v>
      </c>
      <c r="AF24" s="166">
        <v>-139925197.50999999</v>
      </c>
      <c r="AG24" s="166">
        <v>-203953826.75999999</v>
      </c>
      <c r="AH24" s="166">
        <v>-261865472.59999999</v>
      </c>
      <c r="AI24" s="166">
        <v>-316104738.15999997</v>
      </c>
      <c r="AJ24" s="166">
        <v>-367611487.55000001</v>
      </c>
      <c r="AK24" s="166">
        <v>-339495538.72999996</v>
      </c>
      <c r="AL24" s="166">
        <v>-323604935.11000001</v>
      </c>
      <c r="AM24" s="166">
        <v>-336726327.14999998</v>
      </c>
      <c r="AN24" s="166">
        <v>-386547463.35000002</v>
      </c>
      <c r="AO24" s="166">
        <v>-346897373.98000002</v>
      </c>
      <c r="AP24" s="166">
        <v>-320553459.01999998</v>
      </c>
      <c r="AQ24" s="166">
        <v>-303785127.40999997</v>
      </c>
      <c r="AR24" s="166">
        <v>-311618850.23000002</v>
      </c>
    </row>
    <row r="25" spans="1:44" s="140" customFormat="1">
      <c r="A25" s="165" t="s">
        <v>624</v>
      </c>
      <c r="B25" s="166">
        <v>1419574826.47</v>
      </c>
      <c r="C25" s="166">
        <v>1467297082.3999994</v>
      </c>
      <c r="D25" s="166">
        <v>1503061148.99</v>
      </c>
      <c r="E25" s="166">
        <v>1278574038.8399994</v>
      </c>
      <c r="F25" s="166">
        <v>1190488735.3699999</v>
      </c>
      <c r="G25" s="166">
        <v>1194917756.6600003</v>
      </c>
      <c r="H25" s="166">
        <v>1321705124.9900002</v>
      </c>
      <c r="I25" s="166">
        <v>1390388739.5799994</v>
      </c>
      <c r="J25" s="166">
        <v>1390177096.24</v>
      </c>
      <c r="K25" s="166">
        <v>1447471931.6000001</v>
      </c>
      <c r="L25" s="166">
        <v>1534717628.0300002</v>
      </c>
      <c r="M25" s="166">
        <v>1236079078.3700004</v>
      </c>
      <c r="N25" s="166">
        <v>1254996552.4500003</v>
      </c>
      <c r="O25" s="166">
        <v>1069509548.4999995</v>
      </c>
      <c r="P25" s="166">
        <v>958804201.27999997</v>
      </c>
      <c r="Q25" s="166">
        <v>819822754.01999998</v>
      </c>
      <c r="R25" s="166">
        <v>703011940.64999998</v>
      </c>
      <c r="S25" s="166">
        <v>679339830.12</v>
      </c>
      <c r="T25" s="166">
        <v>627639375.30999994</v>
      </c>
      <c r="U25" s="166">
        <v>509280744.46000028</v>
      </c>
      <c r="V25" s="166">
        <v>519306125.86000001</v>
      </c>
      <c r="W25" s="166">
        <v>588668052.00999987</v>
      </c>
      <c r="X25" s="166">
        <v>641482659.64999998</v>
      </c>
      <c r="Y25" s="166">
        <v>578733637.61000001</v>
      </c>
      <c r="Z25" s="166">
        <v>499874275.25</v>
      </c>
      <c r="AA25" s="166">
        <v>378804356.92999995</v>
      </c>
      <c r="AB25" s="166">
        <v>304027209.06999993</v>
      </c>
      <c r="AC25" s="166">
        <v>292055561.72000015</v>
      </c>
      <c r="AD25" s="166">
        <v>293112487.87</v>
      </c>
      <c r="AE25" s="166">
        <v>398863324.23000002</v>
      </c>
      <c r="AF25" s="166">
        <v>562309150.76999998</v>
      </c>
      <c r="AG25" s="166">
        <v>874380049.93000007</v>
      </c>
      <c r="AH25" s="166">
        <v>1154653569.6599998</v>
      </c>
      <c r="AI25" s="166">
        <v>1748862253.1900005</v>
      </c>
      <c r="AJ25" s="166">
        <v>1962699313.1100004</v>
      </c>
      <c r="AK25" s="166">
        <v>1930745786.1800001</v>
      </c>
      <c r="AL25" s="166">
        <v>1899237947.5299997</v>
      </c>
      <c r="AM25" s="166">
        <v>1949384787.0300002</v>
      </c>
      <c r="AN25" s="166">
        <v>2023985184.3</v>
      </c>
      <c r="AO25" s="166">
        <v>1778910565.45</v>
      </c>
      <c r="AP25" s="166">
        <v>1691699339.2099998</v>
      </c>
      <c r="AQ25" s="166">
        <v>1740350240.6800001</v>
      </c>
      <c r="AR25" s="166">
        <v>1851863326.5599999</v>
      </c>
    </row>
    <row r="26" spans="1:44" s="140" customFormat="1">
      <c r="A26" s="165" t="s">
        <v>637</v>
      </c>
      <c r="B26" s="166">
        <v>-154147582.16999999</v>
      </c>
      <c r="C26" s="166">
        <v>-157036588.58000001</v>
      </c>
      <c r="D26" s="166">
        <v>-159034067.27000001</v>
      </c>
      <c r="E26" s="166">
        <v>-162010843.72999999</v>
      </c>
      <c r="F26" s="166">
        <v>-163926673.05000001</v>
      </c>
      <c r="G26" s="166">
        <v>-164174374.20999998</v>
      </c>
      <c r="H26" s="166">
        <v>-166632347.09999999</v>
      </c>
      <c r="I26" s="166">
        <v>-168667062.65000001</v>
      </c>
      <c r="J26" s="166">
        <v>-171126573.53</v>
      </c>
      <c r="K26" s="166">
        <v>-167225469.92999998</v>
      </c>
      <c r="L26" s="166">
        <v>-166271981.72</v>
      </c>
      <c r="M26" s="166">
        <v>-162849868.22999999</v>
      </c>
      <c r="N26" s="166">
        <v>-157412565.59999999</v>
      </c>
      <c r="O26" s="166">
        <v>-149245195.22</v>
      </c>
      <c r="P26" s="166">
        <v>-145135633.88999999</v>
      </c>
      <c r="Q26" s="166">
        <v>-142284214.87</v>
      </c>
      <c r="R26" s="166">
        <v>-143210333.78</v>
      </c>
      <c r="S26" s="166">
        <v>-124171086.80000001</v>
      </c>
      <c r="T26" s="166">
        <v>-114130153.63</v>
      </c>
      <c r="U26" s="166">
        <v>-114218673.80000001</v>
      </c>
      <c r="V26" s="166">
        <v>-112447322.53</v>
      </c>
      <c r="W26" s="166">
        <v>-112965521.85999998</v>
      </c>
      <c r="X26" s="166">
        <v>-114032886.41</v>
      </c>
      <c r="Y26" s="166">
        <v>-115647061.78999999</v>
      </c>
      <c r="Z26" s="166">
        <v>-115123578.34</v>
      </c>
      <c r="AA26" s="166">
        <v>-121939302.66</v>
      </c>
      <c r="AB26" s="166">
        <v>-130886727.09999999</v>
      </c>
      <c r="AC26" s="166">
        <v>-138010133.16999999</v>
      </c>
      <c r="AD26" s="166">
        <v>-142149047.68000001</v>
      </c>
      <c r="AE26" s="166">
        <v>-145618022.05000001</v>
      </c>
      <c r="AF26" s="166">
        <v>-152015436.94</v>
      </c>
      <c r="AG26" s="166">
        <v>-152120564.30000001</v>
      </c>
      <c r="AH26" s="166">
        <v>-156427511.66</v>
      </c>
      <c r="AI26" s="166">
        <v>-168515725.27000001</v>
      </c>
      <c r="AJ26" s="166">
        <v>-181180103.5</v>
      </c>
      <c r="AK26" s="166">
        <v>-183079709.63</v>
      </c>
      <c r="AL26" s="166">
        <v>-182004605.78</v>
      </c>
      <c r="AM26" s="166">
        <v>-190015991.27000001</v>
      </c>
      <c r="AN26" s="166">
        <v>-199356808.77000001</v>
      </c>
      <c r="AO26" s="166">
        <v>-201565701.55999997</v>
      </c>
      <c r="AP26" s="166">
        <v>-205625396.96000001</v>
      </c>
      <c r="AQ26" s="166">
        <v>-208741646.21000001</v>
      </c>
      <c r="AR26" s="166">
        <v>-218159754.16</v>
      </c>
    </row>
    <row r="27" spans="1:44" s="140" customFormat="1">
      <c r="A27" s="164" t="s">
        <v>619</v>
      </c>
      <c r="B27" s="163">
        <v>-2678959050.1899991</v>
      </c>
      <c r="C27" s="163">
        <v>-3464509443.9499993</v>
      </c>
      <c r="D27" s="163">
        <v>-2997421603.8899994</v>
      </c>
      <c r="E27" s="163">
        <v>-3093413989.54</v>
      </c>
      <c r="F27" s="163">
        <v>-3421295172.2800002</v>
      </c>
      <c r="G27" s="163">
        <v>-3459758730.3099985</v>
      </c>
      <c r="H27" s="163">
        <v>-3895324822.3199983</v>
      </c>
      <c r="I27" s="163">
        <v>-3930540048.9300013</v>
      </c>
      <c r="J27" s="163">
        <v>-3840581496.7799997</v>
      </c>
      <c r="K27" s="163">
        <v>-3689473476.9100018</v>
      </c>
      <c r="L27" s="163">
        <v>-3733242511.6900001</v>
      </c>
      <c r="M27" s="163">
        <v>-3744608092.1100011</v>
      </c>
      <c r="N27" s="163">
        <v>-3581289976.1199999</v>
      </c>
      <c r="O27" s="163">
        <v>-3273902244.2700009</v>
      </c>
      <c r="P27" s="163">
        <v>-3428173053.8099999</v>
      </c>
      <c r="Q27" s="163">
        <v>-3050659247.3200006</v>
      </c>
      <c r="R27" s="163">
        <v>-3067046286.3800001</v>
      </c>
      <c r="S27" s="163">
        <v>-3105005973.3799996</v>
      </c>
      <c r="T27" s="163">
        <v>-3072402837.6700001</v>
      </c>
      <c r="U27" s="163">
        <v>-2917550694.4000001</v>
      </c>
      <c r="V27" s="163">
        <v>-2720789756.5899997</v>
      </c>
      <c r="W27" s="163">
        <v>-2892572862.21</v>
      </c>
      <c r="X27" s="163">
        <v>-2803482730.0599985</v>
      </c>
      <c r="Y27" s="163">
        <v>-2707052652.4600019</v>
      </c>
      <c r="Z27" s="163">
        <v>-2723333881.6199999</v>
      </c>
      <c r="AA27" s="163">
        <v>-2580379782.0200019</v>
      </c>
      <c r="AB27" s="163">
        <v>-2586722608.3200002</v>
      </c>
      <c r="AC27" s="163">
        <v>-2572484153.1699991</v>
      </c>
      <c r="AD27" s="163">
        <v>-2474442495.1199999</v>
      </c>
      <c r="AE27" s="163">
        <v>-2355266338.6400003</v>
      </c>
      <c r="AF27" s="163">
        <v>-2409471676.0200005</v>
      </c>
      <c r="AG27" s="163">
        <v>-2649936554.5199986</v>
      </c>
      <c r="AH27" s="163">
        <v>-2557564105.27</v>
      </c>
      <c r="AI27" s="163">
        <v>-2766000781.4699993</v>
      </c>
      <c r="AJ27" s="163">
        <v>-2709376398.2200003</v>
      </c>
      <c r="AK27" s="163">
        <v>-2852641848.3900003</v>
      </c>
      <c r="AL27" s="163">
        <v>-3155921145.7199998</v>
      </c>
      <c r="AM27" s="163">
        <v>-3163664534.5499997</v>
      </c>
      <c r="AN27" s="163">
        <v>-2991753916.9099998</v>
      </c>
      <c r="AO27" s="163">
        <v>-3208770063.6400003</v>
      </c>
      <c r="AP27" s="163">
        <v>-3241321031.1700001</v>
      </c>
      <c r="AQ27" s="163">
        <v>-3368274496.2399979</v>
      </c>
      <c r="AR27" s="163">
        <v>-3318696613.1199999</v>
      </c>
    </row>
    <row r="28" spans="1:44" s="140" customFormat="1">
      <c r="A28" s="165" t="s">
        <v>1459</v>
      </c>
      <c r="B28" s="166" t="s">
        <v>14</v>
      </c>
      <c r="C28" s="166" t="s">
        <v>14</v>
      </c>
      <c r="D28" s="166" t="s">
        <v>14</v>
      </c>
      <c r="E28" s="166" t="s">
        <v>14</v>
      </c>
      <c r="F28" s="166" t="s">
        <v>14</v>
      </c>
      <c r="G28" s="166" t="s">
        <v>14</v>
      </c>
      <c r="H28" s="166" t="s">
        <v>14</v>
      </c>
      <c r="I28" s="166" t="s">
        <v>14</v>
      </c>
      <c r="J28" s="166" t="s">
        <v>14</v>
      </c>
      <c r="K28" s="166" t="s">
        <v>14</v>
      </c>
      <c r="L28" s="166" t="s">
        <v>14</v>
      </c>
      <c r="M28" s="166" t="s">
        <v>14</v>
      </c>
      <c r="N28" s="166" t="s">
        <v>14</v>
      </c>
      <c r="O28" s="166" t="s">
        <v>14</v>
      </c>
      <c r="P28" s="166" t="s">
        <v>14</v>
      </c>
      <c r="Q28" s="166" t="s">
        <v>14</v>
      </c>
      <c r="R28" s="166" t="s">
        <v>14</v>
      </c>
      <c r="S28" s="166" t="s">
        <v>14</v>
      </c>
      <c r="T28" s="166" t="s">
        <v>14</v>
      </c>
      <c r="U28" s="166" t="s">
        <v>14</v>
      </c>
      <c r="V28" s="166" t="s">
        <v>14</v>
      </c>
      <c r="W28" s="166" t="s">
        <v>14</v>
      </c>
      <c r="X28" s="166" t="s">
        <v>14</v>
      </c>
      <c r="Y28" s="166" t="s">
        <v>14</v>
      </c>
      <c r="Z28" s="166" t="s">
        <v>14</v>
      </c>
      <c r="AA28" s="166" t="s">
        <v>14</v>
      </c>
      <c r="AB28" s="166" t="s">
        <v>14</v>
      </c>
      <c r="AC28" s="166" t="s">
        <v>14</v>
      </c>
      <c r="AD28" s="166" t="s">
        <v>14</v>
      </c>
      <c r="AE28" s="166" t="s">
        <v>14</v>
      </c>
      <c r="AF28" s="166" t="s">
        <v>14</v>
      </c>
      <c r="AG28" s="166" t="s">
        <v>14</v>
      </c>
      <c r="AH28" s="166" t="s">
        <v>14</v>
      </c>
      <c r="AI28" s="166" t="s">
        <v>14</v>
      </c>
      <c r="AJ28" s="166" t="s">
        <v>14</v>
      </c>
      <c r="AK28" s="166" t="s">
        <v>14</v>
      </c>
      <c r="AL28" s="166" t="s">
        <v>14</v>
      </c>
      <c r="AM28" s="166" t="s">
        <v>14</v>
      </c>
      <c r="AN28" s="166" t="s">
        <v>14</v>
      </c>
      <c r="AO28" s="166" t="s">
        <v>14</v>
      </c>
      <c r="AP28" s="166" t="s">
        <v>14</v>
      </c>
      <c r="AQ28" s="166" t="s">
        <v>14</v>
      </c>
      <c r="AR28" s="166" t="s">
        <v>14</v>
      </c>
    </row>
    <row r="29" spans="1:44" s="140" customFormat="1">
      <c r="A29" s="165" t="s">
        <v>638</v>
      </c>
      <c r="B29" s="166">
        <v>0</v>
      </c>
      <c r="C29" s="166">
        <v>-216322275.75999999</v>
      </c>
      <c r="D29" s="166">
        <v>-118743657.97000001</v>
      </c>
      <c r="E29" s="166">
        <v>-123516266.98999999</v>
      </c>
      <c r="F29" s="166">
        <v>-137066484.57999998</v>
      </c>
      <c r="G29" s="166">
        <v>-128077736.77000001</v>
      </c>
      <c r="H29" s="166">
        <v>-169837620.25999999</v>
      </c>
      <c r="I29" s="166">
        <v>-163992165.44</v>
      </c>
      <c r="J29" s="166">
        <v>-152094373.70999998</v>
      </c>
      <c r="K29" s="166">
        <v>-122250827.09000003</v>
      </c>
      <c r="L29" s="166">
        <v>-138757994.37999997</v>
      </c>
      <c r="M29" s="166">
        <v>-139861012.60000005</v>
      </c>
      <c r="N29" s="166">
        <v>-134405479.19</v>
      </c>
      <c r="O29" s="166">
        <v>-137474050.60999995</v>
      </c>
      <c r="P29" s="166">
        <v>-135269241.42999998</v>
      </c>
      <c r="Q29" s="166">
        <v>-138715378.51000002</v>
      </c>
      <c r="R29" s="166">
        <v>-138602468.13999999</v>
      </c>
      <c r="S29" s="166">
        <v>-154363108.47000003</v>
      </c>
      <c r="T29" s="166">
        <v>-168894066.54000002</v>
      </c>
      <c r="U29" s="166">
        <v>-162914655.61999995</v>
      </c>
      <c r="V29" s="166">
        <v>-161040717.70999998</v>
      </c>
      <c r="W29" s="166">
        <v>-167697317.07999998</v>
      </c>
      <c r="X29" s="166">
        <v>-169660578.82999998</v>
      </c>
      <c r="Y29" s="166">
        <v>-175862961.94</v>
      </c>
      <c r="Z29" s="166">
        <v>-190589546.03</v>
      </c>
      <c r="AA29" s="166">
        <v>-229577513.54999998</v>
      </c>
      <c r="AB29" s="166">
        <v>-227887201.73000002</v>
      </c>
      <c r="AC29" s="166">
        <v>-228507112.28000003</v>
      </c>
      <c r="AD29" s="166">
        <v>-191126525.62</v>
      </c>
      <c r="AE29" s="166">
        <v>-176863241.84999996</v>
      </c>
      <c r="AF29" s="166">
        <v>-175011618.27000001</v>
      </c>
      <c r="AG29" s="166">
        <v>-186788113.59</v>
      </c>
      <c r="AH29" s="166">
        <v>-92638621.269999996</v>
      </c>
      <c r="AI29" s="166">
        <v>-54466436.010000005</v>
      </c>
      <c r="AJ29" s="166">
        <v>-58120931.960000001</v>
      </c>
      <c r="AK29" s="166">
        <v>-58212604.309999995</v>
      </c>
      <c r="AL29" s="166">
        <v>-11595287.440000001</v>
      </c>
      <c r="AM29" s="166">
        <v>2383.070000000298</v>
      </c>
      <c r="AN29" s="166">
        <v>-28894</v>
      </c>
      <c r="AO29" s="166">
        <v>28894</v>
      </c>
      <c r="AP29" s="166">
        <v>0</v>
      </c>
      <c r="AQ29" s="166">
        <v>0</v>
      </c>
      <c r="AR29" s="166">
        <v>0</v>
      </c>
    </row>
    <row r="30" spans="1:44" s="140" customFormat="1">
      <c r="A30" s="165" t="s">
        <v>639</v>
      </c>
      <c r="B30" s="166">
        <v>-107977609.81</v>
      </c>
      <c r="C30" s="166">
        <v>-591920699.7299999</v>
      </c>
      <c r="D30" s="166">
        <v>-467761139.75999999</v>
      </c>
      <c r="E30" s="166">
        <v>-461028211.55000007</v>
      </c>
      <c r="F30" s="166">
        <v>-516207004.68000001</v>
      </c>
      <c r="G30" s="166">
        <v>-482286005.32999998</v>
      </c>
      <c r="H30" s="166">
        <v>-639586391.38</v>
      </c>
      <c r="I30" s="166">
        <v>-607166350.50999987</v>
      </c>
      <c r="J30" s="166">
        <v>-535479172.05000001</v>
      </c>
      <c r="K30" s="166">
        <v>-437825191.95999998</v>
      </c>
      <c r="L30" s="166">
        <v>-470145845.69999999</v>
      </c>
      <c r="M30" s="166">
        <v>-476706404.40999991</v>
      </c>
      <c r="N30" s="166">
        <v>-455537913.90000004</v>
      </c>
      <c r="O30" s="166">
        <v>-463110755.6699999</v>
      </c>
      <c r="P30" s="166">
        <v>-458324430.08000004</v>
      </c>
      <c r="Q30" s="166">
        <v>-470000763.77999997</v>
      </c>
      <c r="R30" s="166">
        <v>-469762688.14999998</v>
      </c>
      <c r="S30" s="166">
        <v>-479960009.41000009</v>
      </c>
      <c r="T30" s="166">
        <v>-512424686.83999997</v>
      </c>
      <c r="U30" s="166">
        <v>-494404187.37000006</v>
      </c>
      <c r="V30" s="166">
        <v>-488739816.93000001</v>
      </c>
      <c r="W30" s="166">
        <v>-508862212.94999999</v>
      </c>
      <c r="X30" s="166">
        <v>-514756458.56999999</v>
      </c>
      <c r="Y30" s="166">
        <v>-533563667.33999997</v>
      </c>
      <c r="Z30" s="166">
        <v>-579093054.22000003</v>
      </c>
      <c r="AA30" s="166">
        <v>-686582955.49999976</v>
      </c>
      <c r="AB30" s="166">
        <v>-685254624.72000003</v>
      </c>
      <c r="AC30" s="166">
        <v>-611304257.16000009</v>
      </c>
      <c r="AD30" s="166">
        <v>-600397340.69999993</v>
      </c>
      <c r="AE30" s="166">
        <v>-579191069.66999996</v>
      </c>
      <c r="AF30" s="166">
        <v>-572611378.09000003</v>
      </c>
      <c r="AG30" s="166">
        <v>-611142278.87999976</v>
      </c>
      <c r="AH30" s="166">
        <v>-582321862.16999996</v>
      </c>
      <c r="AI30" s="166">
        <v>-538611363.13</v>
      </c>
      <c r="AJ30" s="166">
        <v>-574537595.54999995</v>
      </c>
      <c r="AK30" s="166">
        <v>-566950274.21000004</v>
      </c>
      <c r="AL30" s="166">
        <v>-555279754.05999994</v>
      </c>
      <c r="AM30" s="166">
        <v>-404940212.75000012</v>
      </c>
      <c r="AN30" s="166">
        <v>-369008277.19</v>
      </c>
      <c r="AO30" s="166">
        <v>-363761213.53000003</v>
      </c>
      <c r="AP30" s="166">
        <v>-289030258.55000001</v>
      </c>
      <c r="AQ30" s="166">
        <v>-325190912.37999994</v>
      </c>
      <c r="AR30" s="166">
        <v>-208986042.04999998</v>
      </c>
    </row>
    <row r="31" spans="1:44" s="140" customFormat="1">
      <c r="A31" s="165" t="s">
        <v>623</v>
      </c>
      <c r="B31" s="166">
        <v>-137910353.69999999</v>
      </c>
      <c r="C31" s="166">
        <v>-148269628.34000003</v>
      </c>
      <c r="D31" s="166">
        <v>-164708566.94999999</v>
      </c>
      <c r="E31" s="166">
        <v>-122379776.44999999</v>
      </c>
      <c r="F31" s="166">
        <v>-116676852.45</v>
      </c>
      <c r="G31" s="166">
        <v>-53962669.999999985</v>
      </c>
      <c r="H31" s="166">
        <v>-63136120</v>
      </c>
      <c r="I31" s="166">
        <v>-23143150</v>
      </c>
      <c r="J31" s="166">
        <v>0</v>
      </c>
      <c r="K31" s="166">
        <v>0</v>
      </c>
      <c r="L31" s="166">
        <v>0</v>
      </c>
      <c r="M31" s="166">
        <v>0</v>
      </c>
      <c r="N31" s="166">
        <v>0</v>
      </c>
      <c r="O31" s="166">
        <v>0</v>
      </c>
      <c r="P31" s="166">
        <v>0</v>
      </c>
      <c r="Q31" s="166">
        <v>0</v>
      </c>
      <c r="R31" s="166">
        <v>0</v>
      </c>
      <c r="S31" s="166">
        <v>0</v>
      </c>
      <c r="T31" s="166">
        <v>0</v>
      </c>
      <c r="U31" s="166">
        <v>0</v>
      </c>
      <c r="V31" s="166">
        <v>0</v>
      </c>
      <c r="W31" s="166">
        <v>0</v>
      </c>
      <c r="X31" s="166">
        <v>0</v>
      </c>
      <c r="Y31" s="166">
        <v>0</v>
      </c>
      <c r="Z31" s="166">
        <v>0</v>
      </c>
      <c r="AA31" s="166">
        <v>0</v>
      </c>
      <c r="AB31" s="166">
        <v>0</v>
      </c>
      <c r="AC31" s="166">
        <v>0</v>
      </c>
      <c r="AD31" s="166">
        <v>0</v>
      </c>
      <c r="AE31" s="166">
        <v>0</v>
      </c>
      <c r="AF31" s="166">
        <v>0</v>
      </c>
      <c r="AG31" s="166">
        <v>0</v>
      </c>
      <c r="AH31" s="166">
        <v>0</v>
      </c>
      <c r="AI31" s="166">
        <v>0</v>
      </c>
      <c r="AJ31" s="166">
        <v>0</v>
      </c>
      <c r="AK31" s="166">
        <v>0</v>
      </c>
      <c r="AL31" s="166">
        <v>0</v>
      </c>
      <c r="AM31" s="166">
        <v>0</v>
      </c>
      <c r="AN31" s="166">
        <v>0</v>
      </c>
      <c r="AO31" s="166">
        <v>0</v>
      </c>
      <c r="AP31" s="166">
        <v>0</v>
      </c>
      <c r="AQ31" s="166">
        <v>0</v>
      </c>
      <c r="AR31" s="166">
        <v>0</v>
      </c>
    </row>
    <row r="32" spans="1:44" s="140" customFormat="1">
      <c r="A32" s="165" t="s">
        <v>620</v>
      </c>
      <c r="B32" s="166">
        <v>-246775700.84</v>
      </c>
      <c r="C32" s="166">
        <v>-241778331.33000007</v>
      </c>
      <c r="D32" s="166">
        <v>-258095153.65000001</v>
      </c>
      <c r="E32" s="166">
        <v>-294746285.18000007</v>
      </c>
      <c r="F32" s="166">
        <v>-278785628.93000007</v>
      </c>
      <c r="G32" s="166">
        <v>-238002307.42999995</v>
      </c>
      <c r="H32" s="166">
        <v>-311131002.54000008</v>
      </c>
      <c r="I32" s="166">
        <v>-281416629.76999998</v>
      </c>
      <c r="J32" s="166">
        <v>-242235939.5</v>
      </c>
      <c r="K32" s="166">
        <v>-176126059.95000008</v>
      </c>
      <c r="L32" s="166">
        <v>-209244167.03999999</v>
      </c>
      <c r="M32" s="166">
        <v>-202599620.68000004</v>
      </c>
      <c r="N32" s="166">
        <v>-197704408.83000001</v>
      </c>
      <c r="O32" s="166">
        <v>-209599657.73999998</v>
      </c>
      <c r="P32" s="166">
        <v>-209102396.80000001</v>
      </c>
      <c r="Q32" s="166">
        <v>-243359455.83000001</v>
      </c>
      <c r="R32" s="166">
        <v>-253077891.05999994</v>
      </c>
      <c r="S32" s="166">
        <v>-300712753.63000011</v>
      </c>
      <c r="T32" s="166">
        <v>-300838970.81</v>
      </c>
      <c r="U32" s="166">
        <v>-272958994.14000005</v>
      </c>
      <c r="V32" s="166">
        <v>-272875207.00999993</v>
      </c>
      <c r="W32" s="166">
        <v>-322818252.5399999</v>
      </c>
      <c r="X32" s="166">
        <v>-366557245.78000009</v>
      </c>
      <c r="Y32" s="166">
        <v>-446686766.31999993</v>
      </c>
      <c r="Z32" s="166">
        <v>-365714177.94999999</v>
      </c>
      <c r="AA32" s="166">
        <v>-408289473.65999991</v>
      </c>
      <c r="AB32" s="166">
        <v>-402143459.80999994</v>
      </c>
      <c r="AC32" s="166">
        <v>-397261805.5200001</v>
      </c>
      <c r="AD32" s="166">
        <v>-400113186.92999995</v>
      </c>
      <c r="AE32" s="166">
        <v>-384473494.62000012</v>
      </c>
      <c r="AF32" s="166">
        <v>-372670532.56999999</v>
      </c>
      <c r="AG32" s="166">
        <v>-395072364.46999997</v>
      </c>
      <c r="AH32" s="166">
        <v>-393637441.97000009</v>
      </c>
      <c r="AI32" s="166">
        <v>-387629662.58999997</v>
      </c>
      <c r="AJ32" s="166">
        <v>-425679828.36000007</v>
      </c>
      <c r="AK32" s="166">
        <v>-436048706.47000003</v>
      </c>
      <c r="AL32" s="166">
        <v>-516427901.83999997</v>
      </c>
      <c r="AM32" s="166">
        <v>-562964598.50000012</v>
      </c>
      <c r="AN32" s="166">
        <v>-588799194.49000013</v>
      </c>
      <c r="AO32" s="166">
        <v>-594455377.01999998</v>
      </c>
      <c r="AP32" s="166">
        <v>-578929149.83999991</v>
      </c>
      <c r="AQ32" s="166">
        <v>-607277476.12999988</v>
      </c>
      <c r="AR32" s="166">
        <v>-630267470.5999999</v>
      </c>
    </row>
    <row r="33" spans="1:44" s="140" customFormat="1">
      <c r="A33" s="165" t="s">
        <v>415</v>
      </c>
      <c r="B33" s="166">
        <v>-501658056.69</v>
      </c>
      <c r="C33" s="166">
        <v>-576251881.3599999</v>
      </c>
      <c r="D33" s="166">
        <v>-621301999.09000003</v>
      </c>
      <c r="E33" s="166">
        <v>-721765066.09000003</v>
      </c>
      <c r="F33" s="166">
        <v>-801598148.54999995</v>
      </c>
      <c r="G33" s="166">
        <v>-953463953.51999998</v>
      </c>
      <c r="H33" s="166">
        <v>-835055479.97000003</v>
      </c>
      <c r="I33" s="166">
        <v>-902936975.05999994</v>
      </c>
      <c r="J33" s="166">
        <v>-1012066514.77</v>
      </c>
      <c r="K33" s="166">
        <v>-960678007.67000008</v>
      </c>
      <c r="L33" s="166">
        <v>-1009139771.9</v>
      </c>
      <c r="M33" s="166">
        <v>-965019817.93999994</v>
      </c>
      <c r="N33" s="166">
        <v>-939895840.28999996</v>
      </c>
      <c r="O33" s="166">
        <v>-763055899.60000014</v>
      </c>
      <c r="P33" s="166">
        <v>-706684060.14999998</v>
      </c>
      <c r="Q33" s="166">
        <v>-592313196.18999994</v>
      </c>
      <c r="R33" s="166">
        <v>-553052793.05999994</v>
      </c>
      <c r="S33" s="166">
        <v>-488032805.06000006</v>
      </c>
      <c r="T33" s="166">
        <v>-420693438.63999999</v>
      </c>
      <c r="U33" s="166">
        <v>-399208445.03999996</v>
      </c>
      <c r="V33" s="166">
        <v>-285759615.16000003</v>
      </c>
      <c r="W33" s="166">
        <v>-266332191.70999998</v>
      </c>
      <c r="X33" s="166">
        <v>-242942416.77000001</v>
      </c>
      <c r="Y33" s="166">
        <v>-206860773.62999997</v>
      </c>
      <c r="Z33" s="166">
        <v>-150478169.67000002</v>
      </c>
      <c r="AA33" s="166">
        <v>-86916964.619999975</v>
      </c>
      <c r="AB33" s="166">
        <v>-75816416.590000004</v>
      </c>
      <c r="AC33" s="166">
        <v>-81222486.209999979</v>
      </c>
      <c r="AD33" s="166">
        <v>-81801943.549999997</v>
      </c>
      <c r="AE33" s="166">
        <v>-76295895.420000002</v>
      </c>
      <c r="AF33" s="166">
        <v>-85699512.460000008</v>
      </c>
      <c r="AG33" s="166">
        <v>-58169235</v>
      </c>
      <c r="AH33" s="166">
        <v>-116163201.7</v>
      </c>
      <c r="AI33" s="166">
        <v>-168887547.69999999</v>
      </c>
      <c r="AJ33" s="166">
        <v>-159197779.79000002</v>
      </c>
      <c r="AK33" s="166">
        <v>-238519237.78999996</v>
      </c>
      <c r="AL33" s="166">
        <v>-281012667.93000001</v>
      </c>
      <c r="AM33" s="166">
        <v>-378914625.47999996</v>
      </c>
      <c r="AN33" s="166">
        <v>-438673409.16000003</v>
      </c>
      <c r="AO33" s="166">
        <v>-453952450.23999995</v>
      </c>
      <c r="AP33" s="166">
        <v>-448194443.75</v>
      </c>
      <c r="AQ33" s="166">
        <v>-472829921.94000006</v>
      </c>
      <c r="AR33" s="166">
        <v>-507057607.5</v>
      </c>
    </row>
    <row r="34" spans="1:44" s="140" customFormat="1">
      <c r="A34" s="165" t="s">
        <v>440</v>
      </c>
      <c r="B34" s="166">
        <v>-1684637329.1499991</v>
      </c>
      <c r="C34" s="166">
        <v>-1689966627.4299994</v>
      </c>
      <c r="D34" s="166">
        <v>-1366811086.4699993</v>
      </c>
      <c r="E34" s="166">
        <v>-1369978383.2799997</v>
      </c>
      <c r="F34" s="166">
        <v>-1570961053.0900002</v>
      </c>
      <c r="G34" s="166">
        <v>-1603966057.2599983</v>
      </c>
      <c r="H34" s="166">
        <v>-1876578208.1699982</v>
      </c>
      <c r="I34" s="166">
        <v>-1951884778.1500018</v>
      </c>
      <c r="J34" s="166">
        <v>-1898705496.75</v>
      </c>
      <c r="K34" s="166">
        <v>-1992593390.2400017</v>
      </c>
      <c r="L34" s="166">
        <v>-1905954732.6700001</v>
      </c>
      <c r="M34" s="166">
        <v>-1960421236.480001</v>
      </c>
      <c r="N34" s="166">
        <v>-1853746333.9099996</v>
      </c>
      <c r="O34" s="166">
        <v>-1700661880.650001</v>
      </c>
      <c r="P34" s="166">
        <v>-1918792925.3499999</v>
      </c>
      <c r="Q34" s="166">
        <v>-1606270453.0100007</v>
      </c>
      <c r="R34" s="166">
        <v>-1652550445.97</v>
      </c>
      <c r="S34" s="166">
        <v>-1681937296.8099995</v>
      </c>
      <c r="T34" s="166">
        <v>-1669551674.8400002</v>
      </c>
      <c r="U34" s="166">
        <v>-1588064412.23</v>
      </c>
      <c r="V34" s="166">
        <v>-1512374399.7799997</v>
      </c>
      <c r="W34" s="166">
        <v>-1626862887.9299998</v>
      </c>
      <c r="X34" s="166">
        <v>-1509566030.1099987</v>
      </c>
      <c r="Y34" s="166">
        <v>-1344078483.2300019</v>
      </c>
      <c r="Z34" s="166">
        <v>-1437458933.75</v>
      </c>
      <c r="AA34" s="166">
        <v>-1169012874.6900024</v>
      </c>
      <c r="AB34" s="166">
        <v>-1195620905.4700003</v>
      </c>
      <c r="AC34" s="166">
        <v>-1254188491.999999</v>
      </c>
      <c r="AD34" s="166">
        <v>-1201003498.3199997</v>
      </c>
      <c r="AE34" s="166">
        <v>-1138442637.0799999</v>
      </c>
      <c r="AF34" s="166">
        <v>-1203478634.6300001</v>
      </c>
      <c r="AG34" s="166">
        <v>-1398764562.579999</v>
      </c>
      <c r="AH34" s="166">
        <v>-1372802978.1599998</v>
      </c>
      <c r="AI34" s="166">
        <v>-1616405772.039999</v>
      </c>
      <c r="AJ34" s="166">
        <v>-1491840262.5600004</v>
      </c>
      <c r="AK34" s="166">
        <v>-1552911025.6100006</v>
      </c>
      <c r="AL34" s="166">
        <v>-1791605534.4499998</v>
      </c>
      <c r="AM34" s="166">
        <v>-1816847480.8899994</v>
      </c>
      <c r="AN34" s="166">
        <v>-1595244142.0699997</v>
      </c>
      <c r="AO34" s="166">
        <v>-1796629916.8500006</v>
      </c>
      <c r="AP34" s="166">
        <v>-1925167179.0300002</v>
      </c>
      <c r="AQ34" s="166">
        <v>-1962976185.7899981</v>
      </c>
      <c r="AR34" s="166">
        <v>-1972385492.97</v>
      </c>
    </row>
    <row r="35" spans="1:44" s="140" customFormat="1">
      <c r="A35" s="164" t="s">
        <v>640</v>
      </c>
      <c r="B35" s="163">
        <v>0</v>
      </c>
      <c r="C35" s="163">
        <v>0</v>
      </c>
      <c r="D35" s="163">
        <v>0</v>
      </c>
      <c r="E35" s="163">
        <v>0</v>
      </c>
      <c r="F35" s="163">
        <v>0</v>
      </c>
      <c r="G35" s="163">
        <v>0</v>
      </c>
      <c r="H35" s="163">
        <v>0</v>
      </c>
      <c r="I35" s="163">
        <v>0</v>
      </c>
      <c r="J35" s="163">
        <v>0</v>
      </c>
      <c r="K35" s="163">
        <v>0</v>
      </c>
      <c r="L35" s="163">
        <v>0</v>
      </c>
      <c r="M35" s="163">
        <v>0</v>
      </c>
      <c r="N35" s="163">
        <v>0</v>
      </c>
      <c r="O35" s="163">
        <v>0</v>
      </c>
      <c r="P35" s="163">
        <v>0</v>
      </c>
      <c r="Q35" s="163">
        <v>0</v>
      </c>
      <c r="R35" s="163">
        <v>0</v>
      </c>
      <c r="S35" s="163">
        <v>0</v>
      </c>
      <c r="T35" s="163">
        <v>0</v>
      </c>
      <c r="U35" s="163">
        <v>0</v>
      </c>
      <c r="V35" s="163">
        <v>0</v>
      </c>
      <c r="W35" s="163">
        <v>0</v>
      </c>
      <c r="X35" s="163">
        <v>0</v>
      </c>
      <c r="Y35" s="163">
        <v>0</v>
      </c>
      <c r="Z35" s="163">
        <v>0</v>
      </c>
      <c r="AA35" s="163">
        <v>0</v>
      </c>
      <c r="AB35" s="163">
        <v>0</v>
      </c>
      <c r="AC35" s="163">
        <v>0</v>
      </c>
      <c r="AD35" s="163">
        <v>0</v>
      </c>
      <c r="AE35" s="163">
        <v>0</v>
      </c>
      <c r="AF35" s="163">
        <v>0</v>
      </c>
      <c r="AG35" s="163">
        <v>0</v>
      </c>
      <c r="AH35" s="163">
        <v>0</v>
      </c>
      <c r="AI35" s="163">
        <v>0</v>
      </c>
      <c r="AJ35" s="163">
        <v>0</v>
      </c>
      <c r="AK35" s="163">
        <v>0</v>
      </c>
      <c r="AL35" s="163">
        <v>0</v>
      </c>
      <c r="AM35" s="163">
        <v>0</v>
      </c>
      <c r="AN35" s="163">
        <v>0</v>
      </c>
      <c r="AO35" s="163">
        <v>0</v>
      </c>
      <c r="AP35" s="163">
        <v>0</v>
      </c>
      <c r="AQ35" s="163">
        <v>0</v>
      </c>
      <c r="AR35" s="163">
        <v>0</v>
      </c>
    </row>
    <row r="36" spans="1:44" s="140" customFormat="1">
      <c r="A36" s="165" t="s">
        <v>1459</v>
      </c>
      <c r="B36" s="166">
        <v>0</v>
      </c>
      <c r="C36" s="166">
        <v>0</v>
      </c>
      <c r="D36" s="166">
        <v>0</v>
      </c>
      <c r="E36" s="166">
        <v>0</v>
      </c>
      <c r="F36" s="166">
        <v>0</v>
      </c>
      <c r="G36" s="166">
        <v>0</v>
      </c>
      <c r="H36" s="166">
        <v>0</v>
      </c>
      <c r="I36" s="166">
        <v>0</v>
      </c>
      <c r="J36" s="166">
        <v>0</v>
      </c>
      <c r="K36" s="166">
        <v>0</v>
      </c>
      <c r="L36" s="166">
        <v>0</v>
      </c>
      <c r="M36" s="166">
        <v>0</v>
      </c>
      <c r="N36" s="166">
        <v>0</v>
      </c>
      <c r="O36" s="166">
        <v>0</v>
      </c>
      <c r="P36" s="166">
        <v>0</v>
      </c>
      <c r="Q36" s="166">
        <v>0</v>
      </c>
      <c r="R36" s="166">
        <v>0</v>
      </c>
      <c r="S36" s="166">
        <v>0</v>
      </c>
      <c r="T36" s="166">
        <v>0</v>
      </c>
      <c r="U36" s="166">
        <v>0</v>
      </c>
      <c r="V36" s="166">
        <v>0</v>
      </c>
      <c r="W36" s="166">
        <v>0</v>
      </c>
      <c r="X36" s="166">
        <v>0</v>
      </c>
      <c r="Y36" s="166">
        <v>0</v>
      </c>
      <c r="Z36" s="166">
        <v>0</v>
      </c>
      <c r="AA36" s="166">
        <v>0</v>
      </c>
      <c r="AB36" s="166">
        <v>0</v>
      </c>
      <c r="AC36" s="166">
        <v>0</v>
      </c>
      <c r="AD36" s="166">
        <v>0</v>
      </c>
      <c r="AE36" s="166">
        <v>0</v>
      </c>
      <c r="AF36" s="166">
        <v>0</v>
      </c>
      <c r="AG36" s="166">
        <v>0</v>
      </c>
      <c r="AH36" s="166">
        <v>0</v>
      </c>
      <c r="AI36" s="166">
        <v>0</v>
      </c>
      <c r="AJ36" s="166">
        <v>0</v>
      </c>
      <c r="AK36" s="166">
        <v>0</v>
      </c>
      <c r="AL36" s="166">
        <v>0</v>
      </c>
      <c r="AM36" s="166">
        <v>0</v>
      </c>
      <c r="AN36" s="166">
        <v>0</v>
      </c>
      <c r="AO36" s="166">
        <v>0</v>
      </c>
      <c r="AP36" s="166">
        <v>0</v>
      </c>
      <c r="AQ36" s="166">
        <v>0</v>
      </c>
      <c r="AR36" s="166">
        <v>0</v>
      </c>
    </row>
    <row r="37" spans="1:44" s="140" customFormat="1">
      <c r="A37" s="164" t="s">
        <v>641</v>
      </c>
      <c r="B37" s="163">
        <v>1989294571.0799809</v>
      </c>
      <c r="C37" s="163">
        <v>1970605485.2800181</v>
      </c>
      <c r="D37" s="163">
        <v>1580282422.1600018</v>
      </c>
      <c r="E37" s="163">
        <v>1676884451.2699945</v>
      </c>
      <c r="F37" s="163">
        <v>1446371564.6500092</v>
      </c>
      <c r="G37" s="163">
        <v>2326928306.8200197</v>
      </c>
      <c r="H37" s="163">
        <v>1393599911.9900208</v>
      </c>
      <c r="I37" s="163">
        <v>3096440672.0099888</v>
      </c>
      <c r="J37" s="163">
        <v>3079450438.3300071</v>
      </c>
      <c r="K37" s="163">
        <v>2725520919.0700965</v>
      </c>
      <c r="L37" s="163">
        <v>3060563086.9300022</v>
      </c>
      <c r="M37" s="163">
        <v>3424571390.1001086</v>
      </c>
      <c r="N37" s="163">
        <v>3163958725.4899778</v>
      </c>
      <c r="O37" s="163">
        <v>2937413975.209908</v>
      </c>
      <c r="P37" s="163">
        <v>2624998473.8400187</v>
      </c>
      <c r="Q37" s="163">
        <v>2584243176.5700011</v>
      </c>
      <c r="R37" s="163">
        <v>2245850919.7299867</v>
      </c>
      <c r="S37" s="163">
        <v>2775338327.5699883</v>
      </c>
      <c r="T37" s="163">
        <v>2897426708.6200047</v>
      </c>
      <c r="U37" s="163">
        <v>3186104158.1498995</v>
      </c>
      <c r="V37" s="163">
        <v>3057895350.7800069</v>
      </c>
      <c r="W37" s="163">
        <v>3877583714.8099914</v>
      </c>
      <c r="X37" s="163">
        <v>4047934099.0399981</v>
      </c>
      <c r="Y37" s="163">
        <v>3866263723.9500399</v>
      </c>
      <c r="Z37" s="163">
        <v>3550822933.6699996</v>
      </c>
      <c r="AA37" s="163">
        <v>3105931858.4999928</v>
      </c>
      <c r="AB37" s="163">
        <v>2766214832.2699933</v>
      </c>
      <c r="AC37" s="163">
        <v>2692114672.8398967</v>
      </c>
      <c r="AD37" s="163">
        <v>3017802571.0099993</v>
      </c>
      <c r="AE37" s="163">
        <v>3154811005.6300144</v>
      </c>
      <c r="AF37" s="163">
        <v>5205868546.1200113</v>
      </c>
      <c r="AG37" s="163">
        <v>4548547386.6800117</v>
      </c>
      <c r="AH37" s="163">
        <v>5859960420.3899918</v>
      </c>
      <c r="AI37" s="163">
        <v>7452614719.9101419</v>
      </c>
      <c r="AJ37" s="163">
        <v>10154550264.100002</v>
      </c>
      <c r="AK37" s="163">
        <v>10937127483.030012</v>
      </c>
      <c r="AL37" s="163">
        <v>10085742349.299984</v>
      </c>
      <c r="AM37" s="163">
        <v>11631343110.730108</v>
      </c>
      <c r="AN37" s="163">
        <v>13062545408.989895</v>
      </c>
      <c r="AO37" s="163">
        <v>13363408186.950096</v>
      </c>
      <c r="AP37" s="163">
        <v>11961642111.510002</v>
      </c>
      <c r="AQ37" s="163">
        <v>10878291857.380077</v>
      </c>
      <c r="AR37" s="163">
        <v>10867953895.209879</v>
      </c>
    </row>
    <row r="38" spans="1:44" s="140" customFormat="1">
      <c r="A38" s="165" t="s">
        <v>1459</v>
      </c>
      <c r="B38" s="166" t="s">
        <v>14</v>
      </c>
      <c r="C38" s="166" t="s">
        <v>14</v>
      </c>
      <c r="D38" s="166" t="s">
        <v>14</v>
      </c>
      <c r="E38" s="166" t="s">
        <v>14</v>
      </c>
      <c r="F38" s="166" t="s">
        <v>14</v>
      </c>
      <c r="G38" s="166" t="s">
        <v>14</v>
      </c>
      <c r="H38" s="166" t="s">
        <v>14</v>
      </c>
      <c r="I38" s="166" t="s">
        <v>14</v>
      </c>
      <c r="J38" s="166" t="s">
        <v>14</v>
      </c>
      <c r="K38" s="166" t="s">
        <v>14</v>
      </c>
      <c r="L38" s="166" t="s">
        <v>14</v>
      </c>
      <c r="M38" s="166" t="s">
        <v>14</v>
      </c>
      <c r="N38" s="166" t="s">
        <v>14</v>
      </c>
      <c r="O38" s="166" t="s">
        <v>14</v>
      </c>
      <c r="P38" s="166" t="s">
        <v>14</v>
      </c>
      <c r="Q38" s="166" t="s">
        <v>14</v>
      </c>
      <c r="R38" s="166" t="s">
        <v>14</v>
      </c>
      <c r="S38" s="166" t="s">
        <v>14</v>
      </c>
      <c r="T38" s="166" t="s">
        <v>14</v>
      </c>
      <c r="U38" s="166" t="s">
        <v>14</v>
      </c>
      <c r="V38" s="166" t="s">
        <v>14</v>
      </c>
      <c r="W38" s="166" t="s">
        <v>14</v>
      </c>
      <c r="X38" s="166" t="s">
        <v>14</v>
      </c>
      <c r="Y38" s="166" t="s">
        <v>14</v>
      </c>
      <c r="Z38" s="166" t="s">
        <v>14</v>
      </c>
      <c r="AA38" s="166" t="s">
        <v>14</v>
      </c>
      <c r="AB38" s="166" t="s">
        <v>14</v>
      </c>
      <c r="AC38" s="166" t="s">
        <v>14</v>
      </c>
      <c r="AD38" s="166" t="s">
        <v>14</v>
      </c>
      <c r="AE38" s="166" t="s">
        <v>14</v>
      </c>
      <c r="AF38" s="166" t="s">
        <v>14</v>
      </c>
      <c r="AG38" s="166" t="s">
        <v>14</v>
      </c>
      <c r="AH38" s="166" t="s">
        <v>14</v>
      </c>
      <c r="AI38" s="166" t="s">
        <v>14</v>
      </c>
      <c r="AJ38" s="166" t="s">
        <v>14</v>
      </c>
      <c r="AK38" s="166" t="s">
        <v>14</v>
      </c>
      <c r="AL38" s="166" t="s">
        <v>14</v>
      </c>
      <c r="AM38" s="166" t="s">
        <v>14</v>
      </c>
      <c r="AN38" s="166" t="s">
        <v>14</v>
      </c>
      <c r="AO38" s="166" t="s">
        <v>14</v>
      </c>
      <c r="AP38" s="166" t="s">
        <v>14</v>
      </c>
      <c r="AQ38" s="166" t="s">
        <v>14</v>
      </c>
      <c r="AR38" s="166" t="s">
        <v>14</v>
      </c>
    </row>
    <row r="39" spans="1:44" s="140" customFormat="1">
      <c r="A39" s="165" t="s">
        <v>341</v>
      </c>
      <c r="B39" s="166">
        <v>2582341722.5000014</v>
      </c>
      <c r="C39" s="166">
        <v>2501522101.0099988</v>
      </c>
      <c r="D39" s="166">
        <v>2678348059.6799998</v>
      </c>
      <c r="E39" s="166">
        <v>2694448884.9100008</v>
      </c>
      <c r="F39" s="166">
        <v>3075550289.4799995</v>
      </c>
      <c r="G39" s="166">
        <v>3174218420.6500015</v>
      </c>
      <c r="H39" s="166">
        <v>3373838550.8200006</v>
      </c>
      <c r="I39" s="166">
        <v>3298952330.5400019</v>
      </c>
      <c r="J39" s="166">
        <v>3959069127.559998</v>
      </c>
      <c r="K39" s="166">
        <v>4239504965.2300034</v>
      </c>
      <c r="L39" s="166">
        <v>4172274548.0800004</v>
      </c>
      <c r="M39" s="166">
        <v>3878948636.0300035</v>
      </c>
      <c r="N39" s="166">
        <v>3584553662.5700026</v>
      </c>
      <c r="O39" s="166">
        <v>3388925155.8599987</v>
      </c>
      <c r="P39" s="166">
        <v>3224223331.3400011</v>
      </c>
      <c r="Q39" s="166">
        <v>2771248736.5299973</v>
      </c>
      <c r="R39" s="166">
        <v>2614891526.3700013</v>
      </c>
      <c r="S39" s="166">
        <v>3146727911.519999</v>
      </c>
      <c r="T39" s="166">
        <v>2819638480.6699996</v>
      </c>
      <c r="U39" s="166">
        <v>3292662531.5100026</v>
      </c>
      <c r="V39" s="166">
        <v>2823735030.5899997</v>
      </c>
      <c r="W39" s="166">
        <v>3721037987.8800001</v>
      </c>
      <c r="X39" s="166">
        <v>4063265200.2000003</v>
      </c>
      <c r="Y39" s="166">
        <v>3512862697.5399981</v>
      </c>
      <c r="Z39" s="166">
        <v>3423712968.4100013</v>
      </c>
      <c r="AA39" s="166">
        <v>3192544816.6999989</v>
      </c>
      <c r="AB39" s="166">
        <v>2538492277.5300012</v>
      </c>
      <c r="AC39" s="166">
        <v>2934087742.3899984</v>
      </c>
      <c r="AD39" s="166">
        <v>2140884107.3000004</v>
      </c>
      <c r="AE39" s="166">
        <v>3423869569.1300001</v>
      </c>
      <c r="AF39" s="166">
        <v>4601755206.8699999</v>
      </c>
      <c r="AG39" s="166">
        <v>6564127973.1000004</v>
      </c>
      <c r="AH39" s="166">
        <v>9481407276.1900043</v>
      </c>
      <c r="AI39" s="166">
        <v>10731828293.099985</v>
      </c>
      <c r="AJ39" s="166">
        <v>14868910923.68</v>
      </c>
      <c r="AK39" s="166">
        <v>15043479286.629997</v>
      </c>
      <c r="AL39" s="166">
        <v>15285840782.559998</v>
      </c>
      <c r="AM39" s="166">
        <v>16386436101.249979</v>
      </c>
      <c r="AN39" s="166">
        <v>16821487880.740004</v>
      </c>
      <c r="AO39" s="166">
        <v>15739379473.890001</v>
      </c>
      <c r="AP39" s="166">
        <v>14880935973.770002</v>
      </c>
      <c r="AQ39" s="166">
        <v>15518627406.999985</v>
      </c>
      <c r="AR39" s="166">
        <v>16303054015.990005</v>
      </c>
    </row>
    <row r="40" spans="1:44" s="140" customFormat="1">
      <c r="A40" s="165" t="s">
        <v>642</v>
      </c>
      <c r="B40" s="166">
        <v>-6471372644.6700201</v>
      </c>
      <c r="C40" s="166">
        <v>-7275771083.0899811</v>
      </c>
      <c r="D40" s="166">
        <v>-8079978318.7599993</v>
      </c>
      <c r="E40" s="166">
        <v>-8662217396.8500061</v>
      </c>
      <c r="F40" s="166">
        <v>-9277039316.1099873</v>
      </c>
      <c r="G40" s="166">
        <v>-10431456457.589972</v>
      </c>
      <c r="H40" s="166">
        <v>-11562867837.369986</v>
      </c>
      <c r="I40" s="166">
        <v>-11278883487.150019</v>
      </c>
      <c r="J40" s="166">
        <v>-11168713404.329992</v>
      </c>
      <c r="K40" s="166">
        <v>-11676011074.629923</v>
      </c>
      <c r="L40" s="166">
        <v>-13779473107.229998</v>
      </c>
      <c r="M40" s="166">
        <v>-13100759722.289888</v>
      </c>
      <c r="N40" s="166">
        <v>-12318844674.260023</v>
      </c>
      <c r="O40" s="166">
        <v>-11032806370.980099</v>
      </c>
      <c r="P40" s="166">
        <v>-10368036829.759996</v>
      </c>
      <c r="Q40" s="166">
        <v>-7342406183.6999893</v>
      </c>
      <c r="R40" s="166">
        <v>-7213399538.8600168</v>
      </c>
      <c r="S40" s="166">
        <v>-7005711518.2000151</v>
      </c>
      <c r="T40" s="166">
        <v>-7372868499.8599939</v>
      </c>
      <c r="U40" s="166">
        <v>-6891584922.4401169</v>
      </c>
      <c r="V40" s="166">
        <v>-7169520265.3000011</v>
      </c>
      <c r="W40" s="166">
        <v>-7989186025.840004</v>
      </c>
      <c r="X40" s="166">
        <v>-7785558427.5700026</v>
      </c>
      <c r="Y40" s="166">
        <v>-5658008084.5999622</v>
      </c>
      <c r="Z40" s="166">
        <v>-4737387811.3499985</v>
      </c>
      <c r="AA40" s="166">
        <v>-3958048860.2400141</v>
      </c>
      <c r="AB40" s="166">
        <v>-3067637172.6900053</v>
      </c>
      <c r="AC40" s="166">
        <v>-2706483974.3401055</v>
      </c>
      <c r="AD40" s="166">
        <v>-2779537571.4500051</v>
      </c>
      <c r="AE40" s="166">
        <v>-4791985519.5399876</v>
      </c>
      <c r="AF40" s="166">
        <v>-7963069163.3499918</v>
      </c>
      <c r="AG40" s="166">
        <v>-12408898257.340006</v>
      </c>
      <c r="AH40" s="166">
        <v>-16798269041.840015</v>
      </c>
      <c r="AI40" s="166">
        <v>-20334070909.409847</v>
      </c>
      <c r="AJ40" s="166">
        <v>-23539432062.509998</v>
      </c>
      <c r="AK40" s="166">
        <v>-21379260929.540001</v>
      </c>
      <c r="AL40" s="166">
        <v>-20898015465.57</v>
      </c>
      <c r="AM40" s="166">
        <v>-19866212043.00988</v>
      </c>
      <c r="AN40" s="166">
        <v>-21195100070.780125</v>
      </c>
      <c r="AO40" s="166">
        <v>-19122920872.619877</v>
      </c>
      <c r="AP40" s="166">
        <v>-17708975349.169998</v>
      </c>
      <c r="AQ40" s="166">
        <v>-17464419202.189884</v>
      </c>
      <c r="AR40" s="166">
        <v>-18621109390.940121</v>
      </c>
    </row>
    <row r="41" spans="1:44" s="140" customFormat="1">
      <c r="A41" s="167" t="s">
        <v>649</v>
      </c>
      <c r="B41" s="166">
        <v>-5195795003.7600002</v>
      </c>
      <c r="C41" s="166">
        <v>-6083317230.5200005</v>
      </c>
      <c r="D41" s="166">
        <v>-6823327404.6899996</v>
      </c>
      <c r="E41" s="166">
        <v>-7247158101.04</v>
      </c>
      <c r="F41" s="166">
        <v>-7820025354.8499994</v>
      </c>
      <c r="G41" s="166">
        <v>-8910377769.2200012</v>
      </c>
      <c r="H41" s="166">
        <v>-9516277832.4500008</v>
      </c>
      <c r="I41" s="166">
        <v>-9233329314.2199974</v>
      </c>
      <c r="J41" s="166">
        <v>-9071292484.8499985</v>
      </c>
      <c r="K41" s="166">
        <v>-9852406872.6199989</v>
      </c>
      <c r="L41" s="166">
        <v>-11809876570.25</v>
      </c>
      <c r="M41" s="166">
        <v>-11253408880.059998</v>
      </c>
      <c r="N41" s="166">
        <v>-10677652359.4</v>
      </c>
      <c r="O41" s="166">
        <v>-9700332394.8299999</v>
      </c>
      <c r="P41" s="166">
        <v>-9107875915.0400009</v>
      </c>
      <c r="Q41" s="166">
        <v>-6377925858.0600004</v>
      </c>
      <c r="R41" s="166">
        <v>-6391925791.5099993</v>
      </c>
      <c r="S41" s="166">
        <v>-6111963808.4399996</v>
      </c>
      <c r="T41" s="166">
        <v>-6396215461.21</v>
      </c>
      <c r="U41" s="166">
        <v>-5933989696.3800001</v>
      </c>
      <c r="V41" s="166">
        <v>-6190852554.2600002</v>
      </c>
      <c r="W41" s="166">
        <v>-6993362981.8999977</v>
      </c>
      <c r="X41" s="166">
        <v>-6728377390.3699999</v>
      </c>
      <c r="Y41" s="166">
        <v>-4877557998.8200006</v>
      </c>
      <c r="Z41" s="166">
        <v>-3990751455.6499996</v>
      </c>
      <c r="AA41" s="166">
        <v>-3356462798.2799997</v>
      </c>
      <c r="AB41" s="166">
        <v>-2646497776.1799998</v>
      </c>
      <c r="AC41" s="166">
        <v>-2253685453.9900002</v>
      </c>
      <c r="AD41" s="166">
        <v>-2227472081.9900002</v>
      </c>
      <c r="AE41" s="166">
        <v>-4171396905.0700002</v>
      </c>
      <c r="AF41" s="166">
        <v>-6978347342.2700005</v>
      </c>
      <c r="AG41" s="166">
        <v>-10077478373.119999</v>
      </c>
      <c r="AH41" s="166">
        <v>-12417068707.470001</v>
      </c>
      <c r="AI41" s="166">
        <v>-15982889077.029999</v>
      </c>
      <c r="AJ41" s="166">
        <v>-17118324173.700001</v>
      </c>
      <c r="AK41" s="166">
        <v>-14808245710.41</v>
      </c>
      <c r="AL41" s="166">
        <v>-13454050289.690001</v>
      </c>
      <c r="AM41" s="166">
        <v>-13677126666.070002</v>
      </c>
      <c r="AN41" s="166">
        <v>-14908418964.389999</v>
      </c>
      <c r="AO41" s="166">
        <v>-12926003225.889999</v>
      </c>
      <c r="AP41" s="166">
        <v>-11563107287.389999</v>
      </c>
      <c r="AQ41" s="166">
        <v>-10106041120.140003</v>
      </c>
      <c r="AR41" s="166">
        <v>-11002903551.66</v>
      </c>
    </row>
    <row r="42" spans="1:44" s="140" customFormat="1">
      <c r="A42" s="167" t="s">
        <v>375</v>
      </c>
      <c r="B42" s="166">
        <v>-1072816541.6500001</v>
      </c>
      <c r="C42" s="166">
        <v>-991979885.21999979</v>
      </c>
      <c r="D42" s="166">
        <v>-1085819867.53</v>
      </c>
      <c r="E42" s="166">
        <v>-1222974055.3000004</v>
      </c>
      <c r="F42" s="166">
        <v>-1249841060.4000001</v>
      </c>
      <c r="G42" s="166">
        <v>-1316077941.9600005</v>
      </c>
      <c r="H42" s="166">
        <v>-1802411706.72</v>
      </c>
      <c r="I42" s="166">
        <v>-1808349863.5200002</v>
      </c>
      <c r="J42" s="166">
        <v>-1681805953.21</v>
      </c>
      <c r="K42" s="166">
        <v>-1659071335.2600002</v>
      </c>
      <c r="L42" s="166">
        <v>-1750072258.52</v>
      </c>
      <c r="M42" s="166">
        <v>-1651885120.8500001</v>
      </c>
      <c r="N42" s="166">
        <v>-1440956977.1600001</v>
      </c>
      <c r="O42" s="166">
        <v>-1168997511.7500002</v>
      </c>
      <c r="P42" s="166">
        <v>-1078391469.3500001</v>
      </c>
      <c r="Q42" s="166">
        <v>-805097905.12999988</v>
      </c>
      <c r="R42" s="166">
        <v>-650050418.07999992</v>
      </c>
      <c r="S42" s="166">
        <v>-677504030.61999989</v>
      </c>
      <c r="T42" s="166">
        <v>-703053244.99000001</v>
      </c>
      <c r="U42" s="166">
        <v>-692187939.41999984</v>
      </c>
      <c r="V42" s="166">
        <v>-683515718.78000009</v>
      </c>
      <c r="W42" s="166">
        <v>-706694590.20999992</v>
      </c>
      <c r="X42" s="166">
        <v>-778843051.73999989</v>
      </c>
      <c r="Y42" s="166">
        <v>-544594364.40000021</v>
      </c>
      <c r="Z42" s="166">
        <v>-537650540.25</v>
      </c>
      <c r="AA42" s="166">
        <v>-423169327.93999994</v>
      </c>
      <c r="AB42" s="166">
        <v>-288509992.24000001</v>
      </c>
      <c r="AC42" s="166">
        <v>-353495947.41000009</v>
      </c>
      <c r="AD42" s="166">
        <v>-450676429.89000005</v>
      </c>
      <c r="AE42" s="166">
        <v>-518370593.85999995</v>
      </c>
      <c r="AF42" s="166">
        <v>-869158531.73000002</v>
      </c>
      <c r="AG42" s="166">
        <v>-2202707277.9099998</v>
      </c>
      <c r="AH42" s="166">
        <v>-4229559714.1300001</v>
      </c>
      <c r="AI42" s="166">
        <v>-4155966030.3900003</v>
      </c>
      <c r="AJ42" s="166">
        <v>-6138711822.2600002</v>
      </c>
      <c r="AK42" s="166">
        <v>-6320384442.5199995</v>
      </c>
      <c r="AL42" s="166">
        <v>-7126821903.2000008</v>
      </c>
      <c r="AM42" s="166">
        <v>-5813241637.8399982</v>
      </c>
      <c r="AN42" s="166">
        <v>-5868676605.7199993</v>
      </c>
      <c r="AO42" s="166">
        <v>-5741935053.8600025</v>
      </c>
      <c r="AP42" s="166">
        <v>-5774198918.5999994</v>
      </c>
      <c r="AQ42" s="166">
        <v>-6986941088.8500032</v>
      </c>
      <c r="AR42" s="166">
        <v>-7223942523.9800005</v>
      </c>
    </row>
    <row r="43" spans="1:44" s="140" customFormat="1">
      <c r="A43" s="167" t="s">
        <v>650</v>
      </c>
      <c r="B43" s="166">
        <v>0</v>
      </c>
      <c r="C43" s="166">
        <v>0</v>
      </c>
      <c r="D43" s="166">
        <v>0</v>
      </c>
      <c r="E43" s="166">
        <v>0</v>
      </c>
      <c r="F43" s="166">
        <v>0</v>
      </c>
      <c r="G43" s="166">
        <v>0</v>
      </c>
      <c r="H43" s="166">
        <v>0</v>
      </c>
      <c r="I43" s="166">
        <v>0</v>
      </c>
      <c r="J43" s="166">
        <v>0</v>
      </c>
      <c r="K43" s="166">
        <v>0</v>
      </c>
      <c r="L43" s="166">
        <v>0</v>
      </c>
      <c r="M43" s="166">
        <v>0</v>
      </c>
      <c r="N43" s="166">
        <v>0</v>
      </c>
      <c r="O43" s="166">
        <v>0</v>
      </c>
      <c r="P43" s="166">
        <v>0</v>
      </c>
      <c r="Q43" s="166">
        <v>0</v>
      </c>
      <c r="R43" s="166">
        <v>0</v>
      </c>
      <c r="S43" s="166">
        <v>0</v>
      </c>
      <c r="T43" s="166">
        <v>0</v>
      </c>
      <c r="U43" s="166">
        <v>0</v>
      </c>
      <c r="V43" s="166">
        <v>0</v>
      </c>
      <c r="W43" s="166">
        <v>0</v>
      </c>
      <c r="X43" s="166">
        <v>0</v>
      </c>
      <c r="Y43" s="166">
        <v>0</v>
      </c>
      <c r="Z43" s="166">
        <v>0</v>
      </c>
      <c r="AA43" s="166">
        <v>0</v>
      </c>
      <c r="AB43" s="166">
        <v>0</v>
      </c>
      <c r="AC43" s="166">
        <v>0</v>
      </c>
      <c r="AD43" s="166">
        <v>0</v>
      </c>
      <c r="AE43" s="166">
        <v>0</v>
      </c>
      <c r="AF43" s="166">
        <v>0</v>
      </c>
      <c r="AG43" s="166">
        <v>0</v>
      </c>
      <c r="AH43" s="166">
        <v>0</v>
      </c>
      <c r="AI43" s="166">
        <v>0</v>
      </c>
      <c r="AJ43" s="166">
        <v>0</v>
      </c>
      <c r="AK43" s="166">
        <v>0</v>
      </c>
      <c r="AL43" s="166">
        <v>0</v>
      </c>
      <c r="AM43" s="166">
        <v>0</v>
      </c>
      <c r="AN43" s="166">
        <v>0</v>
      </c>
      <c r="AO43" s="166">
        <v>0</v>
      </c>
      <c r="AP43" s="166">
        <v>0</v>
      </c>
      <c r="AQ43" s="166">
        <v>0</v>
      </c>
      <c r="AR43" s="166">
        <v>0</v>
      </c>
    </row>
    <row r="44" spans="1:44" s="140" customFormat="1">
      <c r="A44" s="167" t="s">
        <v>202</v>
      </c>
      <c r="B44" s="166">
        <v>-182129228.20000005</v>
      </c>
      <c r="C44" s="166">
        <v>-180631772.23000005</v>
      </c>
      <c r="D44" s="166">
        <v>-149527802.30999997</v>
      </c>
      <c r="E44" s="166">
        <v>-172125972.42000011</v>
      </c>
      <c r="F44" s="166">
        <v>-191144217.06999999</v>
      </c>
      <c r="G44" s="166">
        <v>-185864125.51000011</v>
      </c>
      <c r="H44" s="166">
        <v>-225750613.84999996</v>
      </c>
      <c r="I44" s="166">
        <v>-213585565.98000008</v>
      </c>
      <c r="J44" s="166">
        <v>-400000169.61999989</v>
      </c>
      <c r="K44" s="166">
        <v>-141374367.85000038</v>
      </c>
      <c r="L44" s="166">
        <v>-196990586.94000006</v>
      </c>
      <c r="M44" s="166">
        <v>-176976130.32000017</v>
      </c>
      <c r="N44" s="166">
        <v>-182617162.93000019</v>
      </c>
      <c r="O44" s="166">
        <v>-150991567.76999998</v>
      </c>
      <c r="P44" s="166">
        <v>-166615361.65999985</v>
      </c>
      <c r="Q44" s="166">
        <v>-149418455.94000006</v>
      </c>
      <c r="R44" s="166">
        <v>-158794874.91999984</v>
      </c>
      <c r="S44" s="166">
        <v>-206568099.7900002</v>
      </c>
      <c r="T44" s="166">
        <v>-260900057.45999998</v>
      </c>
      <c r="U44" s="166">
        <v>-254878784.13999993</v>
      </c>
      <c r="V44" s="166">
        <v>-284192006.09999985</v>
      </c>
      <c r="W44" s="166">
        <v>-281267959.62000006</v>
      </c>
      <c r="X44" s="166">
        <v>-272003090.67999995</v>
      </c>
      <c r="Y44" s="166">
        <v>-231417138.99000007</v>
      </c>
      <c r="Z44" s="166">
        <v>-206509040.45999995</v>
      </c>
      <c r="AA44" s="166">
        <v>-176439715.76000002</v>
      </c>
      <c r="AB44" s="166">
        <v>-130033422.16</v>
      </c>
      <c r="AC44" s="166">
        <v>-97642900.209999949</v>
      </c>
      <c r="AD44" s="166">
        <v>-99976457.560000017</v>
      </c>
      <c r="AE44" s="166">
        <v>-99561561.509999976</v>
      </c>
      <c r="AF44" s="166">
        <v>-111566919.52</v>
      </c>
      <c r="AG44" s="166">
        <v>-122270575.80999999</v>
      </c>
      <c r="AH44" s="166">
        <v>-145541376.88000011</v>
      </c>
      <c r="AI44" s="166">
        <v>-187346314.03999996</v>
      </c>
      <c r="AJ44" s="166">
        <v>-275781481.31999969</v>
      </c>
      <c r="AK44" s="166">
        <v>-244530693.26000023</v>
      </c>
      <c r="AL44" s="166">
        <v>-311941250.56000018</v>
      </c>
      <c r="AM44" s="166">
        <v>-367508016.78999972</v>
      </c>
      <c r="AN44" s="166">
        <v>-409097262.02000022</v>
      </c>
      <c r="AO44" s="166">
        <v>-445326889.61999989</v>
      </c>
      <c r="AP44" s="166">
        <v>-358374520.3499999</v>
      </c>
      <c r="AQ44" s="166">
        <v>-356384672.61000013</v>
      </c>
      <c r="AR44" s="166">
        <v>-381129592.53999996</v>
      </c>
    </row>
    <row r="45" spans="1:44" s="140" customFormat="1">
      <c r="A45" s="167" t="s">
        <v>651</v>
      </c>
      <c r="B45" s="166">
        <v>-20631871.0600206</v>
      </c>
      <c r="C45" s="166">
        <v>-19842195.119980928</v>
      </c>
      <c r="D45" s="166">
        <v>-21303244.23</v>
      </c>
      <c r="E45" s="166">
        <v>-19959268.090006713</v>
      </c>
      <c r="F45" s="166">
        <v>-16028683.78998718</v>
      </c>
      <c r="G45" s="166">
        <v>-19136620.899969485</v>
      </c>
      <c r="H45" s="166">
        <v>-18427684.349984739</v>
      </c>
      <c r="I45" s="166">
        <v>-23618743.430021364</v>
      </c>
      <c r="J45" s="166">
        <v>-15614796.64999626</v>
      </c>
      <c r="K45" s="166">
        <v>-23158498.899922483</v>
      </c>
      <c r="L45" s="166">
        <v>-22533691.519997556</v>
      </c>
      <c r="M45" s="166">
        <v>-18489591.059890743</v>
      </c>
      <c r="N45" s="166">
        <v>-17618174.770022888</v>
      </c>
      <c r="O45" s="166">
        <v>-12484896.630099185</v>
      </c>
      <c r="P45" s="166">
        <v>-15154083.709995957</v>
      </c>
      <c r="Q45" s="166">
        <v>-9963964.5699882489</v>
      </c>
      <c r="R45" s="166">
        <v>-12628454.350017169</v>
      </c>
      <c r="S45" s="166">
        <v>-9675579.3500152547</v>
      </c>
      <c r="T45" s="166">
        <v>-12699736.199993897</v>
      </c>
      <c r="U45" s="166">
        <v>-10528502.500116576</v>
      </c>
      <c r="V45" s="166">
        <v>-10959986.160001984</v>
      </c>
      <c r="W45" s="166">
        <v>-7860494.1100063305</v>
      </c>
      <c r="X45" s="166">
        <v>-6334894.7800027477</v>
      </c>
      <c r="Y45" s="166">
        <v>-4438582.3899613945</v>
      </c>
      <c r="Z45" s="166">
        <v>-2476774.9899990838</v>
      </c>
      <c r="AA45" s="166">
        <v>-1977018.2600141158</v>
      </c>
      <c r="AB45" s="166">
        <v>-2595982.1100051883</v>
      </c>
      <c r="AC45" s="166">
        <v>-1659672.7301050569</v>
      </c>
      <c r="AD45" s="166">
        <v>-1412602.0100050345</v>
      </c>
      <c r="AE45" s="166">
        <v>-2656459.0999866496</v>
      </c>
      <c r="AF45" s="166">
        <v>-3996369.8299911111</v>
      </c>
      <c r="AG45" s="166">
        <v>-6442030.5000080885</v>
      </c>
      <c r="AH45" s="166">
        <v>-6099243.3600120554</v>
      </c>
      <c r="AI45" s="166">
        <v>-7869487.9498474104</v>
      </c>
      <c r="AJ45" s="166">
        <v>-6614585.2300000004</v>
      </c>
      <c r="AK45" s="166">
        <v>-6100083.3500000015</v>
      </c>
      <c r="AL45" s="166">
        <v>-5202022.120000001</v>
      </c>
      <c r="AM45" s="166">
        <v>-8335722.3098779321</v>
      </c>
      <c r="AN45" s="166">
        <v>-8907238.6501220688</v>
      </c>
      <c r="AO45" s="166">
        <v>-9655703.2498779334</v>
      </c>
      <c r="AP45" s="166">
        <v>-13294622.829999998</v>
      </c>
      <c r="AQ45" s="166">
        <v>-15052320.58987793</v>
      </c>
      <c r="AR45" s="166">
        <v>-13133722.760122072</v>
      </c>
    </row>
    <row r="46" spans="1:44" s="140" customFormat="1">
      <c r="A46" s="165" t="s">
        <v>143</v>
      </c>
      <c r="B46" s="166">
        <v>5865391601.0100002</v>
      </c>
      <c r="C46" s="166">
        <v>6844064809.130003</v>
      </c>
      <c r="D46" s="166">
        <v>7544608978.0400028</v>
      </c>
      <c r="E46" s="166">
        <v>8058315487.4399967</v>
      </c>
      <c r="F46" s="166">
        <v>8625952890.6899967</v>
      </c>
      <c r="G46" s="166">
        <v>9804818322.6699924</v>
      </c>
      <c r="H46" s="166">
        <v>10788501646.280005</v>
      </c>
      <c r="I46" s="166">
        <v>10269828259.000002</v>
      </c>
      <c r="J46" s="166">
        <v>10192655942.220005</v>
      </c>
      <c r="K46" s="166">
        <v>10688079026.400009</v>
      </c>
      <c r="L46" s="166">
        <v>12792396683.599998</v>
      </c>
      <c r="M46" s="166">
        <v>13008070967.009998</v>
      </c>
      <c r="N46" s="166">
        <v>11955499596.120001</v>
      </c>
      <c r="O46" s="166">
        <v>10497187445.01</v>
      </c>
      <c r="P46" s="166">
        <v>9749518708.8100109</v>
      </c>
      <c r="Q46" s="166">
        <v>6903314496.2799988</v>
      </c>
      <c r="R46" s="166">
        <v>6863198308.5700016</v>
      </c>
      <c r="S46" s="166">
        <v>6652977041.9300079</v>
      </c>
      <c r="T46" s="166">
        <v>7037717977.9800005</v>
      </c>
      <c r="U46" s="166">
        <v>6667656675.5400095</v>
      </c>
      <c r="V46" s="166">
        <v>6867269093.0600052</v>
      </c>
      <c r="W46" s="166">
        <v>8162710242.9300003</v>
      </c>
      <c r="X46" s="166">
        <v>7716372611.7600002</v>
      </c>
      <c r="Y46" s="166">
        <v>5764877057.2000027</v>
      </c>
      <c r="Z46" s="166">
        <v>4449650960.2099991</v>
      </c>
      <c r="AA46" s="166">
        <v>3720346141.9200039</v>
      </c>
      <c r="AB46" s="166">
        <v>2909145236.5400004</v>
      </c>
      <c r="AC46" s="166">
        <v>2618715506.5799994</v>
      </c>
      <c r="AD46" s="166">
        <v>2573923445.249999</v>
      </c>
      <c r="AE46" s="166">
        <v>4643933538.1700001</v>
      </c>
      <c r="AF46" s="166">
        <v>7606863625.8900013</v>
      </c>
      <c r="AG46" s="166">
        <v>10774311559.530008</v>
      </c>
      <c r="AH46" s="166">
        <v>12997703734.359999</v>
      </c>
      <c r="AI46" s="166">
        <v>16544603176.070002</v>
      </c>
      <c r="AJ46" s="166">
        <v>18330872968.329998</v>
      </c>
      <c r="AK46" s="166">
        <v>16453552987.760006</v>
      </c>
      <c r="AL46" s="166">
        <v>15040291712.119993</v>
      </c>
      <c r="AM46" s="166">
        <v>14981915090.039995</v>
      </c>
      <c r="AN46" s="166">
        <v>16484046898.110008</v>
      </c>
      <c r="AO46" s="166">
        <v>15604125707.009979</v>
      </c>
      <c r="AP46" s="166">
        <v>13940275062.619999</v>
      </c>
      <c r="AQ46" s="166">
        <v>11736446268.489979</v>
      </c>
      <c r="AR46" s="166">
        <v>12374699111.659998</v>
      </c>
    </row>
    <row r="47" spans="1:44" s="140" customFormat="1">
      <c r="A47" s="165" t="s">
        <v>643</v>
      </c>
      <c r="B47" s="166">
        <v>129367.43000000001</v>
      </c>
      <c r="C47" s="166">
        <v>136931.71000000002</v>
      </c>
      <c r="D47" s="166">
        <v>147210.65999999997</v>
      </c>
      <c r="E47" s="166">
        <v>0</v>
      </c>
      <c r="F47" s="166">
        <v>0</v>
      </c>
      <c r="G47" s="166">
        <v>0</v>
      </c>
      <c r="H47" s="166">
        <v>0</v>
      </c>
      <c r="I47" s="166">
        <v>0</v>
      </c>
      <c r="J47" s="166">
        <v>0</v>
      </c>
      <c r="K47" s="166">
        <v>0</v>
      </c>
      <c r="L47" s="166">
        <v>0</v>
      </c>
      <c r="M47" s="166">
        <v>0</v>
      </c>
      <c r="N47" s="166">
        <v>0</v>
      </c>
      <c r="O47" s="166">
        <v>0</v>
      </c>
      <c r="P47" s="166">
        <v>0</v>
      </c>
      <c r="Q47" s="166">
        <v>0</v>
      </c>
      <c r="R47" s="166">
        <v>0</v>
      </c>
      <c r="S47" s="166">
        <v>0</v>
      </c>
      <c r="T47" s="166">
        <v>0</v>
      </c>
      <c r="U47" s="166">
        <v>0</v>
      </c>
      <c r="V47" s="166">
        <v>0</v>
      </c>
      <c r="W47" s="166">
        <v>0</v>
      </c>
      <c r="X47" s="166">
        <v>0</v>
      </c>
      <c r="Y47" s="166">
        <v>0</v>
      </c>
      <c r="Z47" s="166">
        <v>0</v>
      </c>
      <c r="AA47" s="166">
        <v>0</v>
      </c>
      <c r="AB47" s="166">
        <v>0</v>
      </c>
      <c r="AC47" s="166">
        <v>0</v>
      </c>
      <c r="AD47" s="166">
        <v>0</v>
      </c>
      <c r="AE47" s="166">
        <v>0</v>
      </c>
      <c r="AF47" s="166">
        <v>0</v>
      </c>
      <c r="AG47" s="166">
        <v>0</v>
      </c>
      <c r="AH47" s="166">
        <v>0</v>
      </c>
      <c r="AI47" s="166">
        <v>0</v>
      </c>
      <c r="AJ47" s="166">
        <v>0</v>
      </c>
      <c r="AK47" s="166">
        <v>0</v>
      </c>
      <c r="AL47" s="166">
        <v>0</v>
      </c>
      <c r="AM47" s="166">
        <v>0</v>
      </c>
      <c r="AN47" s="166">
        <v>0</v>
      </c>
      <c r="AO47" s="166">
        <v>0</v>
      </c>
      <c r="AP47" s="166">
        <v>0</v>
      </c>
      <c r="AQ47" s="166">
        <v>0</v>
      </c>
      <c r="AR47" s="166">
        <v>0</v>
      </c>
    </row>
    <row r="48" spans="1:44" s="140" customFormat="1">
      <c r="A48" s="165" t="s">
        <v>647</v>
      </c>
      <c r="B48" s="166">
        <v>12804524.809998721</v>
      </c>
      <c r="C48" s="166">
        <v>-99347273.480002046</v>
      </c>
      <c r="D48" s="166">
        <v>-562843507.4600023</v>
      </c>
      <c r="E48" s="166">
        <v>-413662524.22999793</v>
      </c>
      <c r="F48" s="166">
        <v>-978092299.40999997</v>
      </c>
      <c r="G48" s="166">
        <v>-220651978.91000229</v>
      </c>
      <c r="H48" s="166">
        <v>-1205872447.7399998</v>
      </c>
      <c r="I48" s="166">
        <v>806543569.62000275</v>
      </c>
      <c r="J48" s="166">
        <v>96438772.879996836</v>
      </c>
      <c r="K48" s="166">
        <v>-526051997.92999315</v>
      </c>
      <c r="L48" s="166">
        <v>-124635037.51999852</v>
      </c>
      <c r="M48" s="166">
        <v>-361688490.65000409</v>
      </c>
      <c r="N48" s="166">
        <v>-57249858.940001369</v>
      </c>
      <c r="O48" s="166">
        <v>84107745.320007861</v>
      </c>
      <c r="P48" s="166">
        <v>19293263.450002015</v>
      </c>
      <c r="Q48" s="166">
        <v>252086127.45999473</v>
      </c>
      <c r="R48" s="166">
        <v>-18839376.349998981</v>
      </c>
      <c r="S48" s="166">
        <v>-18655107.680003047</v>
      </c>
      <c r="T48" s="166">
        <v>412938749.82999897</v>
      </c>
      <c r="U48" s="166">
        <v>117369873.54000372</v>
      </c>
      <c r="V48" s="166">
        <v>536411492.43000281</v>
      </c>
      <c r="W48" s="166">
        <v>-16978490.160005897</v>
      </c>
      <c r="X48" s="166">
        <v>53854714.649999619</v>
      </c>
      <c r="Y48" s="166">
        <v>246532053.81000018</v>
      </c>
      <c r="Z48" s="166">
        <v>414846816.39999723</v>
      </c>
      <c r="AA48" s="166">
        <v>151089760.12000406</v>
      </c>
      <c r="AB48" s="166">
        <v>386214490.88999707</v>
      </c>
      <c r="AC48" s="166">
        <v>-154204601.78999519</v>
      </c>
      <c r="AD48" s="166">
        <v>1082532589.9100049</v>
      </c>
      <c r="AE48" s="166">
        <v>-121006582.12999821</v>
      </c>
      <c r="AF48" s="166">
        <v>960318876.71000075</v>
      </c>
      <c r="AG48" s="166">
        <v>-380993888.60999179</v>
      </c>
      <c r="AH48" s="166">
        <v>179118451.68000412</v>
      </c>
      <c r="AI48" s="166">
        <v>510254160.15000248</v>
      </c>
      <c r="AJ48" s="166">
        <v>494198434.60000128</v>
      </c>
      <c r="AK48" s="166">
        <v>819356138.18001091</v>
      </c>
      <c r="AL48" s="166">
        <v>657625320.18999112</v>
      </c>
      <c r="AM48" s="166">
        <v>129203962.45001531</v>
      </c>
      <c r="AN48" s="166">
        <v>952110700.92000735</v>
      </c>
      <c r="AO48" s="166">
        <v>1142823878.6699936</v>
      </c>
      <c r="AP48" s="166">
        <v>849406424.2900008</v>
      </c>
      <c r="AQ48" s="166">
        <v>1087637384.0799966</v>
      </c>
      <c r="AR48" s="166">
        <v>811310158.49999738</v>
      </c>
    </row>
    <row r="49" spans="1:44" s="747" customFormat="1">
      <c r="A49" s="775" t="s">
        <v>644</v>
      </c>
      <c r="B49" s="776">
        <v>-480171925.25999999</v>
      </c>
      <c r="C49" s="776">
        <v>-201420242</v>
      </c>
      <c r="D49" s="776">
        <v>674356354.79999995</v>
      </c>
      <c r="E49" s="776">
        <v>598798258.41999996</v>
      </c>
      <c r="F49" s="776">
        <v>1707503093.72</v>
      </c>
      <c r="G49" s="776">
        <v>-331940785.71000004</v>
      </c>
      <c r="H49" s="776">
        <v>2982319694.6600003</v>
      </c>
      <c r="I49" s="776">
        <v>-391641234.22000045</v>
      </c>
      <c r="J49" s="776">
        <v>-1267216000.9400001</v>
      </c>
      <c r="K49" s="776">
        <v>-1081475106.217351</v>
      </c>
      <c r="L49" s="776">
        <v>107881360.5264481</v>
      </c>
      <c r="M49" s="776">
        <v>-117467080.87731642</v>
      </c>
      <c r="N49" s="776">
        <v>-165910139.54301614</v>
      </c>
      <c r="O49" s="776">
        <v>480882263.73973143</v>
      </c>
      <c r="P49" s="776">
        <v>-339277978.503447</v>
      </c>
      <c r="Q49" s="776">
        <v>438062021.88854653</v>
      </c>
      <c r="R49" s="776">
        <v>130910414.61000001</v>
      </c>
      <c r="S49" s="776">
        <v>1443117212.25</v>
      </c>
      <c r="T49" s="776">
        <v>413967875.17000008</v>
      </c>
      <c r="U49" s="776">
        <v>-421320977.25999999</v>
      </c>
      <c r="V49" s="776">
        <v>57108093.99000001</v>
      </c>
      <c r="W49" s="776">
        <v>-200907046.39999998</v>
      </c>
      <c r="X49" s="776">
        <v>1013461427.9100001</v>
      </c>
      <c r="Y49" s="776">
        <v>-330742455.07999998</v>
      </c>
      <c r="Z49" s="776">
        <v>4049456904.5999999</v>
      </c>
      <c r="AA49" s="776">
        <v>876189397.99000001</v>
      </c>
      <c r="AB49" s="776">
        <v>656362313.46000004</v>
      </c>
      <c r="AC49" s="776">
        <v>-1104388952.0900002</v>
      </c>
      <c r="AD49" s="776">
        <v>1127626243.0900002</v>
      </c>
      <c r="AE49" s="776">
        <v>-1852638829.6599998</v>
      </c>
      <c r="AF49" s="776">
        <v>1130675333.0699999</v>
      </c>
      <c r="AG49" s="776">
        <v>316960442.53999996</v>
      </c>
      <c r="AH49" s="776">
        <v>-2486406606.4499998</v>
      </c>
      <c r="AI49" s="776">
        <v>1078146506.9299998</v>
      </c>
      <c r="AJ49" s="776">
        <v>191959929.43000007</v>
      </c>
      <c r="AK49" s="776">
        <v>-206139594.41</v>
      </c>
      <c r="AL49" s="776">
        <v>-337698917.62</v>
      </c>
      <c r="AM49" s="776">
        <v>-787835527.05999994</v>
      </c>
      <c r="AN49" s="776">
        <v>440493968.38</v>
      </c>
      <c r="AO49" s="776">
        <v>-358762281.99000001</v>
      </c>
      <c r="AP49" s="776">
        <v>430975586.26000005</v>
      </c>
      <c r="AQ49" s="776">
        <v>1751491335.3800001</v>
      </c>
      <c r="AR49" s="776">
        <v>-189111513</v>
      </c>
    </row>
    <row r="50" spans="1:44" s="747" customFormat="1">
      <c r="A50" s="775" t="s">
        <v>645</v>
      </c>
      <c r="B50" s="776">
        <v>-189433153.61000001</v>
      </c>
      <c r="C50" s="776">
        <v>-117730248.84999999</v>
      </c>
      <c r="D50" s="776">
        <v>446934167.86000001</v>
      </c>
      <c r="E50" s="776">
        <v>391701654.06</v>
      </c>
      <c r="F50" s="776">
        <v>1158382242.1400001</v>
      </c>
      <c r="G50" s="776">
        <v>-243291123.94</v>
      </c>
      <c r="H50" s="776">
        <v>2416215091.8699999</v>
      </c>
      <c r="I50" s="776">
        <v>-246299934.93000001</v>
      </c>
      <c r="J50" s="776">
        <v>-873256891.51999998</v>
      </c>
      <c r="K50" s="776">
        <v>-980736089.32000005</v>
      </c>
      <c r="L50" s="776">
        <v>97832250.629999995</v>
      </c>
      <c r="M50" s="776">
        <v>-106525064.58</v>
      </c>
      <c r="N50" s="776">
        <v>-150455669.78</v>
      </c>
      <c r="O50" s="776">
        <v>436088253.94</v>
      </c>
      <c r="P50" s="776">
        <v>-307674356.92000002</v>
      </c>
      <c r="Q50" s="776">
        <v>397256702.22000003</v>
      </c>
      <c r="R50" s="776">
        <v>118716156.59999999</v>
      </c>
      <c r="S50" s="776">
        <v>1308691363.3399999</v>
      </c>
      <c r="T50" s="776">
        <v>375406916.60000002</v>
      </c>
      <c r="U50" s="776">
        <v>-382075079.85000002</v>
      </c>
      <c r="V50" s="776">
        <v>42713779.789999999</v>
      </c>
      <c r="W50" s="776">
        <v>-150267654.53999999</v>
      </c>
      <c r="X50" s="776">
        <v>758014586.61000001</v>
      </c>
      <c r="Y50" s="776">
        <v>-247377550.31</v>
      </c>
      <c r="Z50" s="776">
        <v>3424828770.3899999</v>
      </c>
      <c r="AA50" s="776">
        <v>794572670.91999996</v>
      </c>
      <c r="AB50" s="776">
        <v>595222400.19000006</v>
      </c>
      <c r="AC50" s="776">
        <v>-1001515518.7</v>
      </c>
      <c r="AD50" s="776">
        <v>538790000.21000004</v>
      </c>
      <c r="AE50" s="776">
        <v>-885207560.15999997</v>
      </c>
      <c r="AF50" s="776">
        <v>648048316.23000002</v>
      </c>
      <c r="AG50" s="776">
        <v>181666367.96000001</v>
      </c>
      <c r="AH50" s="776">
        <v>-121256326.38</v>
      </c>
      <c r="AI50" s="776">
        <v>52578723.200000003</v>
      </c>
      <c r="AJ50" s="776">
        <v>9361443.8599999994</v>
      </c>
      <c r="AK50" s="776">
        <v>-10052953.470000001</v>
      </c>
      <c r="AL50" s="776">
        <v>-16468798.810000001</v>
      </c>
      <c r="AM50" s="776">
        <v>-38420925.020000003</v>
      </c>
      <c r="AN50" s="776">
        <v>21481876.800000001</v>
      </c>
      <c r="AO50" s="776">
        <v>-17496010.609999999</v>
      </c>
      <c r="AP50" s="776">
        <v>21017687.210000001</v>
      </c>
      <c r="AQ50" s="776">
        <v>85416200.420000002</v>
      </c>
      <c r="AR50" s="776">
        <v>-9222533.1500000004</v>
      </c>
    </row>
    <row r="51" spans="1:44" s="747" customFormat="1">
      <c r="A51" s="775" t="s">
        <v>328</v>
      </c>
      <c r="B51" s="776">
        <v>61502416.669999599</v>
      </c>
      <c r="C51" s="776">
        <v>63505489.469998598</v>
      </c>
      <c r="D51" s="776">
        <v>79550684.359999686</v>
      </c>
      <c r="E51" s="776">
        <v>76531758.980001926</v>
      </c>
      <c r="F51" s="776">
        <v>105172206.68000031</v>
      </c>
      <c r="G51" s="776">
        <v>80057966.729997635</v>
      </c>
      <c r="H51" s="776">
        <v>150944753.05000019</v>
      </c>
      <c r="I51" s="776">
        <v>192232700.57000166</v>
      </c>
      <c r="J51" s="776">
        <v>83740370.709998131</v>
      </c>
      <c r="K51" s="776">
        <v>72143482.470003605</v>
      </c>
      <c r="L51" s="776">
        <v>101929575.50000036</v>
      </c>
      <c r="M51" s="776">
        <v>63512252.589999318</v>
      </c>
      <c r="N51" s="776">
        <v>75139865.140000403</v>
      </c>
      <c r="O51" s="776">
        <v>96941805.129999369</v>
      </c>
      <c r="P51" s="776">
        <v>102078836.68000025</v>
      </c>
      <c r="Q51" s="776">
        <v>127007046.28999859</v>
      </c>
      <c r="R51" s="776">
        <v>130956815.70999989</v>
      </c>
      <c r="S51" s="776">
        <v>194602467.67999959</v>
      </c>
      <c r="T51" s="776">
        <v>180136016.30999959</v>
      </c>
      <c r="U51" s="776">
        <v>90595171.960000277</v>
      </c>
      <c r="V51" s="776">
        <v>150054216.07000077</v>
      </c>
      <c r="W51" s="776">
        <v>153832043.33999735</v>
      </c>
      <c r="X51" s="776">
        <v>93400996.720000267</v>
      </c>
      <c r="Y51" s="776">
        <v>90283565.440000564</v>
      </c>
      <c r="Z51" s="776">
        <v>94592665.609999716</v>
      </c>
      <c r="AA51" s="776">
        <v>180242578.13999748</v>
      </c>
      <c r="AB51" s="776">
        <v>132958048.05000013</v>
      </c>
      <c r="AC51" s="776">
        <v>126211248.06000161</v>
      </c>
      <c r="AD51" s="776">
        <v>152554998.74000171</v>
      </c>
      <c r="AE51" s="776">
        <v>120879839.46999544</v>
      </c>
      <c r="AF51" s="776">
        <v>164248414.71999881</v>
      </c>
      <c r="AG51" s="776">
        <v>173862301.06000236</v>
      </c>
      <c r="AH51" s="776">
        <v>91564447.080000043</v>
      </c>
      <c r="AI51" s="776">
        <v>208073271.41999888</v>
      </c>
      <c r="AJ51" s="776">
        <v>238117309.39999962</v>
      </c>
      <c r="AK51" s="776">
        <v>256074760.97999933</v>
      </c>
      <c r="AL51" s="776">
        <v>137289969.90000033</v>
      </c>
      <c r="AM51" s="776">
        <v>265768635.45000097</v>
      </c>
      <c r="AN51" s="776">
        <v>348445589.96999943</v>
      </c>
      <c r="AO51" s="776">
        <v>155089459.91999912</v>
      </c>
      <c r="AP51" s="776">
        <v>226486075.5399996</v>
      </c>
      <c r="AQ51" s="776">
        <v>115460592.30000067</v>
      </c>
      <c r="AR51" s="776">
        <v>419252070.83000094</v>
      </c>
    </row>
    <row r="52" spans="1:44" s="747" customFormat="1">
      <c r="A52" s="775" t="s">
        <v>646</v>
      </c>
      <c r="B52" s="776">
        <v>308506664.94</v>
      </c>
      <c r="C52" s="776">
        <v>90304335.329999745</v>
      </c>
      <c r="D52" s="776">
        <v>0</v>
      </c>
      <c r="E52" s="776">
        <v>0</v>
      </c>
      <c r="F52" s="776">
        <v>0</v>
      </c>
      <c r="G52" s="776">
        <v>0</v>
      </c>
      <c r="H52" s="776">
        <v>0</v>
      </c>
      <c r="I52" s="776">
        <v>0</v>
      </c>
      <c r="J52" s="776">
        <v>0</v>
      </c>
      <c r="K52" s="776">
        <v>0</v>
      </c>
      <c r="L52" s="776">
        <v>0</v>
      </c>
      <c r="M52" s="776">
        <v>0</v>
      </c>
      <c r="N52" s="776">
        <v>0</v>
      </c>
      <c r="O52" s="776">
        <v>0</v>
      </c>
      <c r="P52" s="776">
        <v>0</v>
      </c>
      <c r="Q52" s="776">
        <v>0</v>
      </c>
      <c r="R52" s="776">
        <v>0</v>
      </c>
      <c r="S52" s="776">
        <v>0</v>
      </c>
      <c r="T52" s="776">
        <v>0</v>
      </c>
      <c r="U52" s="776">
        <v>0</v>
      </c>
      <c r="V52" s="776">
        <v>0</v>
      </c>
      <c r="W52" s="776">
        <v>0</v>
      </c>
      <c r="X52" s="776">
        <v>0</v>
      </c>
      <c r="Y52" s="776">
        <v>0</v>
      </c>
      <c r="Z52" s="776">
        <v>0</v>
      </c>
      <c r="AA52" s="776">
        <v>0</v>
      </c>
      <c r="AB52" s="776">
        <v>0</v>
      </c>
      <c r="AC52" s="776">
        <v>0</v>
      </c>
      <c r="AD52" s="776">
        <v>0</v>
      </c>
      <c r="AE52" s="776">
        <v>0</v>
      </c>
      <c r="AF52" s="776">
        <v>0</v>
      </c>
      <c r="AG52" s="776">
        <v>0</v>
      </c>
      <c r="AH52" s="776">
        <v>0</v>
      </c>
      <c r="AI52" s="776">
        <v>0</v>
      </c>
      <c r="AJ52" s="776">
        <v>0</v>
      </c>
      <c r="AK52" s="776">
        <v>0</v>
      </c>
      <c r="AL52" s="776">
        <v>0</v>
      </c>
      <c r="AM52" s="776">
        <v>0</v>
      </c>
      <c r="AN52" s="776">
        <v>0</v>
      </c>
      <c r="AO52" s="776">
        <v>0</v>
      </c>
      <c r="AP52" s="776">
        <v>0</v>
      </c>
      <c r="AQ52" s="776">
        <v>0</v>
      </c>
      <c r="AR52" s="776">
        <v>0</v>
      </c>
    </row>
    <row r="53" spans="1:44" s="747" customFormat="1" ht="13.5" thickBot="1">
      <c r="A53" s="777" t="s">
        <v>324</v>
      </c>
      <c r="B53" s="778">
        <v>312400522.0699991</v>
      </c>
      <c r="C53" s="778">
        <v>65993392.569999635</v>
      </c>
      <c r="D53" s="778">
        <v>-1763684714.4800019</v>
      </c>
      <c r="E53" s="778">
        <v>-1480694195.6899998</v>
      </c>
      <c r="F53" s="778">
        <v>-3949149841.9500003</v>
      </c>
      <c r="G53" s="778">
        <v>274521964.01000017</v>
      </c>
      <c r="H53" s="778">
        <v>-6755351987.3200006</v>
      </c>
      <c r="I53" s="778">
        <v>1252252038.2000017</v>
      </c>
      <c r="J53" s="778">
        <v>2153171294.6299987</v>
      </c>
      <c r="K53" s="778">
        <v>1464015715.1373544</v>
      </c>
      <c r="L53" s="778">
        <v>-432278224.17644703</v>
      </c>
      <c r="M53" s="778">
        <v>-201208597.78268701</v>
      </c>
      <c r="N53" s="778">
        <v>183976085.2430144</v>
      </c>
      <c r="O53" s="778">
        <v>-929804577.48972297</v>
      </c>
      <c r="P53" s="778">
        <v>564166762.19344878</v>
      </c>
      <c r="Q53" s="778">
        <v>-710239642.93855023</v>
      </c>
      <c r="R53" s="778">
        <v>-399422763.26999891</v>
      </c>
      <c r="S53" s="778">
        <v>-2965066150.9500027</v>
      </c>
      <c r="T53" s="778">
        <v>-556572058.25000072</v>
      </c>
      <c r="U53" s="778">
        <v>830170758.6900034</v>
      </c>
      <c r="V53" s="778">
        <v>286535402.58000207</v>
      </c>
      <c r="W53" s="778">
        <v>180364167.43999669</v>
      </c>
      <c r="X53" s="778">
        <v>-1811022296.5900006</v>
      </c>
      <c r="Y53" s="778">
        <v>734368493.75999963</v>
      </c>
      <c r="Z53" s="778">
        <v>-7154031524.2000027</v>
      </c>
      <c r="AA53" s="778">
        <v>-1699914886.9299932</v>
      </c>
      <c r="AB53" s="778">
        <v>-998328270.81000328</v>
      </c>
      <c r="AC53" s="778">
        <v>1825488620.9400034</v>
      </c>
      <c r="AD53" s="778">
        <v>-736438652.12999701</v>
      </c>
      <c r="AE53" s="778">
        <v>2495959968.220006</v>
      </c>
      <c r="AF53" s="778">
        <v>-982653187.30999804</v>
      </c>
      <c r="AG53" s="778">
        <v>-1053483000.1699941</v>
      </c>
      <c r="AH53" s="778">
        <v>2695216937.4300041</v>
      </c>
      <c r="AI53" s="778">
        <v>-828544341.39999628</v>
      </c>
      <c r="AJ53" s="778">
        <v>54759751.910001576</v>
      </c>
      <c r="AK53" s="778">
        <v>779473925.08001161</v>
      </c>
      <c r="AL53" s="778">
        <v>874503066.71999073</v>
      </c>
      <c r="AM53" s="778">
        <v>689691779.08001423</v>
      </c>
      <c r="AN53" s="778">
        <v>141689265.77000797</v>
      </c>
      <c r="AO53" s="778">
        <v>1363992711.3499947</v>
      </c>
      <c r="AP53" s="778">
        <v>170927075.28000116</v>
      </c>
      <c r="AQ53" s="778">
        <v>-864730744.02000427</v>
      </c>
      <c r="AR53" s="778">
        <v>590392133.81999636</v>
      </c>
    </row>
    <row r="54" spans="1:44" s="140" customFormat="1" ht="13.5" thickTop="1">
      <c r="A54" s="141"/>
      <c r="B54" s="142"/>
      <c r="C54" s="142"/>
      <c r="D54" s="142"/>
      <c r="E54" s="142"/>
      <c r="F54" s="142"/>
      <c r="G54" s="142"/>
      <c r="H54" s="142"/>
      <c r="I54" s="142"/>
      <c r="J54" s="142"/>
      <c r="K54" s="142"/>
      <c r="L54" s="142"/>
      <c r="M54" s="142"/>
      <c r="N54" s="142"/>
      <c r="O54" s="142"/>
      <c r="P54" s="142"/>
      <c r="Q54" s="142"/>
      <c r="R54" s="142"/>
      <c r="S54" s="142"/>
      <c r="T54" s="142"/>
      <c r="U54" s="142"/>
      <c r="V54" s="142"/>
    </row>
    <row r="55" spans="1:44" s="140" customFormat="1" ht="29.1" customHeight="1">
      <c r="B55" s="142"/>
      <c r="C55" s="142"/>
      <c r="D55" s="142"/>
      <c r="E55" s="142"/>
      <c r="F55" s="142"/>
      <c r="G55" s="142"/>
      <c r="H55" s="142"/>
      <c r="I55" s="142"/>
      <c r="J55" s="142"/>
      <c r="K55" s="142"/>
      <c r="L55" s="142"/>
      <c r="M55" s="142"/>
      <c r="N55" s="142"/>
      <c r="O55" s="142"/>
      <c r="P55" s="142"/>
      <c r="Q55" s="142"/>
      <c r="R55" s="142"/>
      <c r="S55" s="142"/>
      <c r="T55" s="142"/>
      <c r="U55" s="142"/>
      <c r="V55" s="142"/>
      <c r="AH55" s="781"/>
    </row>
    <row r="56" spans="1:44" s="140" customFormat="1" ht="15" customHeight="1">
      <c r="G56" s="142"/>
      <c r="H56" s="142"/>
      <c r="I56" s="142"/>
      <c r="J56" s="142"/>
      <c r="K56" s="142"/>
      <c r="L56" s="142"/>
      <c r="M56" s="142"/>
      <c r="N56" s="142"/>
      <c r="O56" s="142"/>
      <c r="P56" s="142"/>
      <c r="Q56" s="142"/>
      <c r="R56" s="142"/>
      <c r="S56" s="142"/>
      <c r="T56" s="142"/>
      <c r="U56" s="142"/>
      <c r="V56" s="142"/>
    </row>
    <row r="57" spans="1:44" s="140" customFormat="1" ht="15" customHeight="1">
      <c r="G57" s="142"/>
      <c r="H57" s="142"/>
      <c r="I57" s="142"/>
      <c r="J57" s="142"/>
      <c r="K57" s="142"/>
      <c r="L57" s="142"/>
      <c r="M57" s="142"/>
      <c r="N57" s="142"/>
      <c r="O57" s="142"/>
      <c r="P57" s="142"/>
      <c r="Q57" s="142"/>
      <c r="R57" s="142"/>
      <c r="S57" s="142"/>
      <c r="T57" s="142"/>
      <c r="U57" s="142"/>
      <c r="V57" s="142"/>
    </row>
    <row r="58" spans="1:44" s="140" customFormat="1" ht="22.5">
      <c r="A58" s="568" t="s">
        <v>902</v>
      </c>
      <c r="B58" s="143"/>
      <c r="C58" s="143"/>
      <c r="D58" s="143"/>
      <c r="E58" s="143"/>
      <c r="G58" s="142"/>
      <c r="H58" s="142"/>
      <c r="I58" s="142"/>
      <c r="J58" s="142"/>
      <c r="K58" s="142"/>
      <c r="L58" s="142"/>
      <c r="M58" s="142"/>
      <c r="N58" s="142"/>
      <c r="O58" s="142"/>
      <c r="P58" s="142"/>
      <c r="Q58" s="142"/>
      <c r="R58" s="142"/>
      <c r="S58" s="142"/>
      <c r="T58" s="142"/>
      <c r="U58" s="142"/>
      <c r="V58" s="142"/>
    </row>
    <row r="59" spans="1:44" s="140" customFormat="1" ht="22.5">
      <c r="A59" s="568" t="s">
        <v>1051</v>
      </c>
      <c r="G59" s="142"/>
      <c r="H59" s="142"/>
      <c r="I59" s="142"/>
      <c r="J59" s="142"/>
      <c r="K59" s="142"/>
      <c r="L59" s="142"/>
      <c r="M59" s="142"/>
      <c r="N59" s="142"/>
      <c r="O59" s="142"/>
      <c r="P59" s="142"/>
      <c r="Q59" s="142"/>
      <c r="R59" s="142"/>
      <c r="S59" s="142"/>
      <c r="T59" s="142"/>
      <c r="U59" s="142"/>
      <c r="V59" s="142"/>
    </row>
    <row r="60" spans="1:44" s="140" customFormat="1">
      <c r="G60" s="142"/>
      <c r="H60" s="142"/>
      <c r="I60" s="142"/>
      <c r="J60" s="142"/>
      <c r="K60" s="142"/>
      <c r="L60" s="142"/>
      <c r="M60" s="142"/>
      <c r="N60" s="142"/>
      <c r="O60" s="142"/>
      <c r="P60" s="142"/>
      <c r="Q60" s="142"/>
      <c r="R60" s="142"/>
      <c r="S60" s="142"/>
      <c r="T60" s="142"/>
      <c r="U60" s="142"/>
      <c r="V60" s="142"/>
    </row>
    <row r="61" spans="1:44" s="140" customFormat="1">
      <c r="G61" s="142"/>
      <c r="H61" s="142"/>
      <c r="I61" s="142"/>
      <c r="J61" s="142"/>
      <c r="K61" s="142"/>
      <c r="L61" s="142"/>
      <c r="M61" s="142"/>
      <c r="N61" s="142"/>
      <c r="O61" s="142"/>
      <c r="P61" s="142"/>
      <c r="Q61" s="142"/>
      <c r="R61" s="142"/>
      <c r="S61" s="142"/>
      <c r="T61" s="142"/>
      <c r="U61" s="142"/>
      <c r="V61" s="142"/>
    </row>
    <row r="62" spans="1:44" s="140" customFormat="1">
      <c r="G62" s="142"/>
      <c r="H62" s="142"/>
      <c r="I62" s="142"/>
      <c r="J62" s="142"/>
      <c r="K62" s="142"/>
      <c r="L62" s="142"/>
      <c r="M62" s="142"/>
      <c r="N62" s="142"/>
      <c r="O62" s="142"/>
      <c r="P62" s="142"/>
      <c r="Q62" s="142"/>
      <c r="R62" s="142"/>
      <c r="S62" s="142"/>
      <c r="T62" s="142"/>
      <c r="U62" s="142"/>
      <c r="V62" s="142"/>
    </row>
    <row r="63" spans="1:44" s="140" customFormat="1">
      <c r="G63" s="142"/>
      <c r="H63" s="142"/>
      <c r="I63" s="142"/>
      <c r="J63" s="142"/>
      <c r="K63" s="142"/>
      <c r="L63" s="142"/>
      <c r="M63" s="142"/>
      <c r="N63" s="142"/>
      <c r="O63" s="142"/>
      <c r="P63" s="142"/>
      <c r="Q63" s="142"/>
      <c r="R63" s="142"/>
      <c r="S63" s="142"/>
      <c r="T63" s="142"/>
      <c r="U63" s="142"/>
      <c r="V63" s="142"/>
    </row>
    <row r="64" spans="1:44" s="140" customFormat="1">
      <c r="G64" s="142"/>
      <c r="H64" s="142"/>
      <c r="I64" s="142"/>
      <c r="J64" s="142"/>
      <c r="K64" s="142"/>
      <c r="L64" s="142"/>
      <c r="M64" s="142"/>
      <c r="N64" s="142"/>
      <c r="O64" s="142"/>
      <c r="P64" s="142"/>
      <c r="Q64" s="142"/>
      <c r="R64" s="142"/>
      <c r="S64" s="142"/>
      <c r="T64" s="142"/>
      <c r="U64" s="142"/>
      <c r="V64" s="142"/>
    </row>
    <row r="65" spans="7:22" s="140" customFormat="1">
      <c r="G65" s="142"/>
      <c r="H65" s="142"/>
      <c r="I65" s="142"/>
      <c r="J65" s="142"/>
      <c r="K65" s="142"/>
      <c r="L65" s="142"/>
      <c r="M65" s="142"/>
      <c r="N65" s="142"/>
      <c r="O65" s="142"/>
      <c r="P65" s="142"/>
      <c r="Q65" s="142"/>
      <c r="R65" s="142"/>
      <c r="S65" s="142"/>
      <c r="T65" s="142"/>
      <c r="U65" s="142"/>
      <c r="V65" s="142"/>
    </row>
    <row r="66" spans="7:22" s="140" customFormat="1">
      <c r="G66" s="142"/>
      <c r="H66" s="142"/>
      <c r="I66" s="142"/>
      <c r="J66" s="142"/>
      <c r="K66" s="142"/>
      <c r="L66" s="142"/>
      <c r="M66" s="142"/>
      <c r="N66" s="142"/>
      <c r="O66" s="142"/>
      <c r="P66" s="142"/>
      <c r="Q66" s="142"/>
      <c r="R66" s="142"/>
      <c r="S66" s="142"/>
      <c r="T66" s="142"/>
      <c r="U66" s="142"/>
      <c r="V66" s="142"/>
    </row>
  </sheetData>
  <sheetProtection sheet="1" objects="1" scenarios="1"/>
  <hyperlinks>
    <hyperlink ref="A4" location="'Index'!B20" display="Índice!A1" xr:uid="{9E68EC02-5F72-41F3-84B3-C26A989A72EF}"/>
  </hyperlinks>
  <printOptions horizontalCentered="1"/>
  <pageMargins left="0.39370078740157483" right="0.39370078740157483" top="0.39370078740157483" bottom="0.39370078740157483" header="0.51181102362204722" footer="0.51181102362204722"/>
  <pageSetup paperSize="9" orientation="landscape" r:id="rId1"/>
  <headerFooter alignWithMargins="0">
    <oddHeader>&amp;R&amp;"Calibri"&amp;10&amp;K000000 #interna&amp;1#_x000D_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59A18-2EF2-4D2A-8A98-D2657A684B12}">
  <sheetPr codeName="Plan63">
    <tabColor rgb="FFFFCC00"/>
  </sheetPr>
  <dimension ref="A1:AV28"/>
  <sheetViews>
    <sheetView showGridLines="0" showRowColHeaders="0" zoomScaleNormal="100" workbookViewId="0">
      <pane xSplit="1" ySplit="5" topLeftCell="AN6" activePane="bottomRight" state="frozen"/>
      <selection pane="topRight" activeCell="B1" sqref="B1"/>
      <selection pane="bottomLeft" activeCell="A6" sqref="A6"/>
      <selection pane="bottomRight" activeCell="A4" sqref="A4"/>
    </sheetView>
  </sheetViews>
  <sheetFormatPr defaultColWidth="12.42578125" defaultRowHeight="12.75"/>
  <cols>
    <col min="1" max="1" width="52.7109375" customWidth="1"/>
    <col min="2" max="236" width="12.7109375" customWidth="1"/>
  </cols>
  <sheetData>
    <row r="1" spans="1:48" s="136" customFormat="1" ht="16.350000000000001" customHeight="1">
      <c r="A1" s="90"/>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row>
    <row r="2" spans="1:48" s="137" customFormat="1" ht="33" customHeight="1">
      <c r="A2" s="616" t="s">
        <v>653</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row>
    <row r="3" spans="1:48" s="137" customFormat="1" ht="16.350000000000001" customHeight="1">
      <c r="A3" s="617" t="s">
        <v>1443</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row>
    <row r="4" spans="1:48" s="138" customFormat="1" ht="16.350000000000001" customHeight="1">
      <c r="A4" s="95" t="s">
        <v>1457</v>
      </c>
      <c r="B4" s="93" t="s">
        <v>1521</v>
      </c>
      <c r="C4" s="93" t="s">
        <v>1522</v>
      </c>
      <c r="D4" s="93" t="s">
        <v>1523</v>
      </c>
      <c r="E4" s="93" t="s">
        <v>1524</v>
      </c>
      <c r="F4" s="94" t="s">
        <v>1492</v>
      </c>
      <c r="G4" s="94" t="s">
        <v>1493</v>
      </c>
      <c r="H4" s="94" t="s">
        <v>1494</v>
      </c>
      <c r="I4" s="94" t="s">
        <v>1495</v>
      </c>
      <c r="J4" s="94" t="s">
        <v>1496</v>
      </c>
      <c r="K4" s="94" t="s">
        <v>1497</v>
      </c>
      <c r="L4" s="94" t="s">
        <v>1498</v>
      </c>
      <c r="M4" s="94" t="s">
        <v>1499</v>
      </c>
      <c r="N4" s="94" t="s">
        <v>1500</v>
      </c>
      <c r="O4" s="94" t="s">
        <v>1501</v>
      </c>
      <c r="P4" s="94" t="s">
        <v>1502</v>
      </c>
      <c r="Q4" s="94" t="s">
        <v>1503</v>
      </c>
      <c r="R4" s="94" t="s">
        <v>1504</v>
      </c>
      <c r="S4" s="94" t="s">
        <v>1505</v>
      </c>
      <c r="T4" s="94" t="s">
        <v>1506</v>
      </c>
      <c r="U4" s="94" t="s">
        <v>1507</v>
      </c>
      <c r="V4" s="94" t="s">
        <v>1508</v>
      </c>
      <c r="W4" s="94" t="s">
        <v>1509</v>
      </c>
      <c r="X4" s="94" t="s">
        <v>1510</v>
      </c>
      <c r="Y4" s="94" t="s">
        <v>1511</v>
      </c>
      <c r="Z4" s="94" t="s">
        <v>1512</v>
      </c>
      <c r="AA4" s="94" t="s">
        <v>1513</v>
      </c>
      <c r="AB4" s="94" t="s">
        <v>1514</v>
      </c>
      <c r="AC4" s="94" t="s">
        <v>1515</v>
      </c>
      <c r="AD4" s="94" t="s">
        <v>1516</v>
      </c>
      <c r="AE4" s="94" t="s">
        <v>1517</v>
      </c>
      <c r="AF4" s="94" t="s">
        <v>1518</v>
      </c>
      <c r="AG4" s="94" t="s">
        <v>1519</v>
      </c>
      <c r="AH4" s="94" t="s">
        <v>1520</v>
      </c>
      <c r="AI4" s="94" t="s">
        <v>1388</v>
      </c>
      <c r="AJ4" s="94" t="s">
        <v>1389</v>
      </c>
      <c r="AK4" s="94" t="s">
        <v>1390</v>
      </c>
      <c r="AL4" s="94" t="s">
        <v>1391</v>
      </c>
      <c r="AM4" s="94" t="s">
        <v>1392</v>
      </c>
      <c r="AN4" s="94" t="s">
        <v>1393</v>
      </c>
      <c r="AO4" s="94" t="s">
        <v>1394</v>
      </c>
      <c r="AP4" s="94" t="s">
        <v>1395</v>
      </c>
      <c r="AQ4" s="94" t="s">
        <v>1396</v>
      </c>
      <c r="AR4" s="94" t="s">
        <v>1397</v>
      </c>
      <c r="AS4" s="94" t="s">
        <v>1398</v>
      </c>
      <c r="AT4" s="94" t="s">
        <v>1399</v>
      </c>
      <c r="AU4" s="94" t="s">
        <v>1400</v>
      </c>
      <c r="AV4" s="94" t="s">
        <v>1401</v>
      </c>
    </row>
    <row r="5" spans="1:48" s="139" customFormat="1" ht="4.5" customHeight="1">
      <c r="A5" s="96"/>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row>
    <row r="6" spans="1:48" s="140" customFormat="1">
      <c r="A6" s="144" t="s">
        <v>654</v>
      </c>
      <c r="B6" s="145"/>
      <c r="C6" s="145"/>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5"/>
      <c r="AI6" s="145"/>
      <c r="AJ6" s="145"/>
      <c r="AK6" s="145"/>
      <c r="AL6" s="145"/>
      <c r="AM6" s="145"/>
      <c r="AN6" s="145"/>
      <c r="AO6" s="145"/>
      <c r="AP6" s="145"/>
      <c r="AQ6" s="145"/>
      <c r="AR6" s="145"/>
      <c r="AS6" s="145"/>
      <c r="AT6" s="145"/>
      <c r="AU6" s="145"/>
      <c r="AV6" s="145"/>
    </row>
    <row r="7" spans="1:48" s="140" customFormat="1">
      <c r="A7" s="144" t="s">
        <v>628</v>
      </c>
      <c r="B7" s="145">
        <v>8063.9700463985355</v>
      </c>
      <c r="C7" s="145">
        <v>8219.6490689803468</v>
      </c>
      <c r="D7" s="145">
        <v>8384.5475094574504</v>
      </c>
      <c r="E7" s="145">
        <v>8468.6196797038174</v>
      </c>
      <c r="F7" s="145">
        <v>8697.6337915999993</v>
      </c>
      <c r="G7" s="145">
        <v>9295.3140930000009</v>
      </c>
      <c r="H7" s="145">
        <v>9528.4561717500001</v>
      </c>
      <c r="I7" s="145">
        <v>9797.3627043300003</v>
      </c>
      <c r="J7" s="145">
        <v>9669.3052805784464</v>
      </c>
      <c r="K7" s="145">
        <v>9997.73954444011</v>
      </c>
      <c r="L7" s="145">
        <v>10233.45773926</v>
      </c>
      <c r="M7" s="145">
        <v>10970.910146640001</v>
      </c>
      <c r="N7" s="145">
        <v>11272.35523358998</v>
      </c>
      <c r="O7" s="145">
        <v>11558.43318610528</v>
      </c>
      <c r="P7" s="145">
        <v>11572.344613638739</v>
      </c>
      <c r="Q7" s="145">
        <v>11439.2526695046</v>
      </c>
      <c r="R7" s="145">
        <v>10802.846742740159</v>
      </c>
      <c r="S7" s="145">
        <v>10254.243427876581</v>
      </c>
      <c r="T7" s="145">
        <v>10290.472866006981</v>
      </c>
      <c r="U7" s="145">
        <v>10349.983823595561</v>
      </c>
      <c r="V7" s="145">
        <v>10059.959383848571</v>
      </c>
      <c r="W7" s="145">
        <v>10056.454278165371</v>
      </c>
      <c r="X7" s="145">
        <v>10288.758579886704</v>
      </c>
      <c r="Y7" s="145">
        <v>10362.429234842877</v>
      </c>
      <c r="Z7" s="145">
        <v>10506.699962109999</v>
      </c>
      <c r="AA7" s="145">
        <v>10650.89651328</v>
      </c>
      <c r="AB7" s="145">
        <v>10549.56255208</v>
      </c>
      <c r="AC7" s="145">
        <v>11014.99394061</v>
      </c>
      <c r="AD7" s="145">
        <v>10896.654898430001</v>
      </c>
      <c r="AE7" s="145">
        <v>11186.510181910002</v>
      </c>
      <c r="AF7" s="145">
        <v>11316.335270127849</v>
      </c>
      <c r="AG7" s="145">
        <v>11472.5503018</v>
      </c>
      <c r="AH7" s="145">
        <v>11630.809551879998</v>
      </c>
      <c r="AI7" s="145">
        <v>11786.32490689</v>
      </c>
      <c r="AJ7" s="145">
        <v>11834.3548899</v>
      </c>
      <c r="AK7" s="145">
        <v>12368.056958649999</v>
      </c>
      <c r="AL7" s="145">
        <v>12440.67450922</v>
      </c>
      <c r="AM7" s="145">
        <v>12522.647711449999</v>
      </c>
      <c r="AN7" s="145">
        <v>12936.57033685</v>
      </c>
      <c r="AO7" s="145">
        <v>13561.37539865</v>
      </c>
      <c r="AP7" s="145">
        <v>13716.097252309997</v>
      </c>
      <c r="AQ7" s="145">
        <v>14291.493423080001</v>
      </c>
      <c r="AR7" s="145">
        <v>14711.832869829999</v>
      </c>
      <c r="AS7" s="145">
        <v>15070.984977749999</v>
      </c>
      <c r="AT7" s="145">
        <v>15059.330047129999</v>
      </c>
      <c r="AU7" s="145">
        <v>15136.091951299997</v>
      </c>
      <c r="AV7" s="145">
        <v>15224.954025970001</v>
      </c>
    </row>
    <row r="8" spans="1:48" s="140" customFormat="1">
      <c r="A8" s="146" t="s">
        <v>228</v>
      </c>
      <c r="B8" s="147">
        <v>4008.2208467185342</v>
      </c>
      <c r="C8" s="147">
        <v>4009.0167293403465</v>
      </c>
      <c r="D8" s="147">
        <v>4062.9822053074508</v>
      </c>
      <c r="E8" s="147">
        <v>4021.4873039138183</v>
      </c>
      <c r="F8" s="147">
        <v>3813.5014095900005</v>
      </c>
      <c r="G8" s="147">
        <v>3975.0101300899996</v>
      </c>
      <c r="H8" s="147">
        <v>4134.3284808899998</v>
      </c>
      <c r="I8" s="147">
        <v>4155.6910583499994</v>
      </c>
      <c r="J8" s="147">
        <v>4166.8617738299999</v>
      </c>
      <c r="K8" s="147">
        <v>4483.1255987899985</v>
      </c>
      <c r="L8" s="147">
        <v>4836.2173446699999</v>
      </c>
      <c r="M8" s="147">
        <v>5137.6630429400011</v>
      </c>
      <c r="N8" s="147">
        <v>5260.3680877799998</v>
      </c>
      <c r="O8" s="147">
        <v>5534.1352014799995</v>
      </c>
      <c r="P8" s="147">
        <v>5628.4855013699998</v>
      </c>
      <c r="Q8" s="147">
        <v>5652.06073079</v>
      </c>
      <c r="R8" s="147">
        <v>5454.94909998</v>
      </c>
      <c r="S8" s="147">
        <v>5456.5810627600003</v>
      </c>
      <c r="T8" s="147">
        <v>5525.3851418300019</v>
      </c>
      <c r="U8" s="147">
        <v>5598.4181859800001</v>
      </c>
      <c r="V8" s="147">
        <v>5569.5010427285706</v>
      </c>
      <c r="W8" s="147">
        <v>5624.399265395371</v>
      </c>
      <c r="X8" s="147">
        <v>5692.0625399667042</v>
      </c>
      <c r="Y8" s="147">
        <v>5938.4017766428778</v>
      </c>
      <c r="Z8" s="147">
        <v>6045.9483098799992</v>
      </c>
      <c r="AA8" s="147">
        <v>6220.5745717099999</v>
      </c>
      <c r="AB8" s="147">
        <v>6359.0424722099997</v>
      </c>
      <c r="AC8" s="147">
        <v>6530.2640600399991</v>
      </c>
      <c r="AD8" s="147">
        <v>6383.3352557200014</v>
      </c>
      <c r="AE8" s="147">
        <v>6384.9270251900016</v>
      </c>
      <c r="AF8" s="147">
        <v>6279.8508513500001</v>
      </c>
      <c r="AG8" s="147">
        <v>6276.6981449000004</v>
      </c>
      <c r="AH8" s="147">
        <v>6353.3478451399997</v>
      </c>
      <c r="AI8" s="147">
        <v>6474.1271298599986</v>
      </c>
      <c r="AJ8" s="147">
        <v>6534.63337099</v>
      </c>
      <c r="AK8" s="147">
        <v>6792.0663954999991</v>
      </c>
      <c r="AL8" s="147">
        <v>6790.8289933399992</v>
      </c>
      <c r="AM8" s="147">
        <v>6803.35099739</v>
      </c>
      <c r="AN8" s="147">
        <v>6995.6311698400004</v>
      </c>
      <c r="AO8" s="147">
        <v>7271.6667791500004</v>
      </c>
      <c r="AP8" s="147">
        <v>7261.6726971699991</v>
      </c>
      <c r="AQ8" s="147">
        <v>7469.1761413200002</v>
      </c>
      <c r="AR8" s="147">
        <v>7551.8131964599997</v>
      </c>
      <c r="AS8" s="147">
        <v>7814.5230869700008</v>
      </c>
      <c r="AT8" s="147">
        <v>7822.5514045700002</v>
      </c>
      <c r="AU8" s="147">
        <v>7808.2275332299996</v>
      </c>
      <c r="AV8" s="147">
        <v>7805.2720196800001</v>
      </c>
    </row>
    <row r="9" spans="1:48" s="140" customFormat="1">
      <c r="A9" s="146" t="s">
        <v>1053</v>
      </c>
      <c r="B9" s="147">
        <v>2744.5522922300006</v>
      </c>
      <c r="C9" s="147">
        <v>2858.1317873400003</v>
      </c>
      <c r="D9" s="147">
        <v>2805.5327135299999</v>
      </c>
      <c r="E9" s="147">
        <v>2859.0118113000003</v>
      </c>
      <c r="F9" s="147">
        <v>3125.7705551699987</v>
      </c>
      <c r="G9" s="147">
        <v>3422.9902393200014</v>
      </c>
      <c r="H9" s="147">
        <v>3407.9063584100004</v>
      </c>
      <c r="I9" s="147">
        <v>3615.3131925300004</v>
      </c>
      <c r="J9" s="147">
        <v>3552.8172271200001</v>
      </c>
      <c r="K9" s="147">
        <v>3573.6124370799985</v>
      </c>
      <c r="L9" s="147">
        <v>3541.1376971200002</v>
      </c>
      <c r="M9" s="147">
        <v>3807.1758642099999</v>
      </c>
      <c r="N9" s="147">
        <v>3413.6933721600003</v>
      </c>
      <c r="O9" s="147">
        <v>3219.8673216900006</v>
      </c>
      <c r="P9" s="147">
        <v>3128.11466909</v>
      </c>
      <c r="Q9" s="147">
        <v>3051.2485857900001</v>
      </c>
      <c r="R9" s="147">
        <v>2721.2595622099998</v>
      </c>
      <c r="S9" s="147">
        <v>2159.4850727000003</v>
      </c>
      <c r="T9" s="147">
        <v>2125.96740744</v>
      </c>
      <c r="U9" s="147">
        <v>2059.0509642699999</v>
      </c>
      <c r="V9" s="147">
        <v>1865.4112294400002</v>
      </c>
      <c r="W9" s="147">
        <v>1709.0577182099998</v>
      </c>
      <c r="X9" s="147">
        <v>1861.5586367899996</v>
      </c>
      <c r="Y9" s="147">
        <v>1783.16698561</v>
      </c>
      <c r="Z9" s="147">
        <v>1803.0583041499999</v>
      </c>
      <c r="AA9" s="147">
        <v>1803.2623888699995</v>
      </c>
      <c r="AB9" s="147">
        <v>1734.0663890000001</v>
      </c>
      <c r="AC9" s="147">
        <v>1738.8972455200003</v>
      </c>
      <c r="AD9" s="147">
        <v>1762.3833633399997</v>
      </c>
      <c r="AE9" s="147">
        <v>1880.8880830999999</v>
      </c>
      <c r="AF9" s="147">
        <v>1921.62184948</v>
      </c>
      <c r="AG9" s="147">
        <v>1927.8164381099998</v>
      </c>
      <c r="AH9" s="147">
        <v>2013.4324975099994</v>
      </c>
      <c r="AI9" s="147">
        <v>2025.0142378100006</v>
      </c>
      <c r="AJ9" s="147">
        <v>2158.2280137500002</v>
      </c>
      <c r="AK9" s="147">
        <v>2187.0006399899999</v>
      </c>
      <c r="AL9" s="147">
        <v>2180.4358011999998</v>
      </c>
      <c r="AM9" s="147">
        <v>2338.4832403400001</v>
      </c>
      <c r="AN9" s="147">
        <v>2526.6375459599999</v>
      </c>
      <c r="AO9" s="147">
        <v>2706.2741619199996</v>
      </c>
      <c r="AP9" s="147">
        <v>2781.0791549799997</v>
      </c>
      <c r="AQ9" s="147">
        <v>2954.6368801600001</v>
      </c>
      <c r="AR9" s="147">
        <v>3118.5929590999995</v>
      </c>
      <c r="AS9" s="147">
        <v>3170.4170913700004</v>
      </c>
      <c r="AT9" s="147">
        <v>3279.9747675699996</v>
      </c>
      <c r="AU9" s="147">
        <v>3293.5465725700005</v>
      </c>
      <c r="AV9" s="147">
        <v>3160.6334461299998</v>
      </c>
    </row>
    <row r="10" spans="1:48" s="140" customFormat="1">
      <c r="A10" s="146" t="s">
        <v>346</v>
      </c>
      <c r="B10" s="147">
        <v>1311.19690745</v>
      </c>
      <c r="C10" s="147">
        <v>1352.5005523</v>
      </c>
      <c r="D10" s="147">
        <v>1516.0325906200001</v>
      </c>
      <c r="E10" s="147">
        <v>1588.1205644899999</v>
      </c>
      <c r="F10" s="147">
        <v>1758.36182684</v>
      </c>
      <c r="G10" s="147">
        <v>1897.3137235899999</v>
      </c>
      <c r="H10" s="147">
        <v>1986.2213324500003</v>
      </c>
      <c r="I10" s="147">
        <v>2026.3584534500001</v>
      </c>
      <c r="J10" s="147">
        <v>1949.6262796284454</v>
      </c>
      <c r="K10" s="147">
        <v>1941.0015085701129</v>
      </c>
      <c r="L10" s="147">
        <v>1856.1026974700003</v>
      </c>
      <c r="M10" s="147">
        <v>2026.0712394900004</v>
      </c>
      <c r="N10" s="147">
        <v>2047.0568841300001</v>
      </c>
      <c r="O10" s="147">
        <v>2181.7459816799997</v>
      </c>
      <c r="P10" s="147">
        <v>2211.4974451400003</v>
      </c>
      <c r="Q10" s="147">
        <v>2179.0127812400001</v>
      </c>
      <c r="R10" s="147">
        <v>2119.2829719300003</v>
      </c>
      <c r="S10" s="147">
        <v>2116.9524288000002</v>
      </c>
      <c r="T10" s="147">
        <v>2120.1343688400002</v>
      </c>
      <c r="U10" s="147">
        <v>2121.7745141500004</v>
      </c>
      <c r="V10" s="147">
        <v>2098.8713649199999</v>
      </c>
      <c r="W10" s="147">
        <v>2132.2218779899999</v>
      </c>
      <c r="X10" s="147">
        <v>2140.33609002</v>
      </c>
      <c r="Y10" s="147">
        <v>2096.4124500799999</v>
      </c>
      <c r="Z10" s="147">
        <v>2122.9146991100001</v>
      </c>
      <c r="AA10" s="147">
        <v>2073.8047222</v>
      </c>
      <c r="AB10" s="147">
        <v>2002.4424196100001</v>
      </c>
      <c r="AC10" s="147">
        <v>2110.3415303299998</v>
      </c>
      <c r="AD10" s="147">
        <v>2115.6933382999996</v>
      </c>
      <c r="AE10" s="147">
        <v>2189.4240100800002</v>
      </c>
      <c r="AF10" s="147">
        <v>2277.1277802878508</v>
      </c>
      <c r="AG10" s="147">
        <v>2378.9080822399997</v>
      </c>
      <c r="AH10" s="147">
        <v>2434.1159996299994</v>
      </c>
      <c r="AI10" s="147">
        <v>2481.5711507900005</v>
      </c>
      <c r="AJ10" s="147">
        <v>2362.6633476400002</v>
      </c>
      <c r="AK10" s="147">
        <v>2580.6166913000002</v>
      </c>
      <c r="AL10" s="147">
        <v>2717.3412817899994</v>
      </c>
      <c r="AM10" s="147">
        <v>2643.6851555200001</v>
      </c>
      <c r="AN10" s="147">
        <v>2596.4499266500002</v>
      </c>
      <c r="AO10" s="147">
        <v>2791.55855995</v>
      </c>
      <c r="AP10" s="147">
        <v>2772.7442153299999</v>
      </c>
      <c r="AQ10" s="147">
        <v>2991.2177911500003</v>
      </c>
      <c r="AR10" s="147">
        <v>3169.5019090199994</v>
      </c>
      <c r="AS10" s="147">
        <v>3040.2566929599998</v>
      </c>
      <c r="AT10" s="147">
        <v>2950.6542557499997</v>
      </c>
      <c r="AU10" s="147">
        <v>2970.5319064599994</v>
      </c>
      <c r="AV10" s="147">
        <v>3124.9753992200003</v>
      </c>
    </row>
    <row r="11" spans="1:48" s="140" customFormat="1" ht="13.5" thickBot="1">
      <c r="A11" s="148" t="s">
        <v>652</v>
      </c>
      <c r="B11" s="149">
        <v>0</v>
      </c>
      <c r="C11" s="149">
        <v>0</v>
      </c>
      <c r="D11" s="149">
        <v>0</v>
      </c>
      <c r="E11" s="149">
        <v>0</v>
      </c>
      <c r="F11" s="149">
        <v>0</v>
      </c>
      <c r="G11" s="149">
        <v>0</v>
      </c>
      <c r="H11" s="149">
        <v>0</v>
      </c>
      <c r="I11" s="149">
        <v>0</v>
      </c>
      <c r="J11" s="149">
        <v>0</v>
      </c>
      <c r="K11" s="149">
        <v>0</v>
      </c>
      <c r="L11" s="149">
        <v>0</v>
      </c>
      <c r="M11" s="149">
        <v>0</v>
      </c>
      <c r="N11" s="149">
        <v>551.23688951997974</v>
      </c>
      <c r="O11" s="149">
        <v>622.68468125527943</v>
      </c>
      <c r="P11" s="149">
        <v>604.24699803873955</v>
      </c>
      <c r="Q11" s="149">
        <v>556.93057168459927</v>
      </c>
      <c r="R11" s="149">
        <v>507.35510862015872</v>
      </c>
      <c r="S11" s="149">
        <v>521.22486361658048</v>
      </c>
      <c r="T11" s="149">
        <v>518.98594789697927</v>
      </c>
      <c r="U11" s="149">
        <v>570.74015919556041</v>
      </c>
      <c r="V11" s="149">
        <v>526.17574676000004</v>
      </c>
      <c r="W11" s="149">
        <v>590.77541657000074</v>
      </c>
      <c r="X11" s="149">
        <v>594.80131310999968</v>
      </c>
      <c r="Y11" s="149">
        <v>544.44802250999965</v>
      </c>
      <c r="Z11" s="149">
        <v>534.77864896999927</v>
      </c>
      <c r="AA11" s="149">
        <v>553.25483050000003</v>
      </c>
      <c r="AB11" s="149">
        <v>454.01127126000029</v>
      </c>
      <c r="AC11" s="149">
        <v>635.49110472000211</v>
      </c>
      <c r="AD11" s="149">
        <v>635.2429410700006</v>
      </c>
      <c r="AE11" s="149">
        <v>731.27106353999989</v>
      </c>
      <c r="AF11" s="149">
        <v>837.73478900999908</v>
      </c>
      <c r="AG11" s="149">
        <v>889.12763654999981</v>
      </c>
      <c r="AH11" s="149">
        <v>829.91320959999939</v>
      </c>
      <c r="AI11" s="149">
        <v>805.61238842999956</v>
      </c>
      <c r="AJ11" s="149">
        <v>778.83015751999847</v>
      </c>
      <c r="AK11" s="149">
        <v>808.37323185999958</v>
      </c>
      <c r="AL11" s="149">
        <v>752.06843289000244</v>
      </c>
      <c r="AM11" s="149">
        <v>737.12831819999883</v>
      </c>
      <c r="AN11" s="149">
        <v>817.85169439999845</v>
      </c>
      <c r="AO11" s="149">
        <v>791.8758976299996</v>
      </c>
      <c r="AP11" s="149">
        <v>900.6011848299986</v>
      </c>
      <c r="AQ11" s="149">
        <v>876.46261045000028</v>
      </c>
      <c r="AR11" s="149">
        <v>871.92480525000065</v>
      </c>
      <c r="AS11" s="149">
        <v>1045.7881064499979</v>
      </c>
      <c r="AT11" s="149">
        <v>1006.1496192399991</v>
      </c>
      <c r="AU11" s="149">
        <v>1063.785939039999</v>
      </c>
      <c r="AV11" s="149">
        <v>1134.0731609400009</v>
      </c>
    </row>
    <row r="12" spans="1:48" s="110" customFormat="1" ht="13.5" thickTop="1">
      <c r="A12" s="165"/>
      <c r="B12" s="178"/>
      <c r="C12" s="178"/>
      <c r="D12" s="178"/>
      <c r="E12" s="178"/>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H12" s="178"/>
      <c r="AI12" s="178"/>
      <c r="AJ12" s="178"/>
      <c r="AK12" s="178"/>
      <c r="AL12" s="178"/>
      <c r="AM12" s="178"/>
      <c r="AN12" s="178"/>
      <c r="AO12" s="178"/>
      <c r="AP12" s="178"/>
      <c r="AQ12" s="178"/>
      <c r="AR12" s="178"/>
      <c r="AS12" s="178"/>
      <c r="AT12" s="178"/>
      <c r="AU12" s="178"/>
      <c r="AV12" s="178"/>
    </row>
    <row r="13" spans="1:48" s="140" customFormat="1">
      <c r="A13" s="182" t="s">
        <v>655</v>
      </c>
      <c r="B13" s="183"/>
      <c r="C13" s="183"/>
      <c r="D13" s="183"/>
      <c r="E13" s="183"/>
      <c r="F13" s="183"/>
      <c r="G13" s="183"/>
      <c r="H13" s="183"/>
      <c r="I13" s="183"/>
      <c r="J13" s="183"/>
      <c r="K13" s="183"/>
      <c r="L13" s="183"/>
      <c r="M13" s="183"/>
      <c r="N13" s="183"/>
      <c r="O13" s="183"/>
      <c r="P13" s="183"/>
      <c r="Q13" s="183"/>
      <c r="R13" s="183"/>
      <c r="S13" s="183"/>
      <c r="T13" s="183"/>
      <c r="U13" s="183"/>
      <c r="V13" s="183"/>
      <c r="W13" s="183"/>
      <c r="X13" s="183"/>
      <c r="Y13" s="183"/>
      <c r="Z13" s="183"/>
      <c r="AA13" s="183"/>
      <c r="AB13" s="183"/>
      <c r="AC13" s="183"/>
      <c r="AD13" s="183"/>
      <c r="AE13" s="183"/>
      <c r="AF13" s="183"/>
      <c r="AG13" s="183"/>
      <c r="AH13" s="183"/>
      <c r="AI13" s="183"/>
      <c r="AJ13" s="183"/>
      <c r="AK13" s="183"/>
      <c r="AL13" s="183"/>
      <c r="AM13" s="183"/>
      <c r="AN13" s="183"/>
      <c r="AO13" s="183"/>
      <c r="AP13" s="183"/>
      <c r="AQ13" s="183"/>
      <c r="AR13" s="183"/>
      <c r="AS13" s="183"/>
      <c r="AT13" s="183"/>
      <c r="AU13" s="183"/>
      <c r="AV13" s="183"/>
    </row>
    <row r="14" spans="1:48" s="89" customFormat="1">
      <c r="A14" s="144" t="s">
        <v>628</v>
      </c>
      <c r="B14" s="179">
        <v>7.7793719964875052</v>
      </c>
      <c r="C14" s="179">
        <v>7.5554574568434285</v>
      </c>
      <c r="D14" s="179">
        <v>7.2803949094928821</v>
      </c>
      <c r="E14" s="179">
        <v>7.0201728114065887</v>
      </c>
      <c r="F14" s="179">
        <v>6.846575737880034</v>
      </c>
      <c r="G14" s="179">
        <v>7.0578757172527373</v>
      </c>
      <c r="H14" s="179">
        <v>7.0301787858153109</v>
      </c>
      <c r="I14" s="179">
        <v>7.0357337099673734</v>
      </c>
      <c r="J14" s="179">
        <v>6.8753760146033294</v>
      </c>
      <c r="K14" s="179">
        <v>6.9960735332827984</v>
      </c>
      <c r="L14" s="179">
        <v>7.126206481272046</v>
      </c>
      <c r="M14" s="179">
        <v>7.4485530390779653</v>
      </c>
      <c r="N14" s="179">
        <v>7.5640827194776827</v>
      </c>
      <c r="O14" s="179">
        <v>7.8042786092357375</v>
      </c>
      <c r="P14" s="179">
        <v>7.9660074734986264</v>
      </c>
      <c r="Q14" s="179">
        <v>8.083394794326427</v>
      </c>
      <c r="R14" s="179">
        <v>7.8113661581512339</v>
      </c>
      <c r="S14" s="179">
        <v>7.4464337166136207</v>
      </c>
      <c r="T14" s="179">
        <v>7.513167665172249</v>
      </c>
      <c r="U14" s="179">
        <v>7.615253764285379</v>
      </c>
      <c r="V14" s="179">
        <v>7.4559812572962958</v>
      </c>
      <c r="W14" s="179">
        <v>7.4116854297887613</v>
      </c>
      <c r="X14" s="179">
        <v>7.5697491237870507</v>
      </c>
      <c r="Y14" s="179">
        <v>7.5977650752097503</v>
      </c>
      <c r="Z14" s="179">
        <v>7.7376869228261702</v>
      </c>
      <c r="AA14" s="179">
        <v>7.8581052604548729</v>
      </c>
      <c r="AB14" s="179">
        <v>7.8614676750754509</v>
      </c>
      <c r="AC14" s="179">
        <v>8.1930251465652795</v>
      </c>
      <c r="AD14" s="179">
        <v>8.0333364525453135</v>
      </c>
      <c r="AE14" s="179">
        <v>7.8747838026317352</v>
      </c>
      <c r="AF14" s="179">
        <v>7.9363440475265667</v>
      </c>
      <c r="AG14" s="179">
        <v>7.8109848851455776</v>
      </c>
      <c r="AH14" s="179">
        <v>7.7733999708115675</v>
      </c>
      <c r="AI14" s="179">
        <v>7.6965966385807549</v>
      </c>
      <c r="AJ14" s="179">
        <v>7.495525932609004</v>
      </c>
      <c r="AK14" s="179">
        <v>7.4801609719221895</v>
      </c>
      <c r="AL14" s="179">
        <v>7.284561011206736</v>
      </c>
      <c r="AM14" s="179">
        <v>7.2271722315917053</v>
      </c>
      <c r="AN14" s="179">
        <v>7.1437896410708746</v>
      </c>
      <c r="AO14" s="179">
        <v>7.1629347986361225</v>
      </c>
      <c r="AP14" s="179">
        <v>7.0289504826589688</v>
      </c>
      <c r="AQ14" s="179">
        <v>7.213244616530079</v>
      </c>
      <c r="AR14" s="179">
        <v>7.2980870470330084</v>
      </c>
      <c r="AS14" s="179">
        <v>7.2337572638196734</v>
      </c>
      <c r="AT14" s="179">
        <v>7.0118851118456282</v>
      </c>
      <c r="AU14" s="179">
        <v>6.8961084875309053</v>
      </c>
      <c r="AV14" s="179">
        <v>6.7960734081482954</v>
      </c>
    </row>
    <row r="15" spans="1:48" s="89" customFormat="1">
      <c r="A15" s="146" t="s">
        <v>228</v>
      </c>
      <c r="B15" s="180">
        <v>16.831055071658096</v>
      </c>
      <c r="C15" s="180">
        <v>16.021864954482901</v>
      </c>
      <c r="D15" s="180">
        <v>15.377088364610936</v>
      </c>
      <c r="E15" s="180">
        <v>14.616508722363397</v>
      </c>
      <c r="F15" s="180">
        <v>13.868869248251038</v>
      </c>
      <c r="G15" s="180">
        <v>13.929427018937002</v>
      </c>
      <c r="H15" s="180">
        <v>13.983186477066244</v>
      </c>
      <c r="I15" s="180">
        <v>13.793302456888213</v>
      </c>
      <c r="J15" s="180">
        <v>13.508217168519266</v>
      </c>
      <c r="K15" s="180">
        <v>14.002324598193837</v>
      </c>
      <c r="L15" s="180">
        <v>14.855357472614127</v>
      </c>
      <c r="M15" s="180">
        <v>15.465463154265603</v>
      </c>
      <c r="N15" s="180">
        <v>15.75163633974983</v>
      </c>
      <c r="O15" s="180">
        <v>16.313965999339587</v>
      </c>
      <c r="P15" s="180">
        <v>16.476772281788811</v>
      </c>
      <c r="Q15" s="180">
        <v>16.597541785402605</v>
      </c>
      <c r="R15" s="180">
        <v>16.23135295563225</v>
      </c>
      <c r="S15" s="180">
        <v>16.119593754651152</v>
      </c>
      <c r="T15" s="180">
        <v>16.208082385856404</v>
      </c>
      <c r="U15" s="180">
        <v>16.292539940790473</v>
      </c>
      <c r="V15" s="180">
        <v>16.192303087696903</v>
      </c>
      <c r="W15" s="180">
        <v>16.094215743731866</v>
      </c>
      <c r="X15" s="180">
        <v>15.944678892207186</v>
      </c>
      <c r="Y15" s="180">
        <v>16.309646344152174</v>
      </c>
      <c r="Z15" s="180">
        <v>16.35158475717644</v>
      </c>
      <c r="AA15" s="180">
        <v>16.36561225280402</v>
      </c>
      <c r="AB15" s="180">
        <v>16.344580330991221</v>
      </c>
      <c r="AC15" s="180">
        <v>16.436605939522142</v>
      </c>
      <c r="AD15" s="180">
        <v>15.64089480214086</v>
      </c>
      <c r="AE15" s="180">
        <v>15.413790103375691</v>
      </c>
      <c r="AF15" s="180">
        <v>15.133809594438553</v>
      </c>
      <c r="AG15" s="180">
        <v>14.830384153156583</v>
      </c>
      <c r="AH15" s="180">
        <v>14.704473736256251</v>
      </c>
      <c r="AI15" s="180">
        <v>14.502952118446366</v>
      </c>
      <c r="AJ15" s="180">
        <v>14.210541655177146</v>
      </c>
      <c r="AK15" s="180">
        <v>14.21388815931226</v>
      </c>
      <c r="AL15" s="180">
        <v>13.83900910394873</v>
      </c>
      <c r="AM15" s="180">
        <v>13.525795138890938</v>
      </c>
      <c r="AN15" s="180">
        <v>13.573960889829294</v>
      </c>
      <c r="AO15" s="180">
        <v>13.836646780315043</v>
      </c>
      <c r="AP15" s="180">
        <v>13.581833321503822</v>
      </c>
      <c r="AQ15" s="180">
        <v>13.69604432343956</v>
      </c>
      <c r="AR15" s="180">
        <v>13.76183708244556</v>
      </c>
      <c r="AS15" s="180">
        <v>13.960356741527891</v>
      </c>
      <c r="AT15" s="180">
        <v>13.772168753631897</v>
      </c>
      <c r="AU15" s="180">
        <v>13.590354325271758</v>
      </c>
      <c r="AV15" s="180">
        <v>13.453684496939955</v>
      </c>
    </row>
    <row r="16" spans="1:48" s="89" customFormat="1">
      <c r="A16" s="146" t="s">
        <v>1053</v>
      </c>
      <c r="B16" s="180">
        <v>5.5783755173250515</v>
      </c>
      <c r="C16" s="180">
        <v>5.5570924964726043</v>
      </c>
      <c r="D16" s="180">
        <v>5.2950625427908848</v>
      </c>
      <c r="E16" s="180">
        <v>5.2258946952527863</v>
      </c>
      <c r="F16" s="180">
        <v>5.3005451030495587</v>
      </c>
      <c r="G16" s="180">
        <v>5.5303763016178786</v>
      </c>
      <c r="H16" s="180">
        <v>5.5265114392361925</v>
      </c>
      <c r="I16" s="180">
        <v>5.6680276590288514</v>
      </c>
      <c r="J16" s="180">
        <v>5.4885229081241826</v>
      </c>
      <c r="K16" s="180">
        <v>5.6206962545940486</v>
      </c>
      <c r="L16" s="180">
        <v>5.7149208417041963</v>
      </c>
      <c r="M16" s="180">
        <v>5.8324611101140844</v>
      </c>
      <c r="N16" s="180">
        <v>5.9411709317075845</v>
      </c>
      <c r="O16" s="180">
        <v>5.8877598341264603</v>
      </c>
      <c r="P16" s="180">
        <v>6.0880642489511638</v>
      </c>
      <c r="Q16" s="180">
        <v>6.3379998192076847</v>
      </c>
      <c r="R16" s="180">
        <v>6.0468829462742679</v>
      </c>
      <c r="S16" s="180">
        <v>4.9966792686648276</v>
      </c>
      <c r="T16" s="180">
        <v>5.0581769779503016</v>
      </c>
      <c r="U16" s="180">
        <v>4.9610306139155291</v>
      </c>
      <c r="V16" s="180">
        <v>4.6620711898531564</v>
      </c>
      <c r="W16" s="180">
        <v>4.3746706246965861</v>
      </c>
      <c r="X16" s="180">
        <v>4.930129058818955</v>
      </c>
      <c r="Y16" s="180">
        <v>4.7468319088940003</v>
      </c>
      <c r="Z16" s="180">
        <v>4.8664895418458087</v>
      </c>
      <c r="AA16" s="180">
        <v>5.0041104108780932</v>
      </c>
      <c r="AB16" s="180">
        <v>4.9332813291572242</v>
      </c>
      <c r="AC16" s="180">
        <v>5.1345987393831782</v>
      </c>
      <c r="AD16" s="180">
        <v>5.2838326923088985</v>
      </c>
      <c r="AE16" s="180">
        <v>5.1177435604563559</v>
      </c>
      <c r="AF16" s="180">
        <v>5.2402078683092546</v>
      </c>
      <c r="AG16" s="180">
        <v>4.9998985588815881</v>
      </c>
      <c r="AH16" s="180">
        <v>5.1432273926228733</v>
      </c>
      <c r="AI16" s="180">
        <v>5.0876150203238657</v>
      </c>
      <c r="AJ16" s="180">
        <v>5.2043290600086056</v>
      </c>
      <c r="AK16" s="180">
        <v>5.2376769401732082</v>
      </c>
      <c r="AL16" s="180">
        <v>5.1273390269468422</v>
      </c>
      <c r="AM16" s="180">
        <v>5.2921230805784925</v>
      </c>
      <c r="AN16" s="180">
        <v>5.4463309093963685</v>
      </c>
      <c r="AO16" s="180">
        <v>5.6630915737138965</v>
      </c>
      <c r="AP16" s="180">
        <v>5.7050527588794031</v>
      </c>
      <c r="AQ16" s="180">
        <v>5.8714433092917906</v>
      </c>
      <c r="AR16" s="180">
        <v>6.1551169935634142</v>
      </c>
      <c r="AS16" s="180">
        <v>6.1971844127959308</v>
      </c>
      <c r="AT16" s="180">
        <v>6.2006606757746718</v>
      </c>
      <c r="AU16" s="180">
        <v>6.1401380431144181</v>
      </c>
      <c r="AV16" s="180">
        <v>5.7534171731692396</v>
      </c>
    </row>
    <row r="17" spans="1:48" s="89" customFormat="1" ht="13.5" thickBot="1">
      <c r="A17" s="148" t="s">
        <v>346</v>
      </c>
      <c r="B17" s="181">
        <v>4.7411672386607817</v>
      </c>
      <c r="C17" s="181">
        <v>4.6715547800701085</v>
      </c>
      <c r="D17" s="181">
        <v>4.7316700805844381</v>
      </c>
      <c r="E17" s="181">
        <v>4.6723199889354028</v>
      </c>
      <c r="F17" s="181">
        <v>4.7812065785899804</v>
      </c>
      <c r="G17" s="181">
        <v>4.9432182922108936</v>
      </c>
      <c r="H17" s="181">
        <v>5.0659034762450705</v>
      </c>
      <c r="I17" s="181">
        <v>5.0558056708269072</v>
      </c>
      <c r="J17" s="181">
        <v>4.9371780953283206</v>
      </c>
      <c r="K17" s="181">
        <v>4.8362747499222092</v>
      </c>
      <c r="L17" s="181">
        <v>4.5211428504526419</v>
      </c>
      <c r="M17" s="181">
        <v>4.7988797170010811</v>
      </c>
      <c r="N17" s="181">
        <v>4.7728592223054589</v>
      </c>
      <c r="O17" s="181">
        <v>4.9284578448060889</v>
      </c>
      <c r="P17" s="181">
        <v>4.9659504605170879</v>
      </c>
      <c r="Q17" s="181">
        <v>5.0046856352170765</v>
      </c>
      <c r="R17" s="181">
        <v>4.8294455428033345</v>
      </c>
      <c r="S17" s="181">
        <v>4.7232288204175354</v>
      </c>
      <c r="T17" s="181">
        <v>4.6999427012408335</v>
      </c>
      <c r="U17" s="181">
        <v>4.7867119140984959</v>
      </c>
      <c r="V17" s="181">
        <v>4.7049883785894586</v>
      </c>
      <c r="W17" s="181">
        <v>4.6988469977979452</v>
      </c>
      <c r="X17" s="181">
        <v>4.6899269266194032</v>
      </c>
      <c r="Y17" s="181">
        <v>4.5952644640521401</v>
      </c>
      <c r="Z17" s="181">
        <v>4.6771894014728588</v>
      </c>
      <c r="AA17" s="181">
        <v>4.6238483235510719</v>
      </c>
      <c r="AB17" s="181">
        <v>4.5852838329349055</v>
      </c>
      <c r="AC17" s="181">
        <v>4.8142819925922398</v>
      </c>
      <c r="AD17" s="181">
        <v>4.7948893211691157</v>
      </c>
      <c r="AE17" s="181">
        <v>4.9361843446686704</v>
      </c>
      <c r="AF17" s="181">
        <v>5.1244929168952957</v>
      </c>
      <c r="AG17" s="181">
        <v>5.2685067303346322</v>
      </c>
      <c r="AH17" s="181">
        <v>5.2932636599524852</v>
      </c>
      <c r="AI17" s="181">
        <v>5.2163161082725118</v>
      </c>
      <c r="AJ17" s="181">
        <v>4.7355915087012868</v>
      </c>
      <c r="AK17" s="181">
        <v>4.7558870157329736</v>
      </c>
      <c r="AL17" s="181">
        <v>4.6989645321083628</v>
      </c>
      <c r="AM17" s="181">
        <v>4.5476974615179744</v>
      </c>
      <c r="AN17" s="181">
        <v>4.22056717577588</v>
      </c>
      <c r="AO17" s="181">
        <v>4.1589860610999008</v>
      </c>
      <c r="AP17" s="181">
        <v>3.8783671818225285</v>
      </c>
      <c r="AQ17" s="181">
        <v>4.1592086186438726</v>
      </c>
      <c r="AR17" s="181">
        <v>4.3349321783866523</v>
      </c>
      <c r="AS17" s="181">
        <v>3.9463792170197243</v>
      </c>
      <c r="AT17" s="181">
        <v>3.691913867793839</v>
      </c>
      <c r="AU17" s="181">
        <v>3.6266605780366667</v>
      </c>
      <c r="AV17" s="181">
        <v>3.7951833669096491</v>
      </c>
    </row>
    <row r="18" spans="1:48" s="89" customFormat="1" ht="13.5" thickTop="1">
      <c r="A18" s="177"/>
    </row>
    <row r="19" spans="1:48" s="89" customFormat="1"/>
    <row r="20" spans="1:48" s="89" customFormat="1"/>
    <row r="21" spans="1:48" s="89" customFormat="1">
      <c r="A21" s="568" t="s">
        <v>1052</v>
      </c>
    </row>
    <row r="22" spans="1:48" s="89" customFormat="1"/>
    <row r="23" spans="1:48" s="89" customFormat="1"/>
    <row r="24" spans="1:48" s="89" customFormat="1"/>
    <row r="25" spans="1:48" s="89" customFormat="1"/>
    <row r="26" spans="1:48" s="89" customFormat="1"/>
    <row r="27" spans="1:48" s="89" customFormat="1"/>
    <row r="28" spans="1:48" s="89" customFormat="1"/>
  </sheetData>
  <sheetProtection sheet="1" objects="1" scenarios="1"/>
  <hyperlinks>
    <hyperlink ref="A4" location="'Index'!B18" display="Índice!A1" xr:uid="{93FB899B-DAAE-41AB-BCCD-FE8AC0E4E292}"/>
  </hyperlinks>
  <printOptions horizontalCentered="1"/>
  <pageMargins left="0.39370078740157483" right="0.39370078740157483" top="0.39370078740157483" bottom="0.39370078740157483" header="0.51181102362204722" footer="0.51181102362204722"/>
  <pageSetup paperSize="9" orientation="landscape" r:id="rId1"/>
  <headerFooter alignWithMargins="0">
    <oddHeader>&amp;R&amp;"Calibri"&amp;10&amp;K000000 #interna&amp;1#_x000D_</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0BC27-2E18-410E-9C5D-01C498F6F290}">
  <sheetPr codeName="Plan64">
    <tabColor rgb="FFFFCC00"/>
  </sheetPr>
  <dimension ref="A1:AR32"/>
  <sheetViews>
    <sheetView showGridLines="0" showRowColHeaders="0" zoomScaleNormal="100" workbookViewId="0">
      <pane xSplit="1" ySplit="5" topLeftCell="AJ6" activePane="bottomRight" state="frozen"/>
      <selection pane="topRight" activeCell="B1" sqref="B1"/>
      <selection pane="bottomLeft" activeCell="A6" sqref="A6"/>
      <selection pane="bottomRight" activeCell="A4" sqref="A4"/>
    </sheetView>
  </sheetViews>
  <sheetFormatPr defaultColWidth="12.42578125" defaultRowHeight="12.75"/>
  <cols>
    <col min="1" max="1" width="52.7109375" customWidth="1"/>
    <col min="2" max="236" width="12.7109375" customWidth="1"/>
  </cols>
  <sheetData>
    <row r="1" spans="1:44" s="136" customFormat="1" ht="16.350000000000001" customHeight="1">
      <c r="A1" s="90"/>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row>
    <row r="2" spans="1:44" s="137" customFormat="1" ht="33" customHeight="1">
      <c r="A2" s="616" t="s">
        <v>679</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row>
    <row r="3" spans="1:44" s="137" customFormat="1" ht="16.350000000000001" customHeight="1">
      <c r="A3" s="617" t="s">
        <v>1443</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row>
    <row r="4" spans="1:44" s="138" customFormat="1" ht="16.350000000000001" customHeight="1">
      <c r="A4" s="95" t="s">
        <v>1457</v>
      </c>
      <c r="B4" s="93" t="s">
        <v>1492</v>
      </c>
      <c r="C4" s="93" t="s">
        <v>1493</v>
      </c>
      <c r="D4" s="93" t="s">
        <v>1494</v>
      </c>
      <c r="E4" s="93" t="s">
        <v>1495</v>
      </c>
      <c r="F4" s="94" t="s">
        <v>1496</v>
      </c>
      <c r="G4" s="94" t="s">
        <v>1497</v>
      </c>
      <c r="H4" s="94" t="s">
        <v>1498</v>
      </c>
      <c r="I4" s="94" t="s">
        <v>1499</v>
      </c>
      <c r="J4" s="94" t="s">
        <v>1500</v>
      </c>
      <c r="K4" s="94" t="s">
        <v>1501</v>
      </c>
      <c r="L4" s="94" t="s">
        <v>1502</v>
      </c>
      <c r="M4" s="94" t="s">
        <v>1503</v>
      </c>
      <c r="N4" s="94" t="s">
        <v>1504</v>
      </c>
      <c r="O4" s="94" t="s">
        <v>1505</v>
      </c>
      <c r="P4" s="94" t="s">
        <v>1506</v>
      </c>
      <c r="Q4" s="94" t="s">
        <v>1507</v>
      </c>
      <c r="R4" s="94" t="s">
        <v>1508</v>
      </c>
      <c r="S4" s="94" t="s">
        <v>1509</v>
      </c>
      <c r="T4" s="94" t="s">
        <v>1510</v>
      </c>
      <c r="U4" s="94" t="s">
        <v>1511</v>
      </c>
      <c r="V4" s="94" t="s">
        <v>1512</v>
      </c>
      <c r="W4" s="94" t="s">
        <v>1513</v>
      </c>
      <c r="X4" s="94" t="s">
        <v>1514</v>
      </c>
      <c r="Y4" s="94" t="s">
        <v>1515</v>
      </c>
      <c r="Z4" s="94" t="s">
        <v>1516</v>
      </c>
      <c r="AA4" s="94" t="s">
        <v>1517</v>
      </c>
      <c r="AB4" s="94" t="s">
        <v>1518</v>
      </c>
      <c r="AC4" s="94" t="s">
        <v>1519</v>
      </c>
      <c r="AD4" s="94" t="s">
        <v>1520</v>
      </c>
      <c r="AE4" s="94" t="s">
        <v>1388</v>
      </c>
      <c r="AF4" s="94" t="s">
        <v>1389</v>
      </c>
      <c r="AG4" s="94" t="s">
        <v>1390</v>
      </c>
      <c r="AH4" s="94" t="s">
        <v>1391</v>
      </c>
      <c r="AI4" s="94" t="s">
        <v>1392</v>
      </c>
      <c r="AJ4" s="94" t="s">
        <v>1393</v>
      </c>
      <c r="AK4" s="94" t="s">
        <v>1394</v>
      </c>
      <c r="AL4" s="94" t="s">
        <v>1395</v>
      </c>
      <c r="AM4" s="94" t="s">
        <v>1396</v>
      </c>
      <c r="AN4" s="94" t="s">
        <v>1397</v>
      </c>
      <c r="AO4" s="94" t="s">
        <v>1398</v>
      </c>
      <c r="AP4" s="94" t="s">
        <v>1399</v>
      </c>
      <c r="AQ4" s="94" t="s">
        <v>1400</v>
      </c>
      <c r="AR4" s="94" t="s">
        <v>1401</v>
      </c>
    </row>
    <row r="5" spans="1:44" s="139" customFormat="1" ht="4.5" customHeight="1">
      <c r="A5" s="96"/>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row>
    <row r="6" spans="1:44" s="140" customFormat="1">
      <c r="A6" s="569" t="s">
        <v>660</v>
      </c>
      <c r="B6" s="166">
        <v>1056131909034.0171</v>
      </c>
      <c r="C6" s="166">
        <v>1092578506804.23</v>
      </c>
      <c r="D6" s="166">
        <v>1099500857349.02</v>
      </c>
      <c r="E6" s="166">
        <v>1124620444796.1001</v>
      </c>
      <c r="F6" s="166">
        <v>1167245710888.71</v>
      </c>
      <c r="G6" s="166">
        <v>1190377703310.1899</v>
      </c>
      <c r="H6" s="166">
        <v>1202176464824.04</v>
      </c>
      <c r="I6" s="166">
        <v>1219169970466.21</v>
      </c>
      <c r="J6" s="166">
        <v>1239512624397.1899</v>
      </c>
      <c r="K6" s="166">
        <v>1237121905861.8899</v>
      </c>
      <c r="L6" s="166">
        <v>1272159593114.9299</v>
      </c>
      <c r="M6" s="166">
        <v>1248729212047.1899</v>
      </c>
      <c r="N6" s="166">
        <v>1235876720669.78</v>
      </c>
      <c r="O6" s="166">
        <v>1265174188573.1499</v>
      </c>
      <c r="P6" s="166">
        <v>1271759859749.3701</v>
      </c>
      <c r="Q6" s="166">
        <v>1226827510655.27</v>
      </c>
      <c r="R6" s="166">
        <v>1265104489301.1799</v>
      </c>
      <c r="S6" s="166">
        <v>1283184608566.8101</v>
      </c>
      <c r="T6" s="166">
        <v>1295657015307.3799</v>
      </c>
      <c r="U6" s="166">
        <v>1275105358213.3501</v>
      </c>
      <c r="V6" s="166">
        <v>1301881504566.96</v>
      </c>
      <c r="W6" s="166">
        <v>1363052273581.1101</v>
      </c>
      <c r="X6" s="166">
        <v>1361484795472.6101</v>
      </c>
      <c r="Y6" s="166">
        <v>1326550031867.9299</v>
      </c>
      <c r="Z6" s="166">
        <v>1341420353500.05</v>
      </c>
      <c r="AA6" s="166">
        <v>1461495116009.6899</v>
      </c>
      <c r="AB6" s="166">
        <v>1547947640415.8201</v>
      </c>
      <c r="AC6" s="166">
        <v>1560178062643.97</v>
      </c>
      <c r="AD6" s="166">
        <v>1581073775724.24</v>
      </c>
      <c r="AE6" s="166">
        <v>1627834233631.2</v>
      </c>
      <c r="AF6" s="166">
        <v>1712548602005.5901</v>
      </c>
      <c r="AG6" s="166">
        <v>1735630563558.4299</v>
      </c>
      <c r="AH6" s="166">
        <v>1768028724856.8201</v>
      </c>
      <c r="AI6" s="166">
        <v>1834538462586.98</v>
      </c>
      <c r="AJ6" s="166">
        <v>1895303786306.3899</v>
      </c>
      <c r="AK6" s="166">
        <v>1874858314242.46</v>
      </c>
      <c r="AL6" s="166">
        <v>1868826702644.3999</v>
      </c>
      <c r="AM6" s="166">
        <v>1890718239126.8201</v>
      </c>
      <c r="AN6" s="166">
        <v>1966323611178.6201</v>
      </c>
      <c r="AO6" s="166">
        <v>1987217947347.6001</v>
      </c>
      <c r="AP6" s="166">
        <v>2060612666301.6299</v>
      </c>
      <c r="AQ6" s="166">
        <v>2105350803367.51</v>
      </c>
      <c r="AR6" s="166">
        <v>2172983841950</v>
      </c>
    </row>
    <row r="7" spans="1:44" s="140" customFormat="1">
      <c r="A7" s="569" t="s">
        <v>661</v>
      </c>
      <c r="B7" s="166">
        <v>976421219856.30005</v>
      </c>
      <c r="C7" s="166">
        <v>1010361085531.35</v>
      </c>
      <c r="D7" s="166">
        <v>1027974680330.7</v>
      </c>
      <c r="E7" s="166">
        <v>1044470586959.66</v>
      </c>
      <c r="F7" s="166">
        <v>1085465869711.99</v>
      </c>
      <c r="G7" s="166">
        <v>1119188236605.8</v>
      </c>
      <c r="H7" s="166">
        <v>1137189354107.52</v>
      </c>
      <c r="I7" s="166">
        <v>1146321307638.75</v>
      </c>
      <c r="J7" s="166">
        <v>1144297644174.3301</v>
      </c>
      <c r="K7" s="166">
        <v>1133922606962.1799</v>
      </c>
      <c r="L7" s="166">
        <v>1164642253384.26</v>
      </c>
      <c r="M7" s="166">
        <v>1138739754602.8799</v>
      </c>
      <c r="N7" s="166">
        <v>1139061405102.25</v>
      </c>
      <c r="O7" s="166">
        <v>1164460253795.0601</v>
      </c>
      <c r="P7" s="166">
        <v>1174160246236.3601</v>
      </c>
      <c r="Q7" s="166">
        <v>1122061214960.98</v>
      </c>
      <c r="R7" s="166">
        <v>1158838870001.97</v>
      </c>
      <c r="S7" s="166">
        <v>1176731693565.6899</v>
      </c>
      <c r="T7" s="166">
        <v>1192633506568.5801</v>
      </c>
      <c r="U7" s="166">
        <v>1164137491030.05</v>
      </c>
      <c r="V7" s="166">
        <v>1189703973541.6299</v>
      </c>
      <c r="W7" s="166">
        <v>1240688057571.4399</v>
      </c>
      <c r="X7" s="166">
        <v>1223787296712.1101</v>
      </c>
      <c r="Y7" s="166">
        <v>1177641451412.3701</v>
      </c>
      <c r="Z7" s="166">
        <v>1198873698174.1699</v>
      </c>
      <c r="AA7" s="166">
        <v>1305294376445.52</v>
      </c>
      <c r="AB7" s="166">
        <v>1369159867604.8401</v>
      </c>
      <c r="AC7" s="166">
        <v>1360246870540.98</v>
      </c>
      <c r="AD7" s="166">
        <v>1385719679434.9399</v>
      </c>
      <c r="AE7" s="166">
        <v>1423729233061.47</v>
      </c>
      <c r="AF7" s="166">
        <v>1489417014193.78</v>
      </c>
      <c r="AG7" s="166">
        <v>1516821551751.29</v>
      </c>
      <c r="AH7" s="166">
        <v>1544911295070.6001</v>
      </c>
      <c r="AI7" s="166">
        <v>1610113807354.76</v>
      </c>
      <c r="AJ7" s="166">
        <v>1657337959733.75</v>
      </c>
      <c r="AK7" s="166">
        <v>1623402221714.6899</v>
      </c>
      <c r="AL7" s="166">
        <v>1637169244185.1499</v>
      </c>
      <c r="AM7" s="166">
        <v>1650176570880.1599</v>
      </c>
      <c r="AN7" s="166">
        <v>1714817501705.1699</v>
      </c>
      <c r="AO7" s="166">
        <v>1717699134492.3401</v>
      </c>
      <c r="AP7" s="166">
        <v>1774198243625.8601</v>
      </c>
      <c r="AQ7" s="166">
        <v>1813815385978.23</v>
      </c>
      <c r="AR7" s="166">
        <v>1870038955611.6799</v>
      </c>
    </row>
    <row r="8" spans="1:44" s="140" customFormat="1">
      <c r="A8" s="570" t="s">
        <v>662</v>
      </c>
      <c r="B8" s="571">
        <v>10401507777.859993</v>
      </c>
      <c r="C8" s="571">
        <v>10015935382.080002</v>
      </c>
      <c r="D8" s="571">
        <v>10675809210.029999</v>
      </c>
      <c r="E8" s="571">
        <v>11332411454.359985</v>
      </c>
      <c r="F8" s="571">
        <v>11723948302.170006</v>
      </c>
      <c r="G8" s="571">
        <v>11548532840.110001</v>
      </c>
      <c r="H8" s="571">
        <v>12534453132.970001</v>
      </c>
      <c r="I8" s="571">
        <v>13208866927.470005</v>
      </c>
      <c r="J8" s="571">
        <v>13424749698.440006</v>
      </c>
      <c r="K8" s="571">
        <v>13360416798.83009</v>
      </c>
      <c r="L8" s="571">
        <v>14144839658.819992</v>
      </c>
      <c r="M8" s="571">
        <v>14054047688.560104</v>
      </c>
      <c r="N8" s="571">
        <v>13524255788.609993</v>
      </c>
      <c r="O8" s="571">
        <v>13214238423.229893</v>
      </c>
      <c r="P8" s="571">
        <v>13187338296.590006</v>
      </c>
      <c r="Q8" s="571">
        <v>12956594961.019997</v>
      </c>
      <c r="R8" s="571">
        <v>12040727540.409998</v>
      </c>
      <c r="S8" s="571">
        <v>12642058436.080002</v>
      </c>
      <c r="T8" s="571">
        <v>12673349803.909996</v>
      </c>
      <c r="U8" s="571">
        <v>12788412748.819893</v>
      </c>
      <c r="V8" s="571">
        <v>12743786553.26001</v>
      </c>
      <c r="W8" s="571">
        <v>13383143601.789997</v>
      </c>
      <c r="X8" s="571">
        <v>13556817853.520004</v>
      </c>
      <c r="Y8" s="571">
        <v>14263049138.460012</v>
      </c>
      <c r="Z8" s="571">
        <v>14061941809.050003</v>
      </c>
      <c r="AA8" s="571">
        <v>14296645663.650002</v>
      </c>
      <c r="AB8" s="571">
        <v>14016562614.20999</v>
      </c>
      <c r="AC8" s="571">
        <v>14163949129.779888</v>
      </c>
      <c r="AD8" s="571">
        <v>14521923191.529999</v>
      </c>
      <c r="AE8" s="571">
        <v>14341878750.430012</v>
      </c>
      <c r="AF8" s="571">
        <v>15640776016.890003</v>
      </c>
      <c r="AG8" s="571">
        <v>14800641316.500004</v>
      </c>
      <c r="AH8" s="571">
        <v>15331927837.07</v>
      </c>
      <c r="AI8" s="571">
        <v>17055772903.380112</v>
      </c>
      <c r="AJ8" s="571">
        <v>19558353659.250008</v>
      </c>
      <c r="AK8" s="571">
        <v>21450873959.630001</v>
      </c>
      <c r="AL8" s="571">
        <v>21161004382.37999</v>
      </c>
      <c r="AM8" s="571">
        <v>22887243982.300102</v>
      </c>
      <c r="AN8" s="571">
        <v>23679772921.039894</v>
      </c>
      <c r="AO8" s="571">
        <v>25768770602.170097</v>
      </c>
      <c r="AP8" s="571">
        <v>25733694343.990005</v>
      </c>
      <c r="AQ8" s="571">
        <v>25548935271.359993</v>
      </c>
      <c r="AR8" s="571">
        <v>25870190444.30999</v>
      </c>
    </row>
    <row r="9" spans="1:44" s="140" customFormat="1">
      <c r="A9" s="146" t="s">
        <v>663</v>
      </c>
      <c r="B9" s="166">
        <v>10294941271.539989</v>
      </c>
      <c r="C9" s="166">
        <v>10728708129.299999</v>
      </c>
      <c r="D9" s="166">
        <v>11472907667.759995</v>
      </c>
      <c r="E9" s="166">
        <v>11970757197.049992</v>
      </c>
      <c r="F9" s="166">
        <v>12807243419.820004</v>
      </c>
      <c r="G9" s="166">
        <v>11823707063.500027</v>
      </c>
      <c r="H9" s="166">
        <v>13858474338.110004</v>
      </c>
      <c r="I9" s="166">
        <v>12019470192.43</v>
      </c>
      <c r="J9" s="166">
        <v>13094259167.230011</v>
      </c>
      <c r="K9" s="166">
        <v>13563991477.830093</v>
      </c>
      <c r="L9" s="166">
        <v>13995441021.759995</v>
      </c>
      <c r="M9" s="166">
        <v>14062091004.390125</v>
      </c>
      <c r="N9" s="166">
        <v>13194826506.759983</v>
      </c>
      <c r="O9" s="166">
        <v>12741416485.759884</v>
      </c>
      <c r="P9" s="166">
        <v>12774726344.620014</v>
      </c>
      <c r="Q9" s="166">
        <v>12282487353.380005</v>
      </c>
      <c r="R9" s="166">
        <v>11647874590.599995</v>
      </c>
      <c r="S9" s="166">
        <v>12272057096.309998</v>
      </c>
      <c r="T9" s="166">
        <v>11796273841.160004</v>
      </c>
      <c r="U9" s="166">
        <v>12214413044.919895</v>
      </c>
      <c r="V9" s="166">
        <v>12195641754.28001</v>
      </c>
      <c r="W9" s="166">
        <v>13394808176.210007</v>
      </c>
      <c r="X9" s="166">
        <v>14218193163.190006</v>
      </c>
      <c r="Y9" s="166">
        <v>13351263492.38002</v>
      </c>
      <c r="Z9" s="166">
        <v>13712816132.450005</v>
      </c>
      <c r="AA9" s="166">
        <v>14238955179.449991</v>
      </c>
      <c r="AB9" s="166">
        <v>13720785757.649998</v>
      </c>
      <c r="AC9" s="166">
        <v>14346901887.749897</v>
      </c>
      <c r="AD9" s="166">
        <v>13581529510.649992</v>
      </c>
      <c r="AE9" s="166">
        <v>14608493215.960001</v>
      </c>
      <c r="AF9" s="166">
        <v>14832462438.470015</v>
      </c>
      <c r="AG9" s="166">
        <v>15333745630.759998</v>
      </c>
      <c r="AH9" s="166">
        <v>15309226758.399998</v>
      </c>
      <c r="AI9" s="166">
        <v>16714024329.850128</v>
      </c>
      <c r="AJ9" s="166">
        <v>19245325189.499992</v>
      </c>
      <c r="AK9" s="166">
        <v>20814587392.429993</v>
      </c>
      <c r="AL9" s="166">
        <v>20685373529.32</v>
      </c>
      <c r="AM9" s="166">
        <v>22948045872.470078</v>
      </c>
      <c r="AN9" s="166">
        <v>22927011563.209877</v>
      </c>
      <c r="AO9" s="166">
        <v>24827512425.060112</v>
      </c>
      <c r="AP9" s="166">
        <v>25089913316.660011</v>
      </c>
      <c r="AQ9" s="166">
        <v>24670039533.490051</v>
      </c>
      <c r="AR9" s="166">
        <v>25277040039.969879</v>
      </c>
    </row>
    <row r="10" spans="1:44" s="140" customFormat="1">
      <c r="A10" s="165" t="s">
        <v>664</v>
      </c>
      <c r="B10" s="166">
        <v>28822415116.67001</v>
      </c>
      <c r="C10" s="166">
        <v>30638845945.779987</v>
      </c>
      <c r="D10" s="166">
        <v>32715044816.459991</v>
      </c>
      <c r="E10" s="166">
        <v>33901471351.439999</v>
      </c>
      <c r="F10" s="166">
        <v>35962152825.37999</v>
      </c>
      <c r="G10" s="166">
        <v>37180014469.229996</v>
      </c>
      <c r="H10" s="166">
        <v>42210744456.179985</v>
      </c>
      <c r="I10" s="166">
        <v>40336556027.040024</v>
      </c>
      <c r="J10" s="166">
        <v>40765599240.470001</v>
      </c>
      <c r="K10" s="166">
        <v>41769881925.88002</v>
      </c>
      <c r="L10" s="166">
        <v>44789984631.359993</v>
      </c>
      <c r="M10" s="166">
        <v>43349708010.900017</v>
      </c>
      <c r="N10" s="166">
        <v>40535050366.570007</v>
      </c>
      <c r="O10" s="166">
        <v>36949037690.499985</v>
      </c>
      <c r="P10" s="166">
        <v>35790356919.980011</v>
      </c>
      <c r="Q10" s="166">
        <v>30436587572.159996</v>
      </c>
      <c r="R10" s="166">
        <v>29086099374.130009</v>
      </c>
      <c r="S10" s="166">
        <v>29518823305.400009</v>
      </c>
      <c r="T10" s="166">
        <v>29568541141.209999</v>
      </c>
      <c r="U10" s="166">
        <v>29471793180.890011</v>
      </c>
      <c r="V10" s="166">
        <v>29044989004.01001</v>
      </c>
      <c r="W10" s="166">
        <v>31509103034.430012</v>
      </c>
      <c r="X10" s="166">
        <v>31017007489.180008</v>
      </c>
      <c r="Y10" s="166">
        <v>28306631140.989983</v>
      </c>
      <c r="Z10" s="166">
        <v>26182178342.700005</v>
      </c>
      <c r="AA10" s="166">
        <v>24826497981.990005</v>
      </c>
      <c r="AB10" s="166">
        <v>22731873754.760002</v>
      </c>
      <c r="AC10" s="166">
        <v>22989280050.310001</v>
      </c>
      <c r="AD10" s="166">
        <v>22251071727.059998</v>
      </c>
      <c r="AE10" s="166">
        <v>26531289408.71999</v>
      </c>
      <c r="AF10" s="166">
        <v>31940123706.020004</v>
      </c>
      <c r="AG10" s="166">
        <v>40214387041.200005</v>
      </c>
      <c r="AH10" s="166">
        <v>47536890083.750015</v>
      </c>
      <c r="AI10" s="166">
        <v>55221219363.009964</v>
      </c>
      <c r="AJ10" s="166">
        <v>64037481675.169998</v>
      </c>
      <c r="AK10" s="166">
        <v>64316537079.619987</v>
      </c>
      <c r="AL10" s="166">
        <v>64529518604.319992</v>
      </c>
      <c r="AM10" s="166">
        <v>66931840407.91996</v>
      </c>
      <c r="AN10" s="166">
        <v>69759862070.599991</v>
      </c>
      <c r="AO10" s="166">
        <v>68268594949.099991</v>
      </c>
      <c r="AP10" s="166">
        <v>64811506152.720009</v>
      </c>
      <c r="AQ10" s="166">
        <v>63699346273.569939</v>
      </c>
      <c r="AR10" s="166">
        <v>65942043728.990005</v>
      </c>
    </row>
    <row r="11" spans="1:44" s="140" customFormat="1">
      <c r="A11" s="165" t="s">
        <v>665</v>
      </c>
      <c r="B11" s="166">
        <v>-18527473845.13002</v>
      </c>
      <c r="C11" s="166">
        <v>-19910137816.479988</v>
      </c>
      <c r="D11" s="166">
        <v>-21242137148.699997</v>
      </c>
      <c r="E11" s="166">
        <v>-21930714154.390007</v>
      </c>
      <c r="F11" s="166">
        <v>-23154909405.559986</v>
      </c>
      <c r="G11" s="166">
        <v>-25356307405.729969</v>
      </c>
      <c r="H11" s="166">
        <v>-28352270118.069981</v>
      </c>
      <c r="I11" s="166">
        <v>-28317085834.610023</v>
      </c>
      <c r="J11" s="166">
        <v>-27671340073.23999</v>
      </c>
      <c r="K11" s="166">
        <v>-28205890448.049927</v>
      </c>
      <c r="L11" s="166">
        <v>-30794543609.599998</v>
      </c>
      <c r="M11" s="166">
        <v>-29287617006.509892</v>
      </c>
      <c r="N11" s="166">
        <v>-27340223859.810024</v>
      </c>
      <c r="O11" s="166">
        <v>-24207621204.740101</v>
      </c>
      <c r="P11" s="166">
        <v>-23015630575.359997</v>
      </c>
      <c r="Q11" s="166">
        <v>-18154100218.779991</v>
      </c>
      <c r="R11" s="166">
        <v>-17438224783.530014</v>
      </c>
      <c r="S11" s="166">
        <v>-17246766209.090012</v>
      </c>
      <c r="T11" s="166">
        <v>-17772267300.049995</v>
      </c>
      <c r="U11" s="166">
        <v>-17257380135.970116</v>
      </c>
      <c r="V11" s="166">
        <v>-16849347249.73</v>
      </c>
      <c r="W11" s="166">
        <v>-18114294858.220005</v>
      </c>
      <c r="X11" s="166">
        <v>-16798814325.990002</v>
      </c>
      <c r="Y11" s="166">
        <v>-14955367648.609962</v>
      </c>
      <c r="Z11" s="166">
        <v>-12469362210.25</v>
      </c>
      <c r="AA11" s="166">
        <v>-10587542802.540014</v>
      </c>
      <c r="AB11" s="166">
        <v>-9011087997.1100044</v>
      </c>
      <c r="AC11" s="166">
        <v>-8642378162.5601044</v>
      </c>
      <c r="AD11" s="166">
        <v>-8669542216.4100056</v>
      </c>
      <c r="AE11" s="166">
        <v>-11922796192.759989</v>
      </c>
      <c r="AF11" s="166">
        <v>-17107661267.54999</v>
      </c>
      <c r="AG11" s="166">
        <v>-24880641410.440006</v>
      </c>
      <c r="AH11" s="166">
        <v>-32227663325.350018</v>
      </c>
      <c r="AI11" s="166">
        <v>-38507195033.159836</v>
      </c>
      <c r="AJ11" s="166">
        <v>-44792156485.670006</v>
      </c>
      <c r="AK11" s="166">
        <v>-43501949687.189995</v>
      </c>
      <c r="AL11" s="166">
        <v>-43844145074.999992</v>
      </c>
      <c r="AM11" s="166">
        <v>-43983794535.449883</v>
      </c>
      <c r="AN11" s="166">
        <v>-46832850507.390114</v>
      </c>
      <c r="AO11" s="166">
        <v>-43441082524.039879</v>
      </c>
      <c r="AP11" s="166">
        <v>-39721592836.059998</v>
      </c>
      <c r="AQ11" s="166">
        <v>-39029306740.079887</v>
      </c>
      <c r="AR11" s="166">
        <v>-40665003689.020126</v>
      </c>
    </row>
    <row r="12" spans="1:44" s="140" customFormat="1">
      <c r="A12" s="146" t="s">
        <v>666</v>
      </c>
      <c r="B12" s="166">
        <v>106566506.32000351</v>
      </c>
      <c r="C12" s="166">
        <v>-712772747.21999741</v>
      </c>
      <c r="D12" s="166">
        <v>-797098457.72999573</v>
      </c>
      <c r="E12" s="166">
        <v>-638345742.69000626</v>
      </c>
      <c r="F12" s="166">
        <v>-1083295117.6499977</v>
      </c>
      <c r="G12" s="166">
        <v>-275174223.39002609</v>
      </c>
      <c r="H12" s="166">
        <v>-1324021205.1400032</v>
      </c>
      <c r="I12" s="166">
        <v>1189396735.0400047</v>
      </c>
      <c r="J12" s="166">
        <v>330490531.20999527</v>
      </c>
      <c r="K12" s="166">
        <v>-203574679.00000381</v>
      </c>
      <c r="L12" s="166">
        <v>149398637.05999756</v>
      </c>
      <c r="M12" s="166">
        <v>-8043315.8300209045</v>
      </c>
      <c r="N12" s="166">
        <v>329429281.85000992</v>
      </c>
      <c r="O12" s="166">
        <v>472821937.47000885</v>
      </c>
      <c r="P12" s="166">
        <v>412611951.96999168</v>
      </c>
      <c r="Q12" s="166">
        <v>674107607.63999176</v>
      </c>
      <c r="R12" s="166">
        <v>392852949.81000328</v>
      </c>
      <c r="S12" s="166">
        <v>370001339.77000427</v>
      </c>
      <c r="T12" s="166">
        <v>877075962.74999237</v>
      </c>
      <c r="U12" s="166">
        <v>573999703.89999771</v>
      </c>
      <c r="V12" s="166">
        <v>548144798.97999954</v>
      </c>
      <c r="W12" s="166">
        <v>-11664574.420009613</v>
      </c>
      <c r="X12" s="166">
        <v>-661375309.67000198</v>
      </c>
      <c r="Y12" s="166">
        <v>911785646.07999229</v>
      </c>
      <c r="Z12" s="166">
        <v>349125676.59999847</v>
      </c>
      <c r="AA12" s="166">
        <v>57690484.2000103</v>
      </c>
      <c r="AB12" s="166">
        <v>295776856.55999184</v>
      </c>
      <c r="AC12" s="166">
        <v>-182952757.97000885</v>
      </c>
      <c r="AD12" s="166">
        <v>940393680.88000679</v>
      </c>
      <c r="AE12" s="166">
        <v>-266614465.52998924</v>
      </c>
      <c r="AF12" s="166">
        <v>808313578.41998863</v>
      </c>
      <c r="AG12" s="166">
        <v>-533104314.25999451</v>
      </c>
      <c r="AH12" s="166">
        <v>22701078.670001984</v>
      </c>
      <c r="AI12" s="166">
        <v>341748573.52998352</v>
      </c>
      <c r="AJ12" s="166">
        <v>313028469.75001526</v>
      </c>
      <c r="AK12" s="166">
        <v>636286567.20000839</v>
      </c>
      <c r="AL12" s="166">
        <v>475630853.05998993</v>
      </c>
      <c r="AM12" s="166">
        <v>-60801890.169975281</v>
      </c>
      <c r="AN12" s="166">
        <v>752761357.83001709</v>
      </c>
      <c r="AO12" s="166">
        <v>941258177.10998535</v>
      </c>
      <c r="AP12" s="166">
        <v>643781027.3299942</v>
      </c>
      <c r="AQ12" s="166">
        <v>878895737.86994171</v>
      </c>
      <c r="AR12" s="166">
        <v>593150404.34011078</v>
      </c>
    </row>
    <row r="13" spans="1:44" s="140" customFormat="1">
      <c r="A13" s="572" t="s">
        <v>667</v>
      </c>
      <c r="B13" s="573">
        <v>92452582.059505835</v>
      </c>
      <c r="C13" s="573">
        <v>92474918.666177645</v>
      </c>
      <c r="D13" s="573">
        <v>93494668.372449011</v>
      </c>
      <c r="E13" s="573">
        <v>92873163.723164245</v>
      </c>
      <c r="F13" s="573">
        <v>92993776.681821778</v>
      </c>
      <c r="G13" s="573">
        <v>94019590.042183504</v>
      </c>
      <c r="H13" s="573">
        <v>94594212.029759541</v>
      </c>
      <c r="I13" s="573">
        <v>94024732.843476892</v>
      </c>
      <c r="J13" s="573">
        <v>92318353.33107917</v>
      </c>
      <c r="K13" s="573">
        <v>91658114.013605461</v>
      </c>
      <c r="L13" s="573">
        <v>91548439.337912798</v>
      </c>
      <c r="M13" s="573">
        <v>91191888.811186597</v>
      </c>
      <c r="N13" s="573">
        <v>92166264.324886605</v>
      </c>
      <c r="O13" s="573">
        <v>92039520.274147078</v>
      </c>
      <c r="P13" s="573">
        <v>92325625.568002731</v>
      </c>
      <c r="Q13" s="573">
        <v>91460389.110582262</v>
      </c>
      <c r="R13" s="573">
        <v>91600249.608005971</v>
      </c>
      <c r="S13" s="573">
        <v>91704006.244275525</v>
      </c>
      <c r="T13" s="573">
        <v>92048550.84936513</v>
      </c>
      <c r="U13" s="573">
        <v>91297357.001245305</v>
      </c>
      <c r="V13" s="573">
        <v>91383430.010195643</v>
      </c>
      <c r="W13" s="573">
        <v>91022778.921883464</v>
      </c>
      <c r="X13" s="573">
        <v>89886225.742778033</v>
      </c>
      <c r="Y13" s="573">
        <v>88774748.265930086</v>
      </c>
      <c r="Z13" s="573">
        <v>89373453.671405405</v>
      </c>
      <c r="AA13" s="573">
        <v>89312264.006010249</v>
      </c>
      <c r="AB13" s="573">
        <v>88450011.60614498</v>
      </c>
      <c r="AC13" s="573">
        <v>87185360.639914736</v>
      </c>
      <c r="AD13" s="573">
        <v>87644213.743295148</v>
      </c>
      <c r="AE13" s="573">
        <v>87461561.112740934</v>
      </c>
      <c r="AF13" s="573">
        <v>86970788.008556515</v>
      </c>
      <c r="AG13" s="573">
        <v>87393111.391255245</v>
      </c>
      <c r="AH13" s="573">
        <v>87380440.902944684</v>
      </c>
      <c r="AI13" s="573">
        <v>87766696.648281395</v>
      </c>
      <c r="AJ13" s="573">
        <v>87444449.365217969</v>
      </c>
      <c r="AK13" s="573">
        <v>86587994.910464942</v>
      </c>
      <c r="AL13" s="573">
        <v>87604123.050497219</v>
      </c>
      <c r="AM13" s="573">
        <v>87277762.31969136</v>
      </c>
      <c r="AN13" s="573">
        <v>87209322.613855168</v>
      </c>
      <c r="AO13" s="573">
        <v>86437380.297667161</v>
      </c>
      <c r="AP13" s="573">
        <v>86100521.104248866</v>
      </c>
      <c r="AQ13" s="573">
        <v>86152644.16158253</v>
      </c>
      <c r="AR13" s="573">
        <v>86058576.207982183</v>
      </c>
    </row>
    <row r="14" spans="1:44" s="89" customFormat="1">
      <c r="A14" s="569" t="s">
        <v>668</v>
      </c>
      <c r="B14" s="574">
        <v>11371267.778318938</v>
      </c>
      <c r="C14" s="574">
        <v>11697796.561915586</v>
      </c>
      <c r="D14" s="574">
        <v>12443592.336409193</v>
      </c>
      <c r="E14" s="574">
        <v>12614190.137340887</v>
      </c>
      <c r="F14" s="574">
        <v>12905084.339505924</v>
      </c>
      <c r="G14" s="574">
        <v>13091131.673979595</v>
      </c>
      <c r="H14" s="574">
        <v>14801950.796780039</v>
      </c>
      <c r="I14" s="574">
        <v>13905491.192078579</v>
      </c>
      <c r="J14" s="574">
        <v>13818698.916621152</v>
      </c>
      <c r="K14" s="574">
        <v>14205023.155847795</v>
      </c>
      <c r="L14" s="574">
        <v>14844499.835872017</v>
      </c>
      <c r="M14" s="574">
        <v>14625984.473067887</v>
      </c>
      <c r="N14" s="574">
        <v>13779126.44710293</v>
      </c>
      <c r="O14" s="574">
        <v>12203666.838396754</v>
      </c>
      <c r="P14" s="574">
        <v>11741128.914672028</v>
      </c>
      <c r="Q14" s="574">
        <v>10299116.169171585</v>
      </c>
      <c r="R14" s="574">
        <v>9518468.4548612405</v>
      </c>
      <c r="S14" s="574">
        <v>9524156.1218069475</v>
      </c>
      <c r="T14" s="574">
        <v>9445776.4127284121</v>
      </c>
      <c r="U14" s="574">
        <v>9570788.9732687958</v>
      </c>
      <c r="V14" s="574">
        <v>9227112.3795160558</v>
      </c>
      <c r="W14" s="574">
        <v>9572226.2758725751</v>
      </c>
      <c r="X14" s="574">
        <v>9428861.7750931233</v>
      </c>
      <c r="Y14" s="574">
        <v>8812520.0249172151</v>
      </c>
      <c r="Z14" s="574">
        <v>8038866.2151640309</v>
      </c>
      <c r="AA14" s="574">
        <v>6969927.0817785934</v>
      </c>
      <c r="AB14" s="574">
        <v>6004731.8151142504</v>
      </c>
      <c r="AC14" s="574">
        <v>6025571.6367537463</v>
      </c>
      <c r="AD14" s="574">
        <v>5749312.0774457566</v>
      </c>
      <c r="AE14" s="574">
        <v>6680532.0895691579</v>
      </c>
      <c r="AF14" s="574">
        <v>7671570.019712992</v>
      </c>
      <c r="AG14" s="574">
        <v>9595070.9412145447</v>
      </c>
      <c r="AH14" s="574">
        <v>11196349.414497763</v>
      </c>
      <c r="AI14" s="574">
        <v>12594980.541731494</v>
      </c>
      <c r="AJ14" s="574">
        <v>14215493.923884215</v>
      </c>
      <c r="AK14" s="574">
        <v>14444274.114719402</v>
      </c>
      <c r="AL14" s="574">
        <v>14543750.072967887</v>
      </c>
      <c r="AM14" s="574">
        <v>14929895.181603659</v>
      </c>
      <c r="AN14" s="574">
        <v>14964125.076556668</v>
      </c>
      <c r="AO14" s="574">
        <v>14466010.785234263</v>
      </c>
      <c r="AP14" s="574">
        <v>13187117.970203044</v>
      </c>
      <c r="AQ14" s="574">
        <v>12662787.295106148</v>
      </c>
      <c r="AR14" s="574">
        <v>12702326.763222871</v>
      </c>
    </row>
    <row r="15" spans="1:44" s="89" customFormat="1">
      <c r="A15" s="569" t="s">
        <v>669</v>
      </c>
      <c r="B15" s="574">
        <v>7808724.6313658152</v>
      </c>
      <c r="C15" s="574">
        <v>8118456.0457335794</v>
      </c>
      <c r="D15" s="574">
        <v>8525376.4700118583</v>
      </c>
      <c r="E15" s="574">
        <v>8667032.4867420327</v>
      </c>
      <c r="F15" s="574">
        <v>8809638.5580676235</v>
      </c>
      <c r="G15" s="574">
        <v>9375046.4919798877</v>
      </c>
      <c r="H15" s="574">
        <v>10351949.479299249</v>
      </c>
      <c r="I15" s="574">
        <v>10253226.296520745</v>
      </c>
      <c r="J15" s="574">
        <v>10029327.405172506</v>
      </c>
      <c r="K15" s="574">
        <v>10327289.419931374</v>
      </c>
      <c r="L15" s="574">
        <v>11003407.327734394</v>
      </c>
      <c r="M15" s="574">
        <v>10691468.813029604</v>
      </c>
      <c r="N15" s="574">
        <v>9952199.7534579579</v>
      </c>
      <c r="O15" s="574">
        <v>8578396.7187261339</v>
      </c>
      <c r="P15" s="574">
        <v>8074277.1733125942</v>
      </c>
      <c r="Q15" s="574">
        <v>6630458.5634603398</v>
      </c>
      <c r="R15" s="574">
        <v>6156439.8172295755</v>
      </c>
      <c r="S15" s="574">
        <v>5992751.1128237573</v>
      </c>
      <c r="T15" s="574">
        <v>6095245.1630569948</v>
      </c>
      <c r="U15" s="574">
        <v>6062832.4156309925</v>
      </c>
      <c r="V15" s="574">
        <v>5786543.9021145934</v>
      </c>
      <c r="W15" s="574">
        <v>5969229.31724142</v>
      </c>
      <c r="X15" s="574">
        <v>5604857.7207823861</v>
      </c>
      <c r="Y15" s="574">
        <v>5177356.5013761176</v>
      </c>
      <c r="Z15" s="574">
        <v>4225717.3510768851</v>
      </c>
      <c r="AA15" s="574">
        <v>3284181.0937277228</v>
      </c>
      <c r="AB15" s="574">
        <v>2658692.6825829637</v>
      </c>
      <c r="AC15" s="574">
        <v>2565737.8154167575</v>
      </c>
      <c r="AD15" s="574">
        <v>2526121.7566410643</v>
      </c>
      <c r="AE15" s="574">
        <v>3392050.1656937054</v>
      </c>
      <c r="AF15" s="574">
        <v>4674225.2211349867</v>
      </c>
      <c r="AG15" s="574">
        <v>6724467.855675376</v>
      </c>
      <c r="AH15" s="574">
        <v>8608957.6424223986</v>
      </c>
      <c r="AI15" s="574">
        <v>9915013.0108591747</v>
      </c>
      <c r="AJ15" s="574">
        <v>11256838.092682809</v>
      </c>
      <c r="AK15" s="574">
        <v>11157300.104212187</v>
      </c>
      <c r="AL15" s="574">
        <v>11150233.861989478</v>
      </c>
      <c r="AM15" s="574">
        <v>11095483.191744359</v>
      </c>
      <c r="AN15" s="574">
        <v>11380004.368600182</v>
      </c>
      <c r="AO15" s="574">
        <v>10506379.718550706</v>
      </c>
      <c r="AP15" s="574">
        <v>9260650.2011491004</v>
      </c>
      <c r="AQ15" s="574">
        <v>8888933.7560617682</v>
      </c>
      <c r="AR15" s="574">
        <v>8986071.8437555712</v>
      </c>
    </row>
    <row r="16" spans="1:44" s="89" customFormat="1">
      <c r="A16" s="569" t="s">
        <v>670</v>
      </c>
      <c r="B16" s="574">
        <v>3562543.1469531227</v>
      </c>
      <c r="C16" s="574">
        <v>3579340.5161820063</v>
      </c>
      <c r="D16" s="574">
        <v>3918215.8663973343</v>
      </c>
      <c r="E16" s="574">
        <v>3947157.6505988538</v>
      </c>
      <c r="F16" s="574">
        <v>4095445.7814383004</v>
      </c>
      <c r="G16" s="574">
        <v>3716085.1819997076</v>
      </c>
      <c r="H16" s="574">
        <v>4450001.3174807895</v>
      </c>
      <c r="I16" s="574">
        <v>3652264.8955578338</v>
      </c>
      <c r="J16" s="574">
        <v>3789371.511448646</v>
      </c>
      <c r="K16" s="574">
        <v>3877733.7359164208</v>
      </c>
      <c r="L16" s="574">
        <v>3841092.5081376228</v>
      </c>
      <c r="M16" s="574">
        <v>3934515.6600382831</v>
      </c>
      <c r="N16" s="574">
        <v>3826926.6936449725</v>
      </c>
      <c r="O16" s="574">
        <v>3625270.1196706202</v>
      </c>
      <c r="P16" s="574">
        <v>3666851.7413594341</v>
      </c>
      <c r="Q16" s="574">
        <v>3668657.605711245</v>
      </c>
      <c r="R16" s="574">
        <v>3362028.637631665</v>
      </c>
      <c r="S16" s="574">
        <v>3531405.0089831902</v>
      </c>
      <c r="T16" s="574">
        <v>3350531.2496714173</v>
      </c>
      <c r="U16" s="574">
        <v>3507956.5576378033</v>
      </c>
      <c r="V16" s="574">
        <v>3440568.4774014624</v>
      </c>
      <c r="W16" s="574">
        <v>3602996.9586311551</v>
      </c>
      <c r="X16" s="574">
        <v>3824004.0543107372</v>
      </c>
      <c r="Y16" s="574">
        <v>3635163.5235410975</v>
      </c>
      <c r="Z16" s="574">
        <v>3813148.8640871458</v>
      </c>
      <c r="AA16" s="574">
        <v>3685745.9880508706</v>
      </c>
      <c r="AB16" s="574">
        <v>3346039.1325312867</v>
      </c>
      <c r="AC16" s="574">
        <v>3459833.8213369888</v>
      </c>
      <c r="AD16" s="574">
        <v>3223190.3208046923</v>
      </c>
      <c r="AE16" s="574">
        <v>3288481.9238754525</v>
      </c>
      <c r="AF16" s="574">
        <v>2997344.7985780053</v>
      </c>
      <c r="AG16" s="574">
        <v>2870603.0855391687</v>
      </c>
      <c r="AH16" s="574">
        <v>2587391.7720753644</v>
      </c>
      <c r="AI16" s="574">
        <v>2679967.5308723189</v>
      </c>
      <c r="AJ16" s="574">
        <v>2958655.8312014062</v>
      </c>
      <c r="AK16" s="574">
        <v>3286974.0105072148</v>
      </c>
      <c r="AL16" s="574">
        <v>3393516.2109784093</v>
      </c>
      <c r="AM16" s="574">
        <v>3834411.9898592997</v>
      </c>
      <c r="AN16" s="574">
        <v>3584120.7079564855</v>
      </c>
      <c r="AO16" s="574">
        <v>3959631.0666835569</v>
      </c>
      <c r="AP16" s="574">
        <v>3926467.7690539435</v>
      </c>
      <c r="AQ16" s="574">
        <v>3773853.5390443802</v>
      </c>
      <c r="AR16" s="574">
        <v>3716254.9194673002</v>
      </c>
    </row>
    <row r="17" spans="1:44" s="89" customFormat="1">
      <c r="A17" s="569" t="s">
        <v>671</v>
      </c>
      <c r="B17" s="574">
        <v>3956494.8332062368</v>
      </c>
      <c r="C17" s="574">
        <v>3986083.5287966579</v>
      </c>
      <c r="D17" s="574">
        <v>4239645.1886012042</v>
      </c>
      <c r="E17" s="574">
        <v>4326169.6007658169</v>
      </c>
      <c r="F17" s="574">
        <v>4461639.7966869446</v>
      </c>
      <c r="G17" s="574">
        <v>4032682.7627636953</v>
      </c>
      <c r="H17" s="574">
        <v>4691477.0747741526</v>
      </c>
      <c r="I17" s="574">
        <v>4002193.8534497316</v>
      </c>
      <c r="J17" s="574">
        <v>4293047.5924232602</v>
      </c>
      <c r="K17" s="574">
        <v>4458316.6533249011</v>
      </c>
      <c r="L17" s="574">
        <v>4473681.5112427883</v>
      </c>
      <c r="M17" s="574">
        <v>4581109.0210232446</v>
      </c>
      <c r="N17" s="574">
        <v>4339476.9101246847</v>
      </c>
      <c r="O17" s="574">
        <v>4089614.8607036718</v>
      </c>
      <c r="P17" s="574">
        <v>4078914.7787815281</v>
      </c>
      <c r="Q17" s="574">
        <v>4065175.3122552759</v>
      </c>
      <c r="R17" s="574">
        <v>3733992.9205276291</v>
      </c>
      <c r="S17" s="574">
        <v>3880730.0205714768</v>
      </c>
      <c r="T17" s="574">
        <v>3691826.4676496503</v>
      </c>
      <c r="U17" s="574">
        <v>3887064.4864133829</v>
      </c>
      <c r="V17" s="574">
        <v>3800063.889662053</v>
      </c>
      <c r="W17" s="574">
        <v>3989150.7374444357</v>
      </c>
      <c r="X17" s="574">
        <v>4243153.3643263904</v>
      </c>
      <c r="Y17" s="574">
        <v>4087047.6747846496</v>
      </c>
      <c r="Z17" s="574">
        <v>4152173.1538943565</v>
      </c>
      <c r="AA17" s="574">
        <v>3954416.0968242981</v>
      </c>
      <c r="AB17" s="574">
        <v>3592962.5554710352</v>
      </c>
      <c r="AC17" s="574">
        <v>3729321.0400008769</v>
      </c>
      <c r="AD17" s="574">
        <v>3480554.396796287</v>
      </c>
      <c r="AE17" s="574">
        <v>3638287.2763031758</v>
      </c>
      <c r="AF17" s="574">
        <v>3509687.1248541772</v>
      </c>
      <c r="AG17" s="574">
        <v>3580980.5598457702</v>
      </c>
      <c r="AH17" s="574">
        <v>3508816.1218719273</v>
      </c>
      <c r="AI17" s="574">
        <v>3694407.3255348764</v>
      </c>
      <c r="AJ17" s="574">
        <v>4123971.3693057569</v>
      </c>
      <c r="AK17" s="574">
        <v>4515281.7471261872</v>
      </c>
      <c r="AL17" s="574">
        <v>4501509.5868137674</v>
      </c>
      <c r="AM17" s="574">
        <v>4943988.8127928544</v>
      </c>
      <c r="AN17" s="574">
        <v>4746141.5383649012</v>
      </c>
      <c r="AO17" s="574">
        <v>5091877.8232506681</v>
      </c>
      <c r="AP17" s="574">
        <v>4960055.8050786341</v>
      </c>
      <c r="AQ17" s="574">
        <v>4770141.6693773037</v>
      </c>
      <c r="AR17" s="574">
        <v>4734783.4180998523</v>
      </c>
    </row>
    <row r="18" spans="1:44" s="89" customFormat="1" ht="13.5" thickBot="1">
      <c r="A18" s="575" t="s">
        <v>672</v>
      </c>
      <c r="B18" s="576">
        <v>3998053.956088854</v>
      </c>
      <c r="C18" s="576">
        <v>3717630.0937964204</v>
      </c>
      <c r="D18" s="576">
        <v>3940808.6766876015</v>
      </c>
      <c r="E18" s="576">
        <v>4091995.40227716</v>
      </c>
      <c r="F18" s="576">
        <v>4078582.2289219899</v>
      </c>
      <c r="G18" s="576">
        <v>3937466.4864698872</v>
      </c>
      <c r="H18" s="576">
        <v>4236268.0635492867</v>
      </c>
      <c r="I18" s="576">
        <v>4404663.9608343877</v>
      </c>
      <c r="J18" s="576">
        <v>4403158.7810720699</v>
      </c>
      <c r="K18" s="576">
        <v>4390322.3570631146</v>
      </c>
      <c r="L18" s="576">
        <v>4522232.2535073413</v>
      </c>
      <c r="M18" s="576">
        <v>4578444.5400408376</v>
      </c>
      <c r="N18" s="576">
        <v>4449594.1551368823</v>
      </c>
      <c r="O18" s="576">
        <v>4243750.7811534433</v>
      </c>
      <c r="P18" s="576">
        <v>4212706.1163595766</v>
      </c>
      <c r="Q18" s="576">
        <v>4291816.6702079708</v>
      </c>
      <c r="R18" s="576">
        <v>3861726.4391853865</v>
      </c>
      <c r="S18" s="576">
        <v>3999460.2884900756</v>
      </c>
      <c r="T18" s="576">
        <v>3970343.9901514812</v>
      </c>
      <c r="U18" s="576">
        <v>4072476.1940865493</v>
      </c>
      <c r="V18" s="576">
        <v>3973365.9698988344</v>
      </c>
      <c r="W18" s="576">
        <v>3985625.7962105125</v>
      </c>
      <c r="X18" s="576">
        <v>4042836.444908571</v>
      </c>
      <c r="Y18" s="576">
        <v>4370656.6027755132</v>
      </c>
      <c r="Z18" s="576">
        <v>4259546.3722599596</v>
      </c>
      <c r="AA18" s="576">
        <v>3970672.5007250253</v>
      </c>
      <c r="AB18" s="576">
        <v>3671466.0489329365</v>
      </c>
      <c r="AC18" s="576">
        <v>3681117.9098176439</v>
      </c>
      <c r="AD18" s="576">
        <v>3724866.9401809708</v>
      </c>
      <c r="AE18" s="576">
        <v>3571010.0706983996</v>
      </c>
      <c r="AF18" s="576">
        <v>3703569.1430451046</v>
      </c>
      <c r="AG18" s="576">
        <v>3454891.7435492044</v>
      </c>
      <c r="AH18" s="576">
        <v>3514086.7025673208</v>
      </c>
      <c r="AI18" s="576">
        <v>3770998.131114678</v>
      </c>
      <c r="AJ18" s="576">
        <v>4192085.0817430466</v>
      </c>
      <c r="AK18" s="576">
        <v>4655675.5026412541</v>
      </c>
      <c r="AL18" s="576">
        <v>4606770.4387148023</v>
      </c>
      <c r="AM18" s="576">
        <v>4930652.1326454962</v>
      </c>
      <c r="AN18" s="576">
        <v>4904781.408972525</v>
      </c>
      <c r="AO18" s="576">
        <v>5288668.6530245086</v>
      </c>
      <c r="AP18" s="576">
        <v>5089705.3243888821</v>
      </c>
      <c r="AQ18" s="576">
        <v>4943171.0361293126</v>
      </c>
      <c r="AR18" s="576">
        <v>4847870.3188670203</v>
      </c>
    </row>
    <row r="19" spans="1:44" s="89" customFormat="1" ht="13.5" thickTop="1">
      <c r="A19" s="141"/>
    </row>
    <row r="20" spans="1:44" s="89" customFormat="1" ht="15" customHeight="1"/>
    <row r="21" spans="1:44" s="89" customFormat="1" ht="15" customHeight="1"/>
    <row r="22" spans="1:44" s="89" customFormat="1" ht="29.1" customHeight="1"/>
    <row r="23" spans="1:44" s="89" customFormat="1" ht="45">
      <c r="A23" s="568" t="s">
        <v>673</v>
      </c>
    </row>
    <row r="24" spans="1:44" s="89" customFormat="1">
      <c r="A24" s="568" t="s">
        <v>674</v>
      </c>
    </row>
    <row r="25" spans="1:44" s="89" customFormat="1" ht="22.5">
      <c r="A25" s="568" t="s">
        <v>675</v>
      </c>
    </row>
    <row r="26" spans="1:44" s="89" customFormat="1">
      <c r="A26" s="568" t="s">
        <v>676</v>
      </c>
    </row>
    <row r="27" spans="1:44" s="89" customFormat="1"/>
    <row r="28" spans="1:44" s="140" customFormat="1">
      <c r="A28" s="143"/>
      <c r="C28" s="142"/>
      <c r="D28" s="142"/>
      <c r="E28" s="142"/>
      <c r="F28" s="142"/>
      <c r="G28" s="142"/>
      <c r="H28" s="142"/>
      <c r="I28" s="142"/>
      <c r="J28" s="142"/>
      <c r="K28" s="142"/>
      <c r="L28" s="142"/>
      <c r="M28" s="142"/>
      <c r="N28" s="142"/>
      <c r="O28" s="142"/>
      <c r="P28" s="142"/>
      <c r="Q28" s="142"/>
      <c r="R28" s="142"/>
      <c r="S28" s="142"/>
      <c r="T28" s="142"/>
      <c r="U28" s="142"/>
      <c r="V28" s="142"/>
    </row>
    <row r="29" spans="1:44" s="140" customFormat="1">
      <c r="A29" s="143"/>
      <c r="C29" s="142"/>
      <c r="D29" s="142"/>
      <c r="E29" s="142"/>
      <c r="F29" s="142"/>
      <c r="G29" s="142"/>
      <c r="H29" s="142"/>
      <c r="I29" s="142"/>
      <c r="J29" s="142"/>
      <c r="K29" s="142"/>
      <c r="L29" s="142"/>
      <c r="M29" s="142"/>
      <c r="N29" s="142"/>
      <c r="O29" s="142"/>
      <c r="P29" s="142"/>
      <c r="Q29" s="142"/>
      <c r="R29" s="142"/>
      <c r="S29" s="142"/>
      <c r="T29" s="142"/>
      <c r="U29" s="142"/>
      <c r="V29" s="142"/>
    </row>
    <row r="30" spans="1:44" s="140" customFormat="1">
      <c r="C30" s="142"/>
      <c r="D30" s="142"/>
      <c r="E30" s="142"/>
      <c r="F30" s="142"/>
      <c r="G30" s="142"/>
      <c r="H30" s="142"/>
      <c r="I30" s="142"/>
      <c r="J30" s="142"/>
      <c r="K30" s="142"/>
      <c r="L30" s="142"/>
      <c r="M30" s="142"/>
      <c r="N30" s="142"/>
      <c r="O30" s="142"/>
      <c r="P30" s="142"/>
      <c r="Q30" s="142"/>
      <c r="R30" s="142"/>
      <c r="S30" s="142"/>
      <c r="T30" s="142"/>
      <c r="U30" s="142"/>
      <c r="V30" s="142"/>
    </row>
    <row r="31" spans="1:44" s="140" customFormat="1">
      <c r="C31" s="142"/>
      <c r="D31" s="142"/>
      <c r="E31" s="142"/>
      <c r="F31" s="142"/>
      <c r="G31" s="142"/>
      <c r="H31" s="142"/>
      <c r="I31" s="142"/>
      <c r="J31" s="142"/>
      <c r="K31" s="142"/>
      <c r="L31" s="142"/>
      <c r="M31" s="142"/>
      <c r="N31" s="142"/>
      <c r="O31" s="142"/>
      <c r="P31" s="142"/>
      <c r="Q31" s="142"/>
      <c r="R31" s="142"/>
      <c r="S31" s="142"/>
      <c r="T31" s="142"/>
      <c r="U31" s="142"/>
      <c r="V31" s="142"/>
    </row>
    <row r="32" spans="1:44" s="140" customFormat="1">
      <c r="C32" s="142"/>
      <c r="D32" s="142"/>
      <c r="E32" s="142"/>
      <c r="F32" s="142"/>
      <c r="G32" s="142"/>
      <c r="H32" s="142"/>
      <c r="I32" s="142"/>
      <c r="J32" s="142"/>
      <c r="K32" s="142"/>
      <c r="L32" s="142"/>
      <c r="M32" s="142"/>
      <c r="N32" s="142"/>
      <c r="O32" s="142"/>
      <c r="P32" s="142"/>
      <c r="Q32" s="142"/>
      <c r="R32" s="142"/>
      <c r="S32" s="142"/>
      <c r="T32" s="142"/>
      <c r="U32" s="142"/>
      <c r="V32" s="142"/>
    </row>
  </sheetData>
  <sheetProtection sheet="1" objects="1" scenarios="1"/>
  <hyperlinks>
    <hyperlink ref="A4" location="'Index'!B21" display="Índice!A1" xr:uid="{6FD999DD-7FA1-4E53-8C91-1EBE68D9270A}"/>
  </hyperlinks>
  <printOptions horizontalCentered="1"/>
  <pageMargins left="0.39370078740157483" right="0.39370078740157483" top="0.39370078740157483" bottom="0.39370078740157483" header="0.51181102362204722" footer="0.51181102362204722"/>
  <pageSetup paperSize="9" orientation="landscape" r:id="rId1"/>
  <headerFooter alignWithMargins="0">
    <oddHeader>&amp;R&amp;"Calibri"&amp;10&amp;K000000 #interna&amp;1#_x000D_</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80BAB-28A9-4BF4-BE04-260B462A6B85}">
  <sheetPr codeName="Plan29">
    <tabColor rgb="FFFFCC00"/>
  </sheetPr>
  <dimension ref="A1:AR63"/>
  <sheetViews>
    <sheetView showGridLines="0" showRowColHeaders="0" workbookViewId="0">
      <pane xSplit="1" ySplit="5" topLeftCell="B6" activePane="bottomRight" state="frozen"/>
      <selection pane="topRight" activeCell="B1" sqref="B1"/>
      <selection pane="bottomLeft" activeCell="A6" sqref="A6"/>
      <selection pane="bottomRight" activeCell="A4" sqref="A4"/>
    </sheetView>
  </sheetViews>
  <sheetFormatPr defaultColWidth="12.42578125" defaultRowHeight="12.75"/>
  <cols>
    <col min="1" max="1" width="52.7109375" customWidth="1"/>
    <col min="2" max="236" width="12.7109375" customWidth="1"/>
  </cols>
  <sheetData>
    <row r="1" spans="1:44" s="184" customFormat="1" ht="16.350000000000001" customHeight="1">
      <c r="A1" s="90"/>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row>
    <row r="2" spans="1:44" s="184" customFormat="1" ht="33" customHeight="1">
      <c r="A2" s="616" t="s">
        <v>268</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row>
    <row r="3" spans="1:44" s="184" customFormat="1" ht="16.350000000000001" customHeight="1">
      <c r="A3" s="617" t="s">
        <v>1443</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row>
    <row r="4" spans="1:44" s="185" customFormat="1" ht="16.350000000000001" customHeight="1">
      <c r="A4" s="95" t="s">
        <v>1457</v>
      </c>
      <c r="B4" s="93" t="s">
        <v>761</v>
      </c>
      <c r="C4" s="93" t="s">
        <v>762</v>
      </c>
      <c r="D4" s="93" t="s">
        <v>1478</v>
      </c>
      <c r="E4" s="93" t="s">
        <v>1479</v>
      </c>
      <c r="F4" s="94" t="s">
        <v>1460</v>
      </c>
      <c r="G4" s="94" t="s">
        <v>1461</v>
      </c>
      <c r="H4" s="94" t="s">
        <v>1480</v>
      </c>
      <c r="I4" s="94" t="s">
        <v>1481</v>
      </c>
      <c r="J4" s="94" t="s">
        <v>1464</v>
      </c>
      <c r="K4" s="94" t="s">
        <v>1465</v>
      </c>
      <c r="L4" s="94" t="s">
        <v>1482</v>
      </c>
      <c r="M4" s="94" t="s">
        <v>1483</v>
      </c>
      <c r="N4" s="94" t="s">
        <v>1468</v>
      </c>
      <c r="O4" s="94" t="s">
        <v>1469</v>
      </c>
      <c r="P4" s="94" t="s">
        <v>1484</v>
      </c>
      <c r="Q4" s="94" t="s">
        <v>1485</v>
      </c>
      <c r="R4" s="94" t="s">
        <v>1472</v>
      </c>
      <c r="S4" s="94" t="s">
        <v>1473</v>
      </c>
      <c r="T4" s="94" t="s">
        <v>1486</v>
      </c>
      <c r="U4" s="94" t="s">
        <v>1487</v>
      </c>
      <c r="V4" s="94" t="s">
        <v>1163</v>
      </c>
      <c r="W4" s="94" t="s">
        <v>1164</v>
      </c>
      <c r="X4" s="94" t="s">
        <v>1488</v>
      </c>
      <c r="Y4" s="94" t="s">
        <v>1489</v>
      </c>
      <c r="Z4" s="94" t="s">
        <v>1203</v>
      </c>
      <c r="AA4" s="94" t="s">
        <v>1204</v>
      </c>
      <c r="AB4" s="94" t="s">
        <v>1490</v>
      </c>
      <c r="AC4" s="94" t="s">
        <v>1491</v>
      </c>
      <c r="AD4" s="94" t="s">
        <v>1477</v>
      </c>
      <c r="AE4" s="94" t="s">
        <v>1403</v>
      </c>
      <c r="AF4" s="94" t="s">
        <v>1418</v>
      </c>
      <c r="AG4" s="94" t="s">
        <v>1419</v>
      </c>
      <c r="AH4" s="94" t="s">
        <v>1406</v>
      </c>
      <c r="AI4" s="94" t="s">
        <v>1407</v>
      </c>
      <c r="AJ4" s="94" t="s">
        <v>1420</v>
      </c>
      <c r="AK4" s="94" t="s">
        <v>1421</v>
      </c>
      <c r="AL4" s="94" t="s">
        <v>1410</v>
      </c>
      <c r="AM4" s="94" t="s">
        <v>1411</v>
      </c>
      <c r="AN4" s="94" t="s">
        <v>1422</v>
      </c>
      <c r="AO4" s="94" t="s">
        <v>1423</v>
      </c>
      <c r="AP4" s="94" t="s">
        <v>1414</v>
      </c>
      <c r="AQ4" s="94" t="s">
        <v>1415</v>
      </c>
      <c r="AR4" s="94" t="s">
        <v>1424</v>
      </c>
    </row>
    <row r="5" spans="1:44" s="186" customFormat="1" ht="4.5" customHeight="1">
      <c r="A5" s="96"/>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row>
    <row r="6" spans="1:44" s="187" customFormat="1">
      <c r="A6" s="202" t="s">
        <v>269</v>
      </c>
      <c r="B6" s="199" t="e">
        <v>#N/A</v>
      </c>
      <c r="C6" s="199" t="e">
        <v>#N/A</v>
      </c>
      <c r="D6" s="199" t="e">
        <v>#N/A</v>
      </c>
      <c r="E6" s="199" t="e">
        <v>#N/A</v>
      </c>
      <c r="F6" s="199" t="e">
        <v>#N/A</v>
      </c>
      <c r="G6" s="199" t="e">
        <v>#N/A</v>
      </c>
      <c r="H6" s="199" t="e">
        <v>#N/A</v>
      </c>
      <c r="I6" s="199" t="e">
        <v>#N/A</v>
      </c>
      <c r="J6" s="199" t="e">
        <v>#N/A</v>
      </c>
      <c r="K6" s="199" t="e">
        <v>#N/A</v>
      </c>
      <c r="L6" s="199" t="e">
        <v>#N/A</v>
      </c>
      <c r="M6" s="199" t="e">
        <v>#N/A</v>
      </c>
      <c r="N6" s="199">
        <v>584444885163.90002</v>
      </c>
      <c r="O6" s="199">
        <v>588506305655.38</v>
      </c>
      <c r="P6" s="199">
        <v>572091494811.18005</v>
      </c>
      <c r="Q6" s="199">
        <v>579589461343.61987</v>
      </c>
      <c r="R6" s="199">
        <v>584902092864.64001</v>
      </c>
      <c r="S6" s="199">
        <v>596555803284.17993</v>
      </c>
      <c r="T6" s="199">
        <v>610696140769.67993</v>
      </c>
      <c r="U6" s="199">
        <v>599656475320.86987</v>
      </c>
      <c r="V6" s="199">
        <v>614556820405.33997</v>
      </c>
      <c r="W6" s="199">
        <v>616743572483.92017</v>
      </c>
      <c r="X6" s="199">
        <v>618872494596.71997</v>
      </c>
      <c r="Y6" s="199">
        <v>619963160093.83997</v>
      </c>
      <c r="Z6" s="199">
        <v>629936098171.24011</v>
      </c>
      <c r="AA6" s="199">
        <v>684147088365.07996</v>
      </c>
      <c r="AB6" s="199">
        <v>695367141503.91003</v>
      </c>
      <c r="AC6" s="199">
        <v>727994593650.43005</v>
      </c>
      <c r="AD6" s="199">
        <v>743367331051.82007</v>
      </c>
      <c r="AE6" s="199">
        <v>779985968077.93982</v>
      </c>
      <c r="AF6" s="199">
        <v>782272882065.03992</v>
      </c>
      <c r="AG6" s="199">
        <v>804790410055.56995</v>
      </c>
      <c r="AH6" s="199">
        <v>811357930696.43005</v>
      </c>
      <c r="AI6" s="199">
        <v>878994713512.81995</v>
      </c>
      <c r="AJ6" s="199">
        <v>913115706954.39001</v>
      </c>
      <c r="AK6" s="199">
        <v>922155038912.55005</v>
      </c>
      <c r="AL6" s="199">
        <v>931589726623.18994</v>
      </c>
      <c r="AM6" s="199">
        <v>976424767170.27002</v>
      </c>
      <c r="AN6" s="199">
        <v>997079372513.08984</v>
      </c>
      <c r="AO6" s="199">
        <v>1041632755509.29</v>
      </c>
      <c r="AP6" s="199">
        <v>1030015465853.1799</v>
      </c>
      <c r="AQ6" s="199">
        <v>1062921843534.5001</v>
      </c>
      <c r="AR6" s="199">
        <v>1095501138438.73</v>
      </c>
    </row>
    <row r="7" spans="1:44" s="187" customFormat="1">
      <c r="A7" s="200" t="s">
        <v>1459</v>
      </c>
      <c r="B7" s="198" t="e">
        <v>#N/A</v>
      </c>
      <c r="C7" s="198" t="e">
        <v>#N/A</v>
      </c>
      <c r="D7" s="198" t="e">
        <v>#N/A</v>
      </c>
      <c r="E7" s="198" t="e">
        <v>#N/A</v>
      </c>
      <c r="F7" s="198" t="e">
        <v>#N/A</v>
      </c>
      <c r="G7" s="198" t="e">
        <v>#N/A</v>
      </c>
      <c r="H7" s="198" t="e">
        <v>#N/A</v>
      </c>
      <c r="I7" s="198" t="e">
        <v>#N/A</v>
      </c>
      <c r="J7" s="198" t="e">
        <v>#N/A</v>
      </c>
      <c r="K7" s="198" t="e">
        <v>#N/A</v>
      </c>
      <c r="L7" s="198" t="e">
        <v>#N/A</v>
      </c>
      <c r="M7" s="198" t="e">
        <v>#N/A</v>
      </c>
      <c r="N7" s="198" t="s">
        <v>14</v>
      </c>
      <c r="O7" s="198" t="s">
        <v>14</v>
      </c>
      <c r="P7" s="198" t="s">
        <v>14</v>
      </c>
      <c r="Q7" s="198" t="s">
        <v>14</v>
      </c>
      <c r="R7" s="198" t="s">
        <v>14</v>
      </c>
      <c r="S7" s="198" t="s">
        <v>14</v>
      </c>
      <c r="T7" s="198" t="s">
        <v>14</v>
      </c>
      <c r="U7" s="198" t="s">
        <v>14</v>
      </c>
      <c r="V7" s="198" t="s">
        <v>14</v>
      </c>
      <c r="W7" s="198" t="s">
        <v>14</v>
      </c>
      <c r="X7" s="198" t="s">
        <v>14</v>
      </c>
      <c r="Y7" s="198" t="s">
        <v>14</v>
      </c>
      <c r="Z7" s="198" t="s">
        <v>14</v>
      </c>
      <c r="AA7" s="198" t="s">
        <v>14</v>
      </c>
      <c r="AB7" s="198" t="s">
        <v>14</v>
      </c>
      <c r="AC7" s="198" t="s">
        <v>14</v>
      </c>
      <c r="AD7" s="198" t="s">
        <v>14</v>
      </c>
      <c r="AE7" s="198" t="s">
        <v>14</v>
      </c>
      <c r="AF7" s="198" t="s">
        <v>14</v>
      </c>
      <c r="AG7" s="198" t="s">
        <v>14</v>
      </c>
      <c r="AH7" s="198" t="s">
        <v>14</v>
      </c>
      <c r="AI7" s="198" t="s">
        <v>14</v>
      </c>
      <c r="AJ7" s="198" t="s">
        <v>14</v>
      </c>
      <c r="AK7" s="198" t="s">
        <v>14</v>
      </c>
      <c r="AL7" s="198" t="s">
        <v>14</v>
      </c>
      <c r="AM7" s="198" t="s">
        <v>14</v>
      </c>
      <c r="AN7" s="198" t="s">
        <v>14</v>
      </c>
      <c r="AO7" s="198" t="s">
        <v>14</v>
      </c>
      <c r="AP7" s="198" t="s">
        <v>14</v>
      </c>
      <c r="AQ7" s="198" t="s">
        <v>14</v>
      </c>
      <c r="AR7" s="198" t="s">
        <v>14</v>
      </c>
    </row>
    <row r="8" spans="1:44" s="187" customFormat="1">
      <c r="A8" s="200" t="s">
        <v>365</v>
      </c>
      <c r="B8" s="198">
        <v>144111157791.97</v>
      </c>
      <c r="C8" s="198">
        <v>146460984218.81</v>
      </c>
      <c r="D8" s="198">
        <v>148995605210.22</v>
      </c>
      <c r="E8" s="198">
        <v>148698889664</v>
      </c>
      <c r="F8" s="198">
        <v>144089085527.5</v>
      </c>
      <c r="G8" s="198">
        <v>147306118480.76999</v>
      </c>
      <c r="H8" s="198">
        <v>149763605336.92999</v>
      </c>
      <c r="I8" s="198">
        <v>151845280882.04999</v>
      </c>
      <c r="J8" s="198">
        <v>151919171630.92001</v>
      </c>
      <c r="K8" s="198">
        <v>148367609546.45001</v>
      </c>
      <c r="L8" s="198">
        <v>148681411634.07999</v>
      </c>
      <c r="M8" s="198">
        <v>151763343549.13</v>
      </c>
      <c r="N8" s="198">
        <v>148910154754.47</v>
      </c>
      <c r="O8" s="198">
        <v>150982353275.07001</v>
      </c>
      <c r="P8" s="198">
        <v>154516749162.98999</v>
      </c>
      <c r="Q8" s="198">
        <v>160289874752.92001</v>
      </c>
      <c r="R8" s="198">
        <v>162560209767.10001</v>
      </c>
      <c r="S8" s="198">
        <v>167089233977.98001</v>
      </c>
      <c r="T8" s="198">
        <v>172753844079.26999</v>
      </c>
      <c r="U8" s="198">
        <v>174854743346.42999</v>
      </c>
      <c r="V8" s="198">
        <v>174155762464.85001</v>
      </c>
      <c r="W8" s="198">
        <v>174480317589.35999</v>
      </c>
      <c r="X8" s="198">
        <v>176723868281.76001</v>
      </c>
      <c r="Y8" s="198">
        <v>180942854091.45999</v>
      </c>
      <c r="Z8" s="198">
        <v>181647715795.72</v>
      </c>
      <c r="AA8" s="198">
        <v>199135180033.20001</v>
      </c>
      <c r="AB8" s="198">
        <v>210008950476.51999</v>
      </c>
      <c r="AC8" s="198">
        <v>219396330707.39001</v>
      </c>
      <c r="AD8" s="198">
        <v>219055227670.76999</v>
      </c>
      <c r="AE8" s="198">
        <v>223426548217.41</v>
      </c>
      <c r="AF8" s="198">
        <v>225458001232.29001</v>
      </c>
      <c r="AG8" s="198">
        <v>225452749669.82001</v>
      </c>
      <c r="AH8" s="198">
        <v>219330833681.53</v>
      </c>
      <c r="AI8" s="198">
        <v>216894462445.16</v>
      </c>
      <c r="AJ8" s="198">
        <v>214574009446.82001</v>
      </c>
      <c r="AK8" s="198">
        <v>213435805786.35001</v>
      </c>
      <c r="AL8" s="198">
        <v>206768061081.48999</v>
      </c>
      <c r="AM8" s="198">
        <v>205952535109.22</v>
      </c>
      <c r="AN8" s="198">
        <v>206503684875.23001</v>
      </c>
      <c r="AO8" s="198">
        <v>206915086362.07001</v>
      </c>
      <c r="AP8" s="198">
        <v>205678657937.94</v>
      </c>
      <c r="AQ8" s="198">
        <v>212664315847.94</v>
      </c>
      <c r="AR8" s="198">
        <v>215320756663.70999</v>
      </c>
    </row>
    <row r="9" spans="1:44" s="187" customFormat="1">
      <c r="A9" s="200" t="s">
        <v>366</v>
      </c>
      <c r="B9" s="198">
        <v>87749921091.240005</v>
      </c>
      <c r="C9" s="198">
        <v>98399486073.25</v>
      </c>
      <c r="D9" s="198">
        <v>104093829100.42999</v>
      </c>
      <c r="E9" s="198">
        <v>102325297644.34</v>
      </c>
      <c r="F9" s="198">
        <v>118263144567.12</v>
      </c>
      <c r="G9" s="198">
        <v>132372287969.21001</v>
      </c>
      <c r="H9" s="198">
        <v>134555176403.28</v>
      </c>
      <c r="I9" s="198">
        <v>134822920539.14999</v>
      </c>
      <c r="J9" s="198">
        <v>135420062153.31</v>
      </c>
      <c r="K9" s="198">
        <v>135418025783.52</v>
      </c>
      <c r="L9" s="198">
        <v>133098401092.16</v>
      </c>
      <c r="M9" s="198">
        <v>124965334183.97</v>
      </c>
      <c r="N9" s="198">
        <v>112719804580.7</v>
      </c>
      <c r="O9" s="198">
        <v>100665141738.85001</v>
      </c>
      <c r="P9" s="198">
        <v>94472978775.229996</v>
      </c>
      <c r="Q9" s="198">
        <v>88897937547.279999</v>
      </c>
      <c r="R9" s="198">
        <v>86492002327.410004</v>
      </c>
      <c r="S9" s="198">
        <v>84004617921.509995</v>
      </c>
      <c r="T9" s="198">
        <v>83530209903.270004</v>
      </c>
      <c r="U9" s="198">
        <v>78937444461.130005</v>
      </c>
      <c r="V9" s="198">
        <v>81959871425.270004</v>
      </c>
      <c r="W9" s="198">
        <v>83656742736.940002</v>
      </c>
      <c r="X9" s="198">
        <v>82221815786.509995</v>
      </c>
      <c r="Y9" s="198">
        <v>75882064678.279999</v>
      </c>
      <c r="Z9" s="198">
        <v>72835415098.880005</v>
      </c>
      <c r="AA9" s="198">
        <v>74525745363.149994</v>
      </c>
      <c r="AB9" s="198">
        <v>73352330318.630005</v>
      </c>
      <c r="AC9" s="198">
        <v>74210446233.729996</v>
      </c>
      <c r="AD9" s="198">
        <v>72565220829.789993</v>
      </c>
      <c r="AE9" s="198">
        <v>71914685735.520004</v>
      </c>
      <c r="AF9" s="198">
        <v>75114586278.270004</v>
      </c>
      <c r="AG9" s="198">
        <v>81396087936.380005</v>
      </c>
      <c r="AH9" s="198">
        <v>95773676325.229996</v>
      </c>
      <c r="AI9" s="198">
        <v>109061085313.87</v>
      </c>
      <c r="AJ9" s="198">
        <v>117600740537.85001</v>
      </c>
      <c r="AK9" s="198">
        <v>122248775381.67</v>
      </c>
      <c r="AL9" s="198">
        <v>137334827759.22998</v>
      </c>
      <c r="AM9" s="198">
        <v>161467922014.39001</v>
      </c>
      <c r="AN9" s="198">
        <v>174967586512</v>
      </c>
      <c r="AO9" s="198">
        <v>183753790182.54001</v>
      </c>
      <c r="AP9" s="198">
        <v>185832663326.10001</v>
      </c>
      <c r="AQ9" s="198">
        <v>188586757253.17999</v>
      </c>
      <c r="AR9" s="198">
        <v>194220414377.32999</v>
      </c>
    </row>
    <row r="10" spans="1:44" s="187" customFormat="1">
      <c r="A10" s="200" t="s">
        <v>282</v>
      </c>
      <c r="B10" s="198">
        <v>104339746581.97</v>
      </c>
      <c r="C10" s="198">
        <v>107244311663.10001</v>
      </c>
      <c r="D10" s="198">
        <v>110095304357.08</v>
      </c>
      <c r="E10" s="198">
        <v>115010129171.21001</v>
      </c>
      <c r="F10" s="198">
        <v>118590769964.95</v>
      </c>
      <c r="G10" s="198">
        <v>116805308937.71001</v>
      </c>
      <c r="H10" s="198">
        <v>116107050472.92</v>
      </c>
      <c r="I10" s="198">
        <v>113652254193.17</v>
      </c>
      <c r="J10" s="198">
        <v>114139941029.92999</v>
      </c>
      <c r="K10" s="198">
        <v>116654650301.05</v>
      </c>
      <c r="L10" s="198">
        <v>119280772630.10001</v>
      </c>
      <c r="M10" s="198">
        <v>121969026628.5</v>
      </c>
      <c r="N10" s="198">
        <v>121930783149.73</v>
      </c>
      <c r="O10" s="198">
        <v>130513707781.49001</v>
      </c>
      <c r="P10" s="198">
        <v>124781833109.45</v>
      </c>
      <c r="Q10" s="198">
        <v>121524343540.07001</v>
      </c>
      <c r="R10" s="198">
        <v>129039819250.50999</v>
      </c>
      <c r="S10" s="198">
        <v>134246248422.14999</v>
      </c>
      <c r="T10" s="198">
        <v>136875091747.55</v>
      </c>
      <c r="U10" s="198">
        <v>135481015625.99001</v>
      </c>
      <c r="V10" s="198">
        <v>154192290832.94</v>
      </c>
      <c r="W10" s="198">
        <v>159915453736.07001</v>
      </c>
      <c r="X10" s="198">
        <v>156764331501.85999</v>
      </c>
      <c r="Y10" s="198">
        <v>154065245253.35999</v>
      </c>
      <c r="Z10" s="198">
        <v>151721117916.72</v>
      </c>
      <c r="AA10" s="198">
        <v>164809815893.76001</v>
      </c>
      <c r="AB10" s="198">
        <v>160232572881.26001</v>
      </c>
      <c r="AC10" s="198">
        <v>164538400505.25</v>
      </c>
      <c r="AD10" s="198">
        <v>169592192707.76001</v>
      </c>
      <c r="AE10" s="198">
        <v>190659913492.76999</v>
      </c>
      <c r="AF10" s="198">
        <v>183093653530.95001</v>
      </c>
      <c r="AG10" s="198">
        <v>183335232444.20999</v>
      </c>
      <c r="AH10" s="198">
        <v>183606519990.53</v>
      </c>
      <c r="AI10" s="198">
        <v>189857071032.48999</v>
      </c>
      <c r="AJ10" s="198">
        <v>208554256415.59</v>
      </c>
      <c r="AK10" s="198">
        <v>213827828347.39001</v>
      </c>
      <c r="AL10" s="198">
        <v>220792376611.16</v>
      </c>
      <c r="AM10" s="198">
        <v>230961968363.82999</v>
      </c>
      <c r="AN10" s="198">
        <v>227069639394.63</v>
      </c>
      <c r="AO10" s="198">
        <v>272294474718.35999</v>
      </c>
      <c r="AP10" s="198">
        <v>259620476026.35999</v>
      </c>
      <c r="AQ10" s="198">
        <v>256758484860.26001</v>
      </c>
      <c r="AR10" s="198">
        <v>255705076288.98999</v>
      </c>
    </row>
    <row r="11" spans="1:44" s="187" customFormat="1">
      <c r="A11" s="200" t="s">
        <v>203</v>
      </c>
      <c r="B11" s="198">
        <v>132419009532.20001</v>
      </c>
      <c r="C11" s="198">
        <v>126529960414.10001</v>
      </c>
      <c r="D11" s="198">
        <v>110622201917.89</v>
      </c>
      <c r="E11" s="198">
        <v>99888807342.110001</v>
      </c>
      <c r="F11" s="198">
        <v>93303863941.150009</v>
      </c>
      <c r="G11" s="198">
        <v>82125854712.699997</v>
      </c>
      <c r="H11" s="198">
        <v>89068040407.389999</v>
      </c>
      <c r="I11" s="198">
        <v>90889876272.099991</v>
      </c>
      <c r="J11" s="198">
        <v>88433241849.360016</v>
      </c>
      <c r="K11" s="198">
        <v>85803934700.719986</v>
      </c>
      <c r="L11" s="198">
        <v>84166909436.299988</v>
      </c>
      <c r="M11" s="198">
        <v>82181218579.730011</v>
      </c>
      <c r="N11" s="198">
        <v>77427415780.900009</v>
      </c>
      <c r="O11" s="198">
        <v>79865842962.360001</v>
      </c>
      <c r="P11" s="198">
        <v>76258431892.389999</v>
      </c>
      <c r="Q11" s="198">
        <v>74104478742.619995</v>
      </c>
      <c r="R11" s="198">
        <v>74602990071.660019</v>
      </c>
      <c r="S11" s="198">
        <v>76463621347.790009</v>
      </c>
      <c r="T11" s="198">
        <v>73529353141.949997</v>
      </c>
      <c r="U11" s="198">
        <v>74010488373.699997</v>
      </c>
      <c r="V11" s="198">
        <v>71788593423.959991</v>
      </c>
      <c r="W11" s="198">
        <v>71124321750.769989</v>
      </c>
      <c r="X11" s="198">
        <v>74055138049.610016</v>
      </c>
      <c r="Y11" s="198">
        <v>78684461224.730011</v>
      </c>
      <c r="Z11" s="198">
        <v>90684210003.619995</v>
      </c>
      <c r="AA11" s="198">
        <v>108873856525.53</v>
      </c>
      <c r="AB11" s="198">
        <v>108525217626.50998</v>
      </c>
      <c r="AC11" s="198">
        <v>119281200129.96997</v>
      </c>
      <c r="AD11" s="198">
        <v>125906158836.72998</v>
      </c>
      <c r="AE11" s="198">
        <v>127264376919.19998</v>
      </c>
      <c r="AF11" s="198">
        <v>135273836198.88</v>
      </c>
      <c r="AG11" s="198">
        <v>143304856333.29001</v>
      </c>
      <c r="AH11" s="198">
        <v>152390934803.29001</v>
      </c>
      <c r="AI11" s="198">
        <v>200400722082.14001</v>
      </c>
      <c r="AJ11" s="198">
        <v>214308351925.69998</v>
      </c>
      <c r="AK11" s="198">
        <v>217722555548.82001</v>
      </c>
      <c r="AL11" s="198">
        <v>221232487382.75998</v>
      </c>
      <c r="AM11" s="198">
        <v>225945949970.43002</v>
      </c>
      <c r="AN11" s="198">
        <v>234684592901.44</v>
      </c>
      <c r="AO11" s="198">
        <v>223376007427.85999</v>
      </c>
      <c r="AP11" s="198">
        <v>230861402079.77002</v>
      </c>
      <c r="AQ11" s="198">
        <v>246000778832.34998</v>
      </c>
      <c r="AR11" s="198">
        <v>271962518930.65002</v>
      </c>
    </row>
    <row r="12" spans="1:44" s="187" customFormat="1">
      <c r="A12" s="200" t="s">
        <v>200</v>
      </c>
      <c r="B12" s="198">
        <v>71979643672.830093</v>
      </c>
      <c r="C12" s="198">
        <v>69313268606.069901</v>
      </c>
      <c r="D12" s="198">
        <v>69397842394.039902</v>
      </c>
      <c r="E12" s="198">
        <v>74224354233.249893</v>
      </c>
      <c r="F12" s="198">
        <v>73704884759.899994</v>
      </c>
      <c r="G12" s="198">
        <v>64754810090.129997</v>
      </c>
      <c r="H12" s="198">
        <v>66062957358.870003</v>
      </c>
      <c r="I12" s="198">
        <v>66549760344.379997</v>
      </c>
      <c r="J12" s="198">
        <v>62631053930.169998</v>
      </c>
      <c r="K12" s="198">
        <v>62549869700.339897</v>
      </c>
      <c r="L12" s="198">
        <v>61622916910.800003</v>
      </c>
      <c r="M12" s="198">
        <v>69349186000</v>
      </c>
      <c r="N12" s="198">
        <v>63960088786.699997</v>
      </c>
      <c r="O12" s="198">
        <v>62384827791.910004</v>
      </c>
      <c r="P12" s="198">
        <v>61793371139.190002</v>
      </c>
      <c r="Q12" s="198">
        <v>69981063270.049896</v>
      </c>
      <c r="R12" s="198">
        <v>68406022764.649902</v>
      </c>
      <c r="S12" s="198">
        <v>66780241161.349899</v>
      </c>
      <c r="T12" s="198">
        <v>71356794804.829895</v>
      </c>
      <c r="U12" s="198">
        <v>67810696989.999901</v>
      </c>
      <c r="V12" s="198">
        <v>66426317585.359901</v>
      </c>
      <c r="W12" s="198">
        <v>67429160897.220001</v>
      </c>
      <c r="X12" s="198">
        <v>68432673423.839996</v>
      </c>
      <c r="Y12" s="198">
        <v>71066575608.830093</v>
      </c>
      <c r="Z12" s="198">
        <v>72141919661.580002</v>
      </c>
      <c r="AA12" s="198">
        <v>81998205124.929901</v>
      </c>
      <c r="AB12" s="198">
        <v>90714578264.300095</v>
      </c>
      <c r="AC12" s="198">
        <v>98307410217.390106</v>
      </c>
      <c r="AD12" s="198">
        <v>104891182304.50999</v>
      </c>
      <c r="AE12" s="198">
        <v>119621691646.71001</v>
      </c>
      <c r="AF12" s="198">
        <v>114481706010.73</v>
      </c>
      <c r="AG12" s="198">
        <v>118758342019.97</v>
      </c>
      <c r="AH12" s="198">
        <v>106471017004.13</v>
      </c>
      <c r="AI12" s="198">
        <v>110974449870.34</v>
      </c>
      <c r="AJ12" s="198">
        <v>110535913733.53999</v>
      </c>
      <c r="AK12" s="198">
        <v>107860380548.60001</v>
      </c>
      <c r="AL12" s="198">
        <v>101578731274.35001</v>
      </c>
      <c r="AM12" s="198">
        <v>105334152172.24001</v>
      </c>
      <c r="AN12" s="198">
        <v>105374134459.19</v>
      </c>
      <c r="AO12" s="198">
        <v>109118615710.64</v>
      </c>
      <c r="AP12" s="198">
        <v>103234215024.2</v>
      </c>
      <c r="AQ12" s="198">
        <v>106834289647.06</v>
      </c>
      <c r="AR12" s="198">
        <v>108368430000.52</v>
      </c>
    </row>
    <row r="13" spans="1:44" s="187" customFormat="1">
      <c r="A13" s="200" t="s">
        <v>367</v>
      </c>
      <c r="B13" s="198">
        <v>28958344464.709999</v>
      </c>
      <c r="C13" s="198">
        <v>31112962010.82</v>
      </c>
      <c r="D13" s="198">
        <v>41184375237.650002</v>
      </c>
      <c r="E13" s="198">
        <v>48255570618.540001</v>
      </c>
      <c r="F13" s="198">
        <v>37847988484.400002</v>
      </c>
      <c r="G13" s="198">
        <v>43964810769.720001</v>
      </c>
      <c r="H13" s="198">
        <v>44678225318.669998</v>
      </c>
      <c r="I13" s="198">
        <v>52141994264.419998</v>
      </c>
      <c r="J13" s="198">
        <v>30470743993.580002</v>
      </c>
      <c r="K13" s="198">
        <v>30415000276.790001</v>
      </c>
      <c r="L13" s="198">
        <v>31621304409.310001</v>
      </c>
      <c r="M13" s="198">
        <v>25591345181.860001</v>
      </c>
      <c r="N13" s="198">
        <v>20135162896.650002</v>
      </c>
      <c r="O13" s="198">
        <v>24897641489.919998</v>
      </c>
      <c r="P13" s="198">
        <v>22015701391.73</v>
      </c>
      <c r="Q13" s="198">
        <v>23576205016.849998</v>
      </c>
      <c r="R13" s="198">
        <v>21102055668.369999</v>
      </c>
      <c r="S13" s="198">
        <v>20435799854.990002</v>
      </c>
      <c r="T13" s="198">
        <v>18048400694.75</v>
      </c>
      <c r="U13" s="198">
        <v>17417543900.91</v>
      </c>
      <c r="V13" s="198">
        <v>16250721863.370001</v>
      </c>
      <c r="W13" s="198">
        <v>12403091372.059999</v>
      </c>
      <c r="X13" s="198">
        <v>12477776002.98</v>
      </c>
      <c r="Y13" s="198">
        <v>12957635234.860001</v>
      </c>
      <c r="Z13" s="198">
        <v>11323663526.139999</v>
      </c>
      <c r="AA13" s="198">
        <v>10648864265.5</v>
      </c>
      <c r="AB13" s="198">
        <v>11337925775.08</v>
      </c>
      <c r="AC13" s="198">
        <v>13675125499.09</v>
      </c>
      <c r="AD13" s="198">
        <v>9919622052.5200005</v>
      </c>
      <c r="AE13" s="198">
        <v>9318012589.7099991</v>
      </c>
      <c r="AF13" s="198">
        <v>10485685166.73</v>
      </c>
      <c r="AG13" s="198">
        <v>13608116468.709999</v>
      </c>
      <c r="AH13" s="198">
        <v>16495628942.16</v>
      </c>
      <c r="AI13" s="198">
        <v>12045515885.75</v>
      </c>
      <c r="AJ13" s="198">
        <v>9057581129.5200005</v>
      </c>
      <c r="AK13" s="198">
        <v>10524493063.83</v>
      </c>
      <c r="AL13" s="198">
        <v>7320936366.0799999</v>
      </c>
      <c r="AM13" s="198">
        <v>7620141396.1000004</v>
      </c>
      <c r="AN13" s="198">
        <v>7980777503.1899996</v>
      </c>
      <c r="AO13" s="198">
        <v>7447800060.4200001</v>
      </c>
      <c r="AP13" s="198">
        <v>7786561709.3999996</v>
      </c>
      <c r="AQ13" s="198">
        <v>14627277992.85</v>
      </c>
      <c r="AR13" s="198">
        <v>13634211152.719999</v>
      </c>
    </row>
    <row r="14" spans="1:44" s="187" customFormat="1">
      <c r="A14" s="200" t="s">
        <v>202</v>
      </c>
      <c r="B14" s="198">
        <v>26210815174.240002</v>
      </c>
      <c r="C14" s="198">
        <v>27829548760.360001</v>
      </c>
      <c r="D14" s="198">
        <v>27638040580.540001</v>
      </c>
      <c r="E14" s="198">
        <v>30353882986.93</v>
      </c>
      <c r="F14" s="198">
        <v>36736128178.949997</v>
      </c>
      <c r="G14" s="198">
        <v>33337347969.27</v>
      </c>
      <c r="H14" s="198">
        <v>41465483908.160004</v>
      </c>
      <c r="I14" s="198">
        <v>41482547631.82</v>
      </c>
      <c r="J14" s="198">
        <v>36885393534.870003</v>
      </c>
      <c r="K14" s="198">
        <v>27472505889.41</v>
      </c>
      <c r="L14" s="198">
        <v>23918604051.779999</v>
      </c>
      <c r="M14" s="198">
        <v>20664801440.669998</v>
      </c>
      <c r="N14" s="198">
        <v>18265430196.040001</v>
      </c>
      <c r="O14" s="198">
        <v>18961724108.779999</v>
      </c>
      <c r="P14" s="198">
        <v>19648913222.27</v>
      </c>
      <c r="Q14" s="198">
        <v>24152759148.759998</v>
      </c>
      <c r="R14" s="198">
        <v>25988965091.27</v>
      </c>
      <c r="S14" s="198">
        <v>30790105510.689999</v>
      </c>
      <c r="T14" s="198">
        <v>36824048370.529999</v>
      </c>
      <c r="U14" s="198">
        <v>33668594781.900002</v>
      </c>
      <c r="V14" s="198">
        <v>33760081587.360001</v>
      </c>
      <c r="W14" s="198">
        <v>32373575465.419998</v>
      </c>
      <c r="X14" s="198">
        <v>32511852340.220001</v>
      </c>
      <c r="Y14" s="198">
        <v>29128474836.599998</v>
      </c>
      <c r="Z14" s="198">
        <v>34713137386.300003</v>
      </c>
      <c r="AA14" s="198">
        <v>30511292061.16</v>
      </c>
      <c r="AB14" s="198">
        <v>28280361251.220001</v>
      </c>
      <c r="AC14" s="198">
        <v>25686888565.009998</v>
      </c>
      <c r="AD14" s="198">
        <v>28530838991.369999</v>
      </c>
      <c r="AE14" s="198">
        <v>24641031229.279999</v>
      </c>
      <c r="AF14" s="198">
        <v>25115407348.700001</v>
      </c>
      <c r="AG14" s="198">
        <v>25968817587.610001</v>
      </c>
      <c r="AH14" s="198">
        <v>24506462347.27</v>
      </c>
      <c r="AI14" s="198">
        <v>26550234382.09</v>
      </c>
      <c r="AJ14" s="198">
        <v>25027850619.32</v>
      </c>
      <c r="AK14" s="198">
        <v>23921285612.419998</v>
      </c>
      <c r="AL14" s="198">
        <v>24135041033.759998</v>
      </c>
      <c r="AM14" s="198">
        <v>24831616255.48</v>
      </c>
      <c r="AN14" s="198">
        <v>25766718045.75</v>
      </c>
      <c r="AO14" s="198">
        <v>23726730700.599998</v>
      </c>
      <c r="AP14" s="198">
        <v>22498008421.360001</v>
      </c>
      <c r="AQ14" s="198">
        <v>23005616417.25</v>
      </c>
      <c r="AR14" s="198">
        <v>21955576507.830002</v>
      </c>
    </row>
    <row r="15" spans="1:44" s="187" customFormat="1">
      <c r="A15" s="200" t="s">
        <v>263</v>
      </c>
      <c r="B15" s="198">
        <v>8057404645.1599998</v>
      </c>
      <c r="C15" s="198">
        <v>8204372797.8999996</v>
      </c>
      <c r="D15" s="198">
        <v>7771827387.3000002</v>
      </c>
      <c r="E15" s="198">
        <v>14155946465.26</v>
      </c>
      <c r="F15" s="198">
        <v>19066737083.220001</v>
      </c>
      <c r="G15" s="198">
        <v>18526014525.720001</v>
      </c>
      <c r="H15" s="198">
        <v>18473991387.639999</v>
      </c>
      <c r="I15" s="198">
        <v>18121444219.650002</v>
      </c>
      <c r="J15" s="198">
        <v>18681052273.169998</v>
      </c>
      <c r="K15" s="198">
        <v>18066485486.07</v>
      </c>
      <c r="L15" s="198">
        <v>17521396753.5</v>
      </c>
      <c r="M15" s="198">
        <v>17073620896.209999</v>
      </c>
      <c r="N15" s="198">
        <v>21012090651.98</v>
      </c>
      <c r="O15" s="198">
        <v>20131501068.889999</v>
      </c>
      <c r="P15" s="198">
        <v>18479825478.549999</v>
      </c>
      <c r="Q15" s="198">
        <v>16885957224.209999</v>
      </c>
      <c r="R15" s="198">
        <v>16546271479.49</v>
      </c>
      <c r="S15" s="198">
        <v>16576967831.219999</v>
      </c>
      <c r="T15" s="198">
        <v>17579906451.900002</v>
      </c>
      <c r="U15" s="198">
        <v>17264715889.43</v>
      </c>
      <c r="V15" s="198">
        <v>15835969705.08</v>
      </c>
      <c r="W15" s="198">
        <v>15168629451.059999</v>
      </c>
      <c r="X15" s="198">
        <v>15491639801.67</v>
      </c>
      <c r="Y15" s="198">
        <v>16992680440.35</v>
      </c>
      <c r="Z15" s="198">
        <v>14640725186.01</v>
      </c>
      <c r="AA15" s="198">
        <v>13296138728.74</v>
      </c>
      <c r="AB15" s="198">
        <v>12524431526.870001</v>
      </c>
      <c r="AC15" s="198">
        <v>12437867619.26</v>
      </c>
      <c r="AD15" s="198">
        <v>12551657040.32</v>
      </c>
      <c r="AE15" s="198">
        <v>12778153129.49</v>
      </c>
      <c r="AF15" s="198">
        <v>12846382340.549999</v>
      </c>
      <c r="AG15" s="198">
        <v>12547846531.620001</v>
      </c>
      <c r="AH15" s="198">
        <v>12373537221.82</v>
      </c>
      <c r="AI15" s="198">
        <v>12877394413.280001</v>
      </c>
      <c r="AJ15" s="198">
        <v>13085498451.389999</v>
      </c>
      <c r="AK15" s="198">
        <v>12197438177.43</v>
      </c>
      <c r="AL15" s="198">
        <v>12075309102.15</v>
      </c>
      <c r="AM15" s="198">
        <v>13974361618.040001</v>
      </c>
      <c r="AN15" s="198">
        <v>14510284343.82</v>
      </c>
      <c r="AO15" s="198">
        <v>14760631668.290001</v>
      </c>
      <c r="AP15" s="198">
        <v>14295613067.59</v>
      </c>
      <c r="AQ15" s="198">
        <v>14238703994.309999</v>
      </c>
      <c r="AR15" s="198">
        <v>14134629923.65</v>
      </c>
    </row>
    <row r="16" spans="1:44" s="187" customFormat="1" ht="13.5" thickBot="1">
      <c r="A16" s="203" t="s">
        <v>652</v>
      </c>
      <c r="B16" s="204">
        <v>0</v>
      </c>
      <c r="C16" s="204">
        <v>0</v>
      </c>
      <c r="D16" s="204">
        <v>0</v>
      </c>
      <c r="E16" s="204">
        <v>0</v>
      </c>
      <c r="F16" s="204">
        <v>0</v>
      </c>
      <c r="G16" s="204">
        <v>0</v>
      </c>
      <c r="H16" s="204">
        <v>0</v>
      </c>
      <c r="I16" s="204">
        <v>0</v>
      </c>
      <c r="J16" s="204">
        <v>29942933.629999999</v>
      </c>
      <c r="K16" s="204">
        <v>29962042.510000002</v>
      </c>
      <c r="L16" s="204">
        <v>31908023.41</v>
      </c>
      <c r="M16" s="204">
        <v>53111284.159999996</v>
      </c>
      <c r="N16" s="204">
        <v>83954366.730000004</v>
      </c>
      <c r="O16" s="204">
        <v>103565438.11</v>
      </c>
      <c r="P16" s="204">
        <v>123690639.38</v>
      </c>
      <c r="Q16" s="204">
        <v>176842100.86000001</v>
      </c>
      <c r="R16" s="204">
        <v>163756444.18000001</v>
      </c>
      <c r="S16" s="204">
        <v>168967256.5</v>
      </c>
      <c r="T16" s="204">
        <v>198491575.63</v>
      </c>
      <c r="U16" s="204">
        <v>211231951.38</v>
      </c>
      <c r="V16" s="204">
        <v>187211517.15000001</v>
      </c>
      <c r="W16" s="204">
        <v>192279485.02000001</v>
      </c>
      <c r="X16" s="204">
        <v>193399408.27000001</v>
      </c>
      <c r="Y16" s="204">
        <v>243168725.37</v>
      </c>
      <c r="Z16" s="204">
        <v>228193596.27000001</v>
      </c>
      <c r="AA16" s="204">
        <v>347990369.11000001</v>
      </c>
      <c r="AB16" s="204">
        <v>390773383.51999998</v>
      </c>
      <c r="AC16" s="204">
        <v>460924173.33999997</v>
      </c>
      <c r="AD16" s="204">
        <v>355230618.05000001</v>
      </c>
      <c r="AE16" s="204">
        <v>361555117.85000002</v>
      </c>
      <c r="AF16" s="204">
        <v>403623957.94</v>
      </c>
      <c r="AG16" s="204">
        <v>418361063.95999998</v>
      </c>
      <c r="AH16" s="204">
        <v>409320380.47000003</v>
      </c>
      <c r="AI16" s="204">
        <v>333778087.69999999</v>
      </c>
      <c r="AJ16" s="204">
        <v>371504694.66000003</v>
      </c>
      <c r="AK16" s="204">
        <v>416476446.04000002</v>
      </c>
      <c r="AL16" s="204">
        <v>351956012.20999998</v>
      </c>
      <c r="AM16" s="204">
        <v>336120270.54000002</v>
      </c>
      <c r="AN16" s="204">
        <v>221954477.84</v>
      </c>
      <c r="AO16" s="204">
        <v>239618678.50999999</v>
      </c>
      <c r="AP16" s="204">
        <v>207868260.46000001</v>
      </c>
      <c r="AQ16" s="204">
        <v>205618689.30000001</v>
      </c>
      <c r="AR16" s="204">
        <v>199524593.33000001</v>
      </c>
    </row>
    <row r="17" spans="1:44" s="187" customFormat="1" ht="13.5" thickTop="1">
      <c r="A17" s="200"/>
      <c r="B17" s="205"/>
      <c r="C17" s="205"/>
      <c r="D17" s="205"/>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5"/>
      <c r="AJ17" s="205"/>
      <c r="AK17" s="205"/>
      <c r="AL17" s="205"/>
      <c r="AM17" s="205"/>
      <c r="AN17" s="205"/>
      <c r="AO17" s="205"/>
      <c r="AP17" s="205"/>
      <c r="AQ17" s="205"/>
      <c r="AR17" s="205"/>
    </row>
    <row r="18" spans="1:44" s="187" customFormat="1">
      <c r="A18" s="206" t="s">
        <v>619</v>
      </c>
      <c r="B18" s="207">
        <v>216246348404.18997</v>
      </c>
      <c r="C18" s="207">
        <v>223736436949.03998</v>
      </c>
      <c r="D18" s="207">
        <v>223057483765.36002</v>
      </c>
      <c r="E18" s="207">
        <v>229574545615.09003</v>
      </c>
      <c r="F18" s="207">
        <v>241592299970.28998</v>
      </c>
      <c r="G18" s="207">
        <v>244808318234.72006</v>
      </c>
      <c r="H18" s="207">
        <v>265920867584.65005</v>
      </c>
      <c r="I18" s="207">
        <v>254617692854.94998</v>
      </c>
      <c r="J18" s="207">
        <v>232834852483.97</v>
      </c>
      <c r="K18" s="207">
        <v>221788943235.37997</v>
      </c>
      <c r="L18" s="207">
        <v>225046328802.78998</v>
      </c>
      <c r="M18" s="207">
        <v>226504899521.12997</v>
      </c>
      <c r="N18" s="207">
        <v>211957617641.82999</v>
      </c>
      <c r="O18" s="207">
        <v>213404050223.31</v>
      </c>
      <c r="P18" s="207">
        <v>215921841699.76999</v>
      </c>
      <c r="Q18" s="207">
        <v>220856595611.59</v>
      </c>
      <c r="R18" s="207">
        <v>217522194144.67999</v>
      </c>
      <c r="S18" s="207">
        <v>220135500588.19</v>
      </c>
      <c r="T18" s="207">
        <v>206207684852.07999</v>
      </c>
      <c r="U18" s="207">
        <v>202970390594.41998</v>
      </c>
      <c r="V18" s="207">
        <v>196428941876.14999</v>
      </c>
      <c r="W18" s="207">
        <v>194545756106.39999</v>
      </c>
      <c r="X18" s="207">
        <v>201576237840.88</v>
      </c>
      <c r="Y18" s="207">
        <v>191377415414.03</v>
      </c>
      <c r="Z18" s="207">
        <v>203268648040.88</v>
      </c>
      <c r="AA18" s="207">
        <v>207218421495.41</v>
      </c>
      <c r="AB18" s="207">
        <v>208539783296.48999</v>
      </c>
      <c r="AC18" s="207">
        <v>196525694320.72003</v>
      </c>
      <c r="AD18" s="207">
        <v>199055644938.73999</v>
      </c>
      <c r="AE18" s="207">
        <v>182904011851.79001</v>
      </c>
      <c r="AF18" s="207">
        <v>184610820591.92001</v>
      </c>
      <c r="AG18" s="207">
        <v>184088931698</v>
      </c>
      <c r="AH18" s="207">
        <v>171475411906.17999</v>
      </c>
      <c r="AI18" s="207">
        <v>174299373971.29001</v>
      </c>
      <c r="AJ18" s="207">
        <v>178020867044.19</v>
      </c>
      <c r="AK18" s="207">
        <v>173766842280.09</v>
      </c>
      <c r="AL18" s="207">
        <v>173703520994.21997</v>
      </c>
      <c r="AM18" s="207">
        <v>168955941126.42999</v>
      </c>
      <c r="AN18" s="207">
        <v>174093763531.38</v>
      </c>
      <c r="AO18" s="207">
        <v>169656287753.98001</v>
      </c>
      <c r="AP18" s="207">
        <v>174544564449.52002</v>
      </c>
      <c r="AQ18" s="207">
        <v>173833376821.41998</v>
      </c>
      <c r="AR18" s="207">
        <v>178603783891.31</v>
      </c>
    </row>
    <row r="19" spans="1:44" s="187" customFormat="1">
      <c r="A19" s="200" t="s">
        <v>1459</v>
      </c>
      <c r="B19" s="198">
        <v>16572087675.749969</v>
      </c>
      <c r="C19" s="198">
        <v>16343516923.259979</v>
      </c>
      <c r="D19" s="198">
        <v>15942826494.650024</v>
      </c>
      <c r="E19" s="198">
        <v>14827743397.800018</v>
      </c>
      <c r="F19" s="198">
        <v>16027283350.539978</v>
      </c>
      <c r="G19" s="198">
        <v>15996738994.010071</v>
      </c>
      <c r="H19" s="198">
        <v>16519996058.090027</v>
      </c>
      <c r="I19" s="198">
        <v>16639003589.629974</v>
      </c>
      <c r="J19" s="198">
        <v>11920160147.76001</v>
      </c>
      <c r="K19" s="198">
        <v>10698388896.249969</v>
      </c>
      <c r="L19" s="198">
        <v>10531590125.720001</v>
      </c>
      <c r="M19" s="198">
        <v>12032703213.049957</v>
      </c>
      <c r="N19" s="208" t="s">
        <v>14</v>
      </c>
      <c r="O19" s="208" t="s">
        <v>14</v>
      </c>
      <c r="P19" s="208" t="s">
        <v>14</v>
      </c>
      <c r="Q19" s="208" t="s">
        <v>14</v>
      </c>
      <c r="R19" s="208" t="s">
        <v>14</v>
      </c>
      <c r="S19" s="208" t="s">
        <v>14</v>
      </c>
      <c r="T19" s="208" t="s">
        <v>14</v>
      </c>
      <c r="U19" s="208" t="s">
        <v>14</v>
      </c>
      <c r="V19" s="208" t="s">
        <v>14</v>
      </c>
      <c r="W19" s="208" t="s">
        <v>14</v>
      </c>
      <c r="X19" s="208" t="s">
        <v>14</v>
      </c>
      <c r="Y19" s="208" t="s">
        <v>14</v>
      </c>
      <c r="Z19" s="208" t="s">
        <v>14</v>
      </c>
      <c r="AA19" s="208" t="s">
        <v>14</v>
      </c>
      <c r="AB19" s="208" t="s">
        <v>14</v>
      </c>
      <c r="AC19" s="208" t="s">
        <v>14</v>
      </c>
      <c r="AD19" s="208" t="s">
        <v>14</v>
      </c>
      <c r="AE19" s="208" t="s">
        <v>14</v>
      </c>
      <c r="AF19" s="208" t="s">
        <v>14</v>
      </c>
      <c r="AG19" s="208" t="s">
        <v>14</v>
      </c>
      <c r="AH19" s="208" t="s">
        <v>14</v>
      </c>
      <c r="AI19" s="208" t="s">
        <v>14</v>
      </c>
      <c r="AJ19" s="208" t="s">
        <v>14</v>
      </c>
      <c r="AK19" s="208" t="s">
        <v>14</v>
      </c>
      <c r="AL19" s="208" t="s">
        <v>14</v>
      </c>
      <c r="AM19" s="208" t="s">
        <v>14</v>
      </c>
      <c r="AN19" s="208" t="s">
        <v>14</v>
      </c>
      <c r="AO19" s="208" t="s">
        <v>14</v>
      </c>
      <c r="AP19" s="208" t="s">
        <v>14</v>
      </c>
      <c r="AQ19" s="208" t="s">
        <v>14</v>
      </c>
      <c r="AR19" s="208" t="s">
        <v>14</v>
      </c>
    </row>
    <row r="20" spans="1:44" s="187" customFormat="1">
      <c r="A20" s="200" t="s">
        <v>440</v>
      </c>
      <c r="B20" s="198">
        <v>115985881399.24002</v>
      </c>
      <c r="C20" s="198">
        <v>119011228625.21002</v>
      </c>
      <c r="D20" s="198">
        <v>115620265333.23</v>
      </c>
      <c r="E20" s="198">
        <v>120464573125.35001</v>
      </c>
      <c r="F20" s="198">
        <v>124026498655.10001</v>
      </c>
      <c r="G20" s="198">
        <v>124062643264.13</v>
      </c>
      <c r="H20" s="198">
        <v>127265326753.34001</v>
      </c>
      <c r="I20" s="198">
        <v>128062843844.39999</v>
      </c>
      <c r="J20" s="198">
        <v>126102811885.32001</v>
      </c>
      <c r="K20" s="198">
        <v>124185327410.38</v>
      </c>
      <c r="L20" s="198">
        <v>124029632158.3</v>
      </c>
      <c r="M20" s="198">
        <v>123110371590.17999</v>
      </c>
      <c r="N20" s="198">
        <v>122192938937.37</v>
      </c>
      <c r="O20" s="198">
        <v>120881275054.62001</v>
      </c>
      <c r="P20" s="198">
        <v>124664814064.31</v>
      </c>
      <c r="Q20" s="198">
        <v>125549629203.35001</v>
      </c>
      <c r="R20" s="198">
        <v>123967104046.8</v>
      </c>
      <c r="S20" s="198">
        <v>122827350029.52</v>
      </c>
      <c r="T20" s="198">
        <v>112786439684.77</v>
      </c>
      <c r="U20" s="198">
        <v>111590382622.51001</v>
      </c>
      <c r="V20" s="198">
        <v>110008188683.02</v>
      </c>
      <c r="W20" s="198">
        <v>108793891880.83</v>
      </c>
      <c r="X20" s="198">
        <v>108316505538.06</v>
      </c>
      <c r="Y20" s="198">
        <v>107258532725.5</v>
      </c>
      <c r="Z20" s="198">
        <v>107056527714.07999</v>
      </c>
      <c r="AA20" s="198">
        <v>105905455274.48</v>
      </c>
      <c r="AB20" s="198">
        <v>105232108468.31</v>
      </c>
      <c r="AC20" s="198">
        <v>106385076235.14001</v>
      </c>
      <c r="AD20" s="198">
        <v>106562913218.16</v>
      </c>
      <c r="AE20" s="198">
        <v>104376619974.78</v>
      </c>
      <c r="AF20" s="198">
        <v>102677456865.20001</v>
      </c>
      <c r="AG20" s="198">
        <v>101343887805.86</v>
      </c>
      <c r="AH20" s="198">
        <v>100755081514.75999</v>
      </c>
      <c r="AI20" s="198">
        <v>101189246250.19</v>
      </c>
      <c r="AJ20" s="198">
        <v>99467330856.789993</v>
      </c>
      <c r="AK20" s="198">
        <v>99002919995.769989</v>
      </c>
      <c r="AL20" s="198">
        <v>99627373792.299988</v>
      </c>
      <c r="AM20" s="198">
        <v>99987806012.029999</v>
      </c>
      <c r="AN20" s="198">
        <v>100453220440.76001</v>
      </c>
      <c r="AO20" s="198">
        <v>101616541631.39001</v>
      </c>
      <c r="AP20" s="198">
        <v>103907487881.17001</v>
      </c>
      <c r="AQ20" s="198">
        <v>106051932152.85999</v>
      </c>
      <c r="AR20" s="198">
        <v>108313609359.60001</v>
      </c>
    </row>
    <row r="21" spans="1:44" s="187" customFormat="1">
      <c r="A21" s="200" t="s">
        <v>620</v>
      </c>
      <c r="B21" s="198">
        <v>30995450094.02</v>
      </c>
      <c r="C21" s="198">
        <v>28936845823.720001</v>
      </c>
      <c r="D21" s="198">
        <v>28885646350.52</v>
      </c>
      <c r="E21" s="198">
        <v>28560340000</v>
      </c>
      <c r="F21" s="198">
        <v>31175048521.330002</v>
      </c>
      <c r="G21" s="198">
        <v>34773415000</v>
      </c>
      <c r="H21" s="198">
        <v>44084856000</v>
      </c>
      <c r="I21" s="198">
        <v>33511079900.400002</v>
      </c>
      <c r="J21" s="198">
        <v>22884821000</v>
      </c>
      <c r="K21" s="198">
        <v>18630848000</v>
      </c>
      <c r="L21" s="198">
        <v>20273894000</v>
      </c>
      <c r="M21" s="198">
        <v>20393260000</v>
      </c>
      <c r="N21" s="198">
        <v>20540383000</v>
      </c>
      <c r="O21" s="198">
        <v>21937284000</v>
      </c>
      <c r="P21" s="198">
        <v>20279929000</v>
      </c>
      <c r="Q21" s="198">
        <v>24004715000</v>
      </c>
      <c r="R21" s="198">
        <v>23234207000</v>
      </c>
      <c r="S21" s="198">
        <v>28243427000</v>
      </c>
      <c r="T21" s="198">
        <v>24011840000</v>
      </c>
      <c r="U21" s="198">
        <v>23079535000</v>
      </c>
      <c r="V21" s="198">
        <v>26305760874.799999</v>
      </c>
      <c r="W21" s="198">
        <v>26856647229.029999</v>
      </c>
      <c r="X21" s="198">
        <v>31079927902.41</v>
      </c>
      <c r="Y21" s="198">
        <v>31473534688.529999</v>
      </c>
      <c r="Z21" s="198">
        <v>37125356326.800003</v>
      </c>
      <c r="AA21" s="198">
        <v>40951270220.93</v>
      </c>
      <c r="AB21" s="198">
        <v>41784783828.18</v>
      </c>
      <c r="AC21" s="198">
        <v>37740442085.580002</v>
      </c>
      <c r="AD21" s="198">
        <v>41543635720.580002</v>
      </c>
      <c r="AE21" s="198">
        <v>35724673877.010002</v>
      </c>
      <c r="AF21" s="198">
        <v>38187205726.720001</v>
      </c>
      <c r="AG21" s="198">
        <v>38246038892.139999</v>
      </c>
      <c r="AH21" s="198">
        <v>35515960391.419998</v>
      </c>
      <c r="AI21" s="198">
        <v>36235027721.099998</v>
      </c>
      <c r="AJ21" s="198">
        <v>37800791187.400002</v>
      </c>
      <c r="AK21" s="198">
        <v>35942630284.32</v>
      </c>
      <c r="AL21" s="198">
        <v>36584538201.919998</v>
      </c>
      <c r="AM21" s="198">
        <v>38113329114.400002</v>
      </c>
      <c r="AN21" s="198">
        <v>39783361090.620003</v>
      </c>
      <c r="AO21" s="198">
        <v>37609728122.589996</v>
      </c>
      <c r="AP21" s="198">
        <v>38042097568.349998</v>
      </c>
      <c r="AQ21" s="198">
        <v>40891534668.559998</v>
      </c>
      <c r="AR21" s="198">
        <v>38722358531.709999</v>
      </c>
    </row>
    <row r="22" spans="1:44" s="187" customFormat="1">
      <c r="A22" s="200" t="s">
        <v>415</v>
      </c>
      <c r="B22" s="198">
        <v>21090180422.169998</v>
      </c>
      <c r="C22" s="198">
        <v>22788718147.580002</v>
      </c>
      <c r="D22" s="198">
        <v>25281291624.18</v>
      </c>
      <c r="E22" s="198">
        <v>24651095420.68</v>
      </c>
      <c r="F22" s="198">
        <v>25450342527.91</v>
      </c>
      <c r="G22" s="198">
        <v>26433937418.84</v>
      </c>
      <c r="H22" s="198">
        <v>24552853028.870003</v>
      </c>
      <c r="I22" s="198">
        <v>27493989491.450001</v>
      </c>
      <c r="J22" s="198">
        <v>26721605401.370003</v>
      </c>
      <c r="K22" s="198">
        <v>27690089572.900002</v>
      </c>
      <c r="L22" s="198">
        <v>28894666154.34</v>
      </c>
      <c r="M22" s="198">
        <v>29834763919.819992</v>
      </c>
      <c r="N22" s="198">
        <v>28747731249.900002</v>
      </c>
      <c r="O22" s="198">
        <v>29011676716.41</v>
      </c>
      <c r="P22" s="198">
        <v>30449477746.220001</v>
      </c>
      <c r="Q22" s="198">
        <v>29657142690.34</v>
      </c>
      <c r="R22" s="198">
        <v>28244830843.09</v>
      </c>
      <c r="S22" s="198">
        <v>24642094430.619999</v>
      </c>
      <c r="T22" s="198">
        <v>23168261700.41</v>
      </c>
      <c r="U22" s="198">
        <v>23542849217.210003</v>
      </c>
      <c r="V22" s="198">
        <v>14955352234.360001</v>
      </c>
      <c r="W22" s="198">
        <v>14618738006.57</v>
      </c>
      <c r="X22" s="198">
        <v>14324585353.49</v>
      </c>
      <c r="Y22" s="198">
        <v>14493969000</v>
      </c>
      <c r="Z22" s="198">
        <v>10057061000</v>
      </c>
      <c r="AA22" s="198">
        <v>9565719000</v>
      </c>
      <c r="AB22" s="198">
        <v>8677215000</v>
      </c>
      <c r="AC22" s="198">
        <v>8598434000</v>
      </c>
      <c r="AD22" s="198">
        <v>6417606000</v>
      </c>
      <c r="AE22" s="198">
        <v>4028871000</v>
      </c>
      <c r="AF22" s="198">
        <v>1157115000</v>
      </c>
      <c r="AG22" s="198">
        <v>1149714000</v>
      </c>
      <c r="AH22" s="198">
        <v>5266105000</v>
      </c>
      <c r="AI22" s="198">
        <v>4237759000</v>
      </c>
      <c r="AJ22" s="198">
        <v>6729994000</v>
      </c>
      <c r="AK22" s="198">
        <v>6978276000</v>
      </c>
      <c r="AL22" s="198">
        <v>10315661000</v>
      </c>
      <c r="AM22" s="198">
        <v>11880062000</v>
      </c>
      <c r="AN22" s="198">
        <v>13937149000</v>
      </c>
      <c r="AO22" s="198">
        <v>15108037000</v>
      </c>
      <c r="AP22" s="198">
        <v>16643879000</v>
      </c>
      <c r="AQ22" s="198">
        <v>17002973000</v>
      </c>
      <c r="AR22" s="198">
        <v>21637276000</v>
      </c>
    </row>
    <row r="23" spans="1:44" s="187" customFormat="1">
      <c r="A23" s="200" t="s">
        <v>621</v>
      </c>
      <c r="B23" s="198">
        <v>7277633000</v>
      </c>
      <c r="C23" s="198">
        <v>7191169000</v>
      </c>
      <c r="D23" s="198">
        <v>7149434000</v>
      </c>
      <c r="E23" s="198">
        <v>7861671000</v>
      </c>
      <c r="F23" s="198">
        <v>9361309000</v>
      </c>
      <c r="G23" s="198">
        <v>9185934000</v>
      </c>
      <c r="H23" s="198">
        <v>11600435330.48</v>
      </c>
      <c r="I23" s="198">
        <v>11568774000</v>
      </c>
      <c r="J23" s="198">
        <v>10399650000</v>
      </c>
      <c r="K23" s="198">
        <v>9516527000</v>
      </c>
      <c r="L23" s="198">
        <v>9491142000</v>
      </c>
      <c r="M23" s="198">
        <v>9668175000</v>
      </c>
      <c r="N23" s="198">
        <v>9270632000</v>
      </c>
      <c r="O23" s="198">
        <v>9821086000</v>
      </c>
      <c r="P23" s="198">
        <v>9274736000</v>
      </c>
      <c r="Q23" s="198">
        <v>9826030000</v>
      </c>
      <c r="R23" s="198">
        <v>9736364000</v>
      </c>
      <c r="S23" s="198">
        <v>11459556000</v>
      </c>
      <c r="T23" s="198">
        <v>11735239000</v>
      </c>
      <c r="U23" s="198">
        <v>11522511000</v>
      </c>
      <c r="V23" s="198">
        <v>11427493000</v>
      </c>
      <c r="W23" s="198">
        <v>11402142000</v>
      </c>
      <c r="X23" s="198">
        <v>12219486000</v>
      </c>
      <c r="Y23" s="198">
        <v>11999497000</v>
      </c>
      <c r="Z23" s="198">
        <v>15164050000</v>
      </c>
      <c r="AA23" s="198">
        <v>16205417000</v>
      </c>
      <c r="AB23" s="198">
        <v>16462642000</v>
      </c>
      <c r="AC23" s="198">
        <v>15387511000</v>
      </c>
      <c r="AD23" s="198">
        <v>12833710000</v>
      </c>
      <c r="AE23" s="198">
        <v>11435327000</v>
      </c>
      <c r="AF23" s="198">
        <v>12260367000</v>
      </c>
      <c r="AG23" s="198">
        <v>12765196000</v>
      </c>
      <c r="AH23" s="198">
        <v>3549633000</v>
      </c>
      <c r="AI23" s="198">
        <v>3982395000</v>
      </c>
      <c r="AJ23" s="198">
        <v>4052760000</v>
      </c>
      <c r="AK23" s="198">
        <v>3968953000</v>
      </c>
      <c r="AL23" s="198">
        <v>0</v>
      </c>
      <c r="AM23" s="198">
        <v>0</v>
      </c>
      <c r="AN23" s="198">
        <v>0</v>
      </c>
      <c r="AO23" s="198">
        <v>0</v>
      </c>
      <c r="AP23" s="198">
        <v>0</v>
      </c>
      <c r="AQ23" s="198">
        <v>0</v>
      </c>
      <c r="AR23" s="198">
        <v>0</v>
      </c>
    </row>
    <row r="24" spans="1:44" s="187" customFormat="1">
      <c r="A24" s="200" t="s">
        <v>622</v>
      </c>
      <c r="B24" s="198">
        <v>20568496812.690002</v>
      </c>
      <c r="C24" s="198">
        <v>25600125390.610001</v>
      </c>
      <c r="D24" s="198">
        <v>27792793674.110001</v>
      </c>
      <c r="E24" s="198">
        <v>29098509671.260002</v>
      </c>
      <c r="F24" s="198">
        <v>33853677915.410004</v>
      </c>
      <c r="G24" s="198">
        <v>32603547227.739998</v>
      </c>
      <c r="H24" s="198">
        <v>40082161963.870003</v>
      </c>
      <c r="I24" s="198">
        <v>37342002029.07</v>
      </c>
      <c r="J24" s="198">
        <v>34805804049.519997</v>
      </c>
      <c r="K24" s="198">
        <v>31067762355.849998</v>
      </c>
      <c r="L24" s="198">
        <v>31825404364.43</v>
      </c>
      <c r="M24" s="198">
        <v>31465625798.080002</v>
      </c>
      <c r="N24" s="198">
        <v>31205932454.559998</v>
      </c>
      <c r="O24" s="198">
        <v>31752728452.279999</v>
      </c>
      <c r="P24" s="198">
        <v>31252884889.239998</v>
      </c>
      <c r="Q24" s="198">
        <v>31819078717.900002</v>
      </c>
      <c r="R24" s="198">
        <v>32339688254.790001</v>
      </c>
      <c r="S24" s="198">
        <v>32963073128.050003</v>
      </c>
      <c r="T24" s="198">
        <v>34505904466.900002</v>
      </c>
      <c r="U24" s="198">
        <v>33235112754.699997</v>
      </c>
      <c r="V24" s="198">
        <v>33732147083.970001</v>
      </c>
      <c r="W24" s="198">
        <v>32874336989.970001</v>
      </c>
      <c r="X24" s="198">
        <v>35635733046.919998</v>
      </c>
      <c r="Y24" s="198">
        <v>26151882000</v>
      </c>
      <c r="Z24" s="198">
        <v>33865653000</v>
      </c>
      <c r="AA24" s="198">
        <v>34590560000</v>
      </c>
      <c r="AB24" s="198">
        <v>36383034000</v>
      </c>
      <c r="AC24" s="198">
        <v>28414231000</v>
      </c>
      <c r="AD24" s="198">
        <v>31697780000</v>
      </c>
      <c r="AE24" s="198">
        <v>27338520000</v>
      </c>
      <c r="AF24" s="198">
        <v>30328676000</v>
      </c>
      <c r="AG24" s="198">
        <v>30584095000</v>
      </c>
      <c r="AH24" s="198">
        <v>26388632000</v>
      </c>
      <c r="AI24" s="198">
        <v>28654946000</v>
      </c>
      <c r="AJ24" s="198">
        <v>29969991000</v>
      </c>
      <c r="AK24" s="198">
        <v>27874063000</v>
      </c>
      <c r="AL24" s="198">
        <v>27175948000</v>
      </c>
      <c r="AM24" s="198">
        <v>18974744000</v>
      </c>
      <c r="AN24" s="198">
        <v>19920033000</v>
      </c>
      <c r="AO24" s="198">
        <v>15321981000</v>
      </c>
      <c r="AP24" s="198">
        <v>15951100000</v>
      </c>
      <c r="AQ24" s="198">
        <v>9886937000</v>
      </c>
      <c r="AR24" s="198">
        <v>9930540000</v>
      </c>
    </row>
    <row r="25" spans="1:44" s="187" customFormat="1" ht="13.5" thickBot="1">
      <c r="A25" s="203" t="s">
        <v>623</v>
      </c>
      <c r="B25" s="204">
        <v>3756619000.3200002</v>
      </c>
      <c r="C25" s="204">
        <v>3864833038.6599998</v>
      </c>
      <c r="D25" s="204">
        <v>2385226288.6700001</v>
      </c>
      <c r="E25" s="204">
        <v>4110613000</v>
      </c>
      <c r="F25" s="204">
        <v>1698140000</v>
      </c>
      <c r="G25" s="204">
        <v>1752102330</v>
      </c>
      <c r="H25" s="204">
        <v>1815238450</v>
      </c>
      <c r="I25" s="204">
        <v>0</v>
      </c>
      <c r="J25" s="204">
        <v>0</v>
      </c>
      <c r="K25" s="204">
        <v>0</v>
      </c>
      <c r="L25" s="204">
        <v>0</v>
      </c>
      <c r="M25" s="204">
        <v>0</v>
      </c>
      <c r="N25" s="204" t="s">
        <v>14</v>
      </c>
      <c r="O25" s="204" t="s">
        <v>14</v>
      </c>
      <c r="P25" s="204">
        <v>0</v>
      </c>
      <c r="Q25" s="204">
        <v>0</v>
      </c>
      <c r="R25" s="204">
        <v>0</v>
      </c>
      <c r="S25" s="204">
        <v>0</v>
      </c>
      <c r="T25" s="204">
        <v>0</v>
      </c>
      <c r="U25" s="204">
        <v>0</v>
      </c>
      <c r="V25" s="204">
        <v>0</v>
      </c>
      <c r="W25" s="204">
        <v>0</v>
      </c>
      <c r="X25" s="204">
        <v>0</v>
      </c>
      <c r="Y25" s="204">
        <v>0</v>
      </c>
      <c r="Z25" s="204">
        <v>0</v>
      </c>
      <c r="AA25" s="204">
        <v>0</v>
      </c>
      <c r="AB25" s="204">
        <v>0</v>
      </c>
      <c r="AC25" s="204">
        <v>0</v>
      </c>
      <c r="AD25" s="204">
        <v>0</v>
      </c>
      <c r="AE25" s="204">
        <v>0</v>
      </c>
      <c r="AF25" s="204">
        <v>0</v>
      </c>
      <c r="AG25" s="204">
        <v>0</v>
      </c>
      <c r="AH25" s="204">
        <v>0</v>
      </c>
      <c r="AI25" s="204">
        <v>0</v>
      </c>
      <c r="AJ25" s="204">
        <v>0</v>
      </c>
      <c r="AK25" s="204">
        <v>0</v>
      </c>
      <c r="AL25" s="204">
        <v>0</v>
      </c>
      <c r="AM25" s="204">
        <v>0</v>
      </c>
      <c r="AN25" s="204">
        <v>0</v>
      </c>
      <c r="AO25" s="204">
        <v>0</v>
      </c>
      <c r="AP25" s="204">
        <v>0</v>
      </c>
      <c r="AQ25" s="204">
        <v>0</v>
      </c>
      <c r="AR25" s="204">
        <v>0</v>
      </c>
    </row>
    <row r="26" spans="1:44" s="187" customFormat="1" ht="13.5" thickTop="1">
      <c r="A26" s="200"/>
      <c r="B26" s="205"/>
      <c r="C26" s="205"/>
      <c r="D26" s="205"/>
      <c r="E26" s="205"/>
      <c r="F26" s="205"/>
      <c r="G26" s="205"/>
      <c r="H26" s="205"/>
      <c r="I26" s="205"/>
      <c r="J26" s="205"/>
      <c r="K26" s="205"/>
      <c r="L26" s="205"/>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5"/>
      <c r="AM26" s="205"/>
      <c r="AN26" s="205"/>
      <c r="AO26" s="205"/>
      <c r="AP26" s="205"/>
      <c r="AQ26" s="205"/>
      <c r="AR26" s="205"/>
    </row>
    <row r="27" spans="1:44" s="187" customFormat="1">
      <c r="A27" s="209" t="s">
        <v>891</v>
      </c>
      <c r="B27" s="210">
        <v>53412.815593685518</v>
      </c>
      <c r="C27" s="210">
        <v>55977.670073950867</v>
      </c>
      <c r="D27" s="210">
        <v>51407.462571643351</v>
      </c>
      <c r="E27" s="210">
        <v>51080.595469758402</v>
      </c>
      <c r="F27" s="210">
        <v>49580.980078583045</v>
      </c>
      <c r="G27" s="210">
        <v>50397.197138126852</v>
      </c>
      <c r="H27" s="210">
        <v>50005.765295992678</v>
      </c>
      <c r="I27" s="210">
        <v>46318.438008079058</v>
      </c>
      <c r="J27" s="210">
        <v>43554.669480337383</v>
      </c>
      <c r="K27" s="210">
        <v>41137.150606880452</v>
      </c>
      <c r="L27" s="210">
        <v>40365.844180882239</v>
      </c>
      <c r="M27" s="210">
        <v>38939.65361241225</v>
      </c>
      <c r="N27" s="210">
        <v>37560.633070841512</v>
      </c>
      <c r="O27" s="210">
        <v>39079.592405534582</v>
      </c>
      <c r="P27" s="210">
        <v>37942.837409984408</v>
      </c>
      <c r="Q27" s="210">
        <v>37972.758215823138</v>
      </c>
      <c r="R27" s="210">
        <v>38158.651108412312</v>
      </c>
      <c r="S27" s="210">
        <v>37916.771555809268</v>
      </c>
      <c r="T27" s="210">
        <v>36223.062718235247</v>
      </c>
      <c r="U27" s="210">
        <v>35952.716209780003</v>
      </c>
      <c r="V27" s="210">
        <v>36398.736430331213</v>
      </c>
      <c r="W27" s="210">
        <v>35786.356211743536</v>
      </c>
      <c r="X27" s="210">
        <v>33651.824781154537</v>
      </c>
      <c r="Y27" s="210">
        <v>32464.495470841721</v>
      </c>
      <c r="Z27" s="210">
        <v>31924.459129279901</v>
      </c>
      <c r="AA27" s="210">
        <v>31702.560780202162</v>
      </c>
      <c r="AB27" s="210">
        <v>29518.378517990779</v>
      </c>
      <c r="AC27" s="210">
        <v>28877.86859668808</v>
      </c>
      <c r="AD27" s="210">
        <v>29352.821941634062</v>
      </c>
      <c r="AE27" s="210">
        <v>29411.451377889163</v>
      </c>
      <c r="AF27" s="210">
        <v>29178.276275529126</v>
      </c>
      <c r="AG27" s="210">
        <v>28251.952470660017</v>
      </c>
      <c r="AH27" s="210">
        <v>29109.727461236493</v>
      </c>
      <c r="AI27" s="210">
        <v>27786.989882110502</v>
      </c>
      <c r="AJ27" s="210">
        <v>28506.042330274089</v>
      </c>
      <c r="AK27" s="210">
        <v>28904.543082326025</v>
      </c>
      <c r="AL27" s="210">
        <v>28508.642770120321</v>
      </c>
      <c r="AM27" s="210">
        <v>31048.588640840469</v>
      </c>
      <c r="AN27" s="210">
        <v>29640.582751087182</v>
      </c>
      <c r="AO27" s="210">
        <v>25981.643811090413</v>
      </c>
      <c r="AP27" s="210">
        <v>25443.003775835074</v>
      </c>
      <c r="AQ27" s="210">
        <v>24958.806757442344</v>
      </c>
      <c r="AR27" s="210">
        <v>26989.337326108856</v>
      </c>
    </row>
    <row r="28" spans="1:44" s="187" customFormat="1">
      <c r="A28" s="201" t="s">
        <v>1525</v>
      </c>
      <c r="B28" s="205">
        <v>22107.094469130003</v>
      </c>
      <c r="C28" s="205">
        <v>24005.846341429999</v>
      </c>
      <c r="D28" s="205">
        <v>22369.531406329999</v>
      </c>
      <c r="E28" s="205">
        <v>21080.972517959999</v>
      </c>
      <c r="F28" s="205">
        <v>19833.052983560003</v>
      </c>
      <c r="G28" s="205">
        <v>21399.583214729999</v>
      </c>
      <c r="H28" s="205">
        <v>21540.675018310001</v>
      </c>
      <c r="I28" s="205">
        <v>18272.02969164</v>
      </c>
      <c r="J28" s="205">
        <v>15746.55224542</v>
      </c>
      <c r="K28" s="205">
        <v>14928.771427209998</v>
      </c>
      <c r="L28" s="205">
        <v>15392.10997868</v>
      </c>
      <c r="M28" s="205">
        <v>15393.399203340001</v>
      </c>
      <c r="N28" s="205">
        <v>15569.806597859999</v>
      </c>
      <c r="O28" s="205">
        <v>15710.921908010001</v>
      </c>
      <c r="P28" s="205">
        <v>15492.416904459998</v>
      </c>
      <c r="Q28" s="205">
        <v>16350.567678890002</v>
      </c>
      <c r="R28" s="205">
        <v>16057.041821929999</v>
      </c>
      <c r="S28" s="205">
        <v>15693.548159290001</v>
      </c>
      <c r="T28" s="205">
        <v>14378.83656034</v>
      </c>
      <c r="U28" s="205">
        <v>14333.967328159999</v>
      </c>
      <c r="V28" s="205">
        <v>15109.75207663</v>
      </c>
      <c r="W28" s="205">
        <v>15352.008449719999</v>
      </c>
      <c r="X28" s="205">
        <v>15394.108661079999</v>
      </c>
      <c r="Y28" s="205">
        <v>15727.620264551677</v>
      </c>
      <c r="Z28" s="205">
        <v>15005.903725492653</v>
      </c>
      <c r="AA28" s="205">
        <v>15262.848785602564</v>
      </c>
      <c r="AB28" s="205">
        <v>15187.670941300867</v>
      </c>
      <c r="AC28" s="205">
        <v>14184.904293516058</v>
      </c>
      <c r="AD28" s="205">
        <v>13587.050566528185</v>
      </c>
      <c r="AE28" s="205">
        <v>13451.121205145646</v>
      </c>
      <c r="AF28" s="205">
        <v>13398.045092373113</v>
      </c>
      <c r="AG28" s="205">
        <v>13267.494258292043</v>
      </c>
      <c r="AH28" s="205">
        <v>12452.747874517467</v>
      </c>
      <c r="AI28" s="205">
        <v>13347.5650054501</v>
      </c>
      <c r="AJ28" s="205">
        <v>11971.432518821208</v>
      </c>
      <c r="AK28" s="205">
        <v>11244.500157513734</v>
      </c>
      <c r="AL28" s="205">
        <v>10776.309678174568</v>
      </c>
      <c r="AM28" s="205">
        <v>10918.640996426569</v>
      </c>
      <c r="AN28" s="205">
        <v>9862.968293061951</v>
      </c>
      <c r="AO28" s="205">
        <v>8946.1609566961215</v>
      </c>
      <c r="AP28" s="205">
        <v>8834.4454060051212</v>
      </c>
      <c r="AQ28" s="205">
        <v>7246.8222733979683</v>
      </c>
      <c r="AR28" s="205">
        <v>6987.5643755619167</v>
      </c>
    </row>
    <row r="29" spans="1:44" s="187" customFormat="1">
      <c r="A29" s="201" t="s">
        <v>1192</v>
      </c>
      <c r="B29" s="205">
        <v>16518.69162949</v>
      </c>
      <c r="C29" s="205">
        <v>17549.075791769999</v>
      </c>
      <c r="D29" s="205">
        <v>16670.20515998</v>
      </c>
      <c r="E29" s="205">
        <v>17015.475897939999</v>
      </c>
      <c r="F29" s="205">
        <v>18330.057764609999</v>
      </c>
      <c r="G29" s="205">
        <v>17487.83664148</v>
      </c>
      <c r="H29" s="205">
        <v>16991.010558149996</v>
      </c>
      <c r="I29" s="205">
        <v>16649.316404730002</v>
      </c>
      <c r="J29" s="205">
        <v>16166.269823089999</v>
      </c>
      <c r="K29" s="205">
        <v>14830.577594809998</v>
      </c>
      <c r="L29" s="205">
        <v>13556.95882706</v>
      </c>
      <c r="M29" s="205">
        <v>11688.518415459999</v>
      </c>
      <c r="N29" s="205">
        <v>10631.167713769999</v>
      </c>
      <c r="O29" s="205">
        <v>10876.482404169998</v>
      </c>
      <c r="P29" s="205">
        <v>11071.494264870002</v>
      </c>
      <c r="Q29" s="205">
        <v>11005.10724361</v>
      </c>
      <c r="R29" s="205">
        <v>11702.034748040001</v>
      </c>
      <c r="S29" s="205">
        <v>12037.176092260001</v>
      </c>
      <c r="T29" s="205">
        <v>12755.780312450001</v>
      </c>
      <c r="U29" s="205">
        <v>12074.42282578</v>
      </c>
      <c r="V29" s="205">
        <v>12094.21662494</v>
      </c>
      <c r="W29" s="205">
        <v>11362.986703029999</v>
      </c>
      <c r="X29" s="205">
        <v>11247.527576499997</v>
      </c>
      <c r="Y29" s="205">
        <v>9858.6579200285942</v>
      </c>
      <c r="Z29" s="205">
        <v>9024.3655885646785</v>
      </c>
      <c r="AA29" s="205">
        <v>8126.6853004878449</v>
      </c>
      <c r="AB29" s="205">
        <v>6578.3889462419957</v>
      </c>
      <c r="AC29" s="205">
        <v>6300.6170542836862</v>
      </c>
      <c r="AD29" s="205">
        <v>6097.0477023018866</v>
      </c>
      <c r="AE29" s="205">
        <v>6226.1280135697034</v>
      </c>
      <c r="AF29" s="205">
        <v>6201.4448028083461</v>
      </c>
      <c r="AG29" s="205">
        <v>6395.7869762540031</v>
      </c>
      <c r="AH29" s="205">
        <v>7077.0284663389775</v>
      </c>
      <c r="AI29" s="205">
        <v>5664.9536878969957</v>
      </c>
      <c r="AJ29" s="205">
        <v>6895.7643404521541</v>
      </c>
      <c r="AK29" s="205">
        <v>7028.5685038989277</v>
      </c>
      <c r="AL29" s="205">
        <v>6959.6857291766282</v>
      </c>
      <c r="AM29" s="205">
        <v>7893.0698344564053</v>
      </c>
      <c r="AN29" s="205">
        <v>7496.466237784025</v>
      </c>
      <c r="AO29" s="205">
        <v>6918.2965074938302</v>
      </c>
      <c r="AP29" s="205">
        <v>6764.6444299064042</v>
      </c>
      <c r="AQ29" s="205">
        <v>7625.6400601206988</v>
      </c>
      <c r="AR29" s="205">
        <v>8436.5567929899971</v>
      </c>
    </row>
    <row r="30" spans="1:44" s="187" customFormat="1">
      <c r="A30" s="201" t="s">
        <v>342</v>
      </c>
      <c r="B30" s="205">
        <v>9466.8804726599992</v>
      </c>
      <c r="C30" s="205">
        <v>9257.4897679599999</v>
      </c>
      <c r="D30" s="205">
        <v>8373.1930297200015</v>
      </c>
      <c r="E30" s="205">
        <v>8944.7455163099967</v>
      </c>
      <c r="F30" s="205">
        <v>7597.65296915</v>
      </c>
      <c r="G30" s="205">
        <v>7236.3429072099998</v>
      </c>
      <c r="H30" s="205">
        <v>7176.9971559799997</v>
      </c>
      <c r="I30" s="205">
        <v>6759.5005913300001</v>
      </c>
      <c r="J30" s="205">
        <v>7084.8205244699993</v>
      </c>
      <c r="K30" s="205">
        <v>6590.6569568600007</v>
      </c>
      <c r="L30" s="205">
        <v>6487.1028566599998</v>
      </c>
      <c r="M30" s="205">
        <v>6953.9815410900001</v>
      </c>
      <c r="N30" s="205">
        <v>6278.7364837299992</v>
      </c>
      <c r="O30" s="205">
        <v>6578.8166463500002</v>
      </c>
      <c r="P30" s="205">
        <v>5984.8392972899992</v>
      </c>
      <c r="Q30" s="205">
        <v>5110.5892429700016</v>
      </c>
      <c r="R30" s="205">
        <v>5009.8156406699991</v>
      </c>
      <c r="S30" s="205">
        <v>5250.1132593899993</v>
      </c>
      <c r="T30" s="205">
        <v>4471.6265843300007</v>
      </c>
      <c r="U30" s="205">
        <v>4611.9731808799988</v>
      </c>
      <c r="V30" s="205">
        <v>4404.0744746299988</v>
      </c>
      <c r="W30" s="205">
        <v>4251.6114566599999</v>
      </c>
      <c r="X30" s="205">
        <v>3516.2740264899999</v>
      </c>
      <c r="Y30" s="205">
        <v>3406.9679110386132</v>
      </c>
      <c r="Z30" s="205">
        <v>3729.9972161579331</v>
      </c>
      <c r="AA30" s="205">
        <v>4793.8441099648744</v>
      </c>
      <c r="AB30" s="205">
        <v>4232.359555504092</v>
      </c>
      <c r="AC30" s="205">
        <v>4784.6508539490324</v>
      </c>
      <c r="AD30" s="205">
        <v>4887.3479138918001</v>
      </c>
      <c r="AE30" s="205">
        <v>5974.3344553840252</v>
      </c>
      <c r="AF30" s="205">
        <v>5474.2353314666043</v>
      </c>
      <c r="AG30" s="205">
        <v>4765.3560080976249</v>
      </c>
      <c r="AH30" s="205">
        <v>5303.6785158079356</v>
      </c>
      <c r="AI30" s="205">
        <v>5435.5203543847038</v>
      </c>
      <c r="AJ30" s="205">
        <v>5251.0982106439415</v>
      </c>
      <c r="AK30" s="205">
        <v>5868.165812985606</v>
      </c>
      <c r="AL30" s="205">
        <v>5963.6828527286052</v>
      </c>
      <c r="AM30" s="205">
        <v>6690.9167883966738</v>
      </c>
      <c r="AN30" s="205">
        <v>7887.0127963148752</v>
      </c>
      <c r="AO30" s="205">
        <v>6288.9794729092082</v>
      </c>
      <c r="AP30" s="205">
        <v>6179.9125642502659</v>
      </c>
      <c r="AQ30" s="205">
        <v>6539.9292007625963</v>
      </c>
      <c r="AR30" s="205">
        <v>7727.1369604082129</v>
      </c>
    </row>
    <row r="31" spans="1:44" s="187" customFormat="1">
      <c r="A31" s="201" t="s">
        <v>228</v>
      </c>
      <c r="B31" s="205">
        <v>2982.8317773099998</v>
      </c>
      <c r="C31" s="205">
        <v>3116.5390704400002</v>
      </c>
      <c r="D31" s="205">
        <v>3228.85311413</v>
      </c>
      <c r="E31" s="205">
        <v>3389.9255218600001</v>
      </c>
      <c r="F31" s="205">
        <v>3301.1659766900002</v>
      </c>
      <c r="G31" s="205">
        <v>3532.43774708</v>
      </c>
      <c r="H31" s="205">
        <v>3549.2675857899999</v>
      </c>
      <c r="I31" s="205">
        <v>3406.2784837999998</v>
      </c>
      <c r="J31" s="205">
        <v>3401.7813097100006</v>
      </c>
      <c r="K31" s="205">
        <v>3624.1302875199999</v>
      </c>
      <c r="L31" s="205">
        <v>3752.0770686700002</v>
      </c>
      <c r="M31" s="205">
        <v>3884.7664487299994</v>
      </c>
      <c r="N31" s="205">
        <v>3950.9675747600004</v>
      </c>
      <c r="O31" s="205">
        <v>4090.9303296000003</v>
      </c>
      <c r="P31" s="205">
        <v>4168.0699359699993</v>
      </c>
      <c r="Q31" s="205">
        <v>4269.7946363900001</v>
      </c>
      <c r="R31" s="205">
        <v>4133.2983230199998</v>
      </c>
      <c r="S31" s="205">
        <v>3772.37075852</v>
      </c>
      <c r="T31" s="205">
        <v>3418.5456172200002</v>
      </c>
      <c r="U31" s="205">
        <v>3753.1136564800004</v>
      </c>
      <c r="V31" s="205">
        <v>3531.2695200200001</v>
      </c>
      <c r="W31" s="205">
        <v>3618.2557207799996</v>
      </c>
      <c r="X31" s="205">
        <v>3095.4752304600001</v>
      </c>
      <c r="Y31" s="205">
        <v>3145.424036225339</v>
      </c>
      <c r="Z31" s="205">
        <v>3040.1334858231085</v>
      </c>
      <c r="AA31" s="205">
        <v>3231.3293598404007</v>
      </c>
      <c r="AB31" s="205">
        <v>3233.64983776295</v>
      </c>
      <c r="AC31" s="205">
        <v>3317.0253053775546</v>
      </c>
      <c r="AD31" s="205">
        <v>3165.6254721521891</v>
      </c>
      <c r="AE31" s="205">
        <v>3390.0831459052024</v>
      </c>
      <c r="AF31" s="205">
        <v>3402.6070918267992</v>
      </c>
      <c r="AG31" s="205">
        <v>3432.5982798393361</v>
      </c>
      <c r="AH31" s="205">
        <v>3617.9920098821112</v>
      </c>
      <c r="AI31" s="205">
        <v>2997.4674142363101</v>
      </c>
      <c r="AJ31" s="205">
        <v>3529.8370072567859</v>
      </c>
      <c r="AK31" s="205">
        <v>3854.4299839277564</v>
      </c>
      <c r="AL31" s="205">
        <v>3878.3628532858138</v>
      </c>
      <c r="AM31" s="205">
        <v>3860.9617822320238</v>
      </c>
      <c r="AN31" s="205">
        <v>3531.8046623482987</v>
      </c>
      <c r="AO31" s="205">
        <v>3014.4365079692661</v>
      </c>
      <c r="AP31" s="205">
        <v>2849.6337806967927</v>
      </c>
      <c r="AQ31" s="205">
        <v>2778.312676230034</v>
      </c>
      <c r="AR31" s="205">
        <v>3088.4818364587304</v>
      </c>
    </row>
    <row r="32" spans="1:44" s="187" customFormat="1">
      <c r="A32" s="201" t="s">
        <v>368</v>
      </c>
      <c r="B32" s="205">
        <v>1878.95067412</v>
      </c>
      <c r="C32" s="205">
        <v>1494.2920984900002</v>
      </c>
      <c r="D32" s="205">
        <v>499.27637240000001</v>
      </c>
      <c r="E32" s="205">
        <v>500.33798345000002</v>
      </c>
      <c r="F32" s="205">
        <v>358.93427485000001</v>
      </c>
      <c r="G32" s="205">
        <v>587.64143836000005</v>
      </c>
      <c r="H32" s="205">
        <v>599.94439043000011</v>
      </c>
      <c r="I32" s="205">
        <v>1113.5107926399999</v>
      </c>
      <c r="J32" s="205">
        <v>1038.0323311300001</v>
      </c>
      <c r="K32" s="205">
        <v>1051.4215966700001</v>
      </c>
      <c r="L32" s="205">
        <v>1022.07932691</v>
      </c>
      <c r="M32" s="205">
        <v>893.73611325000002</v>
      </c>
      <c r="N32" s="205">
        <v>1031.7435237300001</v>
      </c>
      <c r="O32" s="205">
        <v>1782.5439580999998</v>
      </c>
      <c r="P32" s="205">
        <v>1133.26904526</v>
      </c>
      <c r="Q32" s="205">
        <v>1112.51827847</v>
      </c>
      <c r="R32" s="205">
        <v>1104.1193701500001</v>
      </c>
      <c r="S32" s="205">
        <v>1064.82073025</v>
      </c>
      <c r="T32" s="205">
        <v>1082.12517927</v>
      </c>
      <c r="U32" s="205">
        <v>1084.1895451300002</v>
      </c>
      <c r="V32" s="205">
        <v>1151.9053422500001</v>
      </c>
      <c r="W32" s="205">
        <v>1099.14667571</v>
      </c>
      <c r="X32" s="205">
        <v>327.31203325000001</v>
      </c>
      <c r="Y32" s="205">
        <v>241.25585556000001</v>
      </c>
      <c r="Z32" s="205">
        <v>1064.7134649630439</v>
      </c>
      <c r="AA32" s="205">
        <v>241.80659114648114</v>
      </c>
      <c r="AB32" s="205">
        <v>242.25732858087434</v>
      </c>
      <c r="AC32" s="205">
        <v>262.10701067175415</v>
      </c>
      <c r="AD32" s="205">
        <v>241.25585556000001</v>
      </c>
      <c r="AE32" s="205">
        <v>342.17629512458836</v>
      </c>
      <c r="AF32" s="205">
        <v>645.05027167329126</v>
      </c>
      <c r="AG32" s="205">
        <v>340.17244325737227</v>
      </c>
      <c r="AH32" s="205">
        <v>619.90846764000003</v>
      </c>
      <c r="AI32" s="205">
        <v>341.48342014243411</v>
      </c>
      <c r="AJ32" s="205">
        <v>857.91025309999998</v>
      </c>
      <c r="AK32" s="205">
        <v>908.87862399999995</v>
      </c>
      <c r="AL32" s="205">
        <v>930.60165675470398</v>
      </c>
      <c r="AM32" s="205">
        <v>1684.9992393288001</v>
      </c>
      <c r="AN32" s="205">
        <v>862.33076157803214</v>
      </c>
      <c r="AO32" s="205">
        <v>813.77036602198791</v>
      </c>
      <c r="AP32" s="205">
        <v>814.36759497648791</v>
      </c>
      <c r="AQ32" s="205">
        <v>768.10254693104798</v>
      </c>
      <c r="AR32" s="205">
        <v>749.59736069000007</v>
      </c>
    </row>
    <row r="33" spans="1:44" s="187" customFormat="1" ht="13.5" thickBot="1">
      <c r="A33" s="211" t="s">
        <v>155</v>
      </c>
      <c r="B33" s="212">
        <v>458.36657097551506</v>
      </c>
      <c r="C33" s="212">
        <v>554.42700386087381</v>
      </c>
      <c r="D33" s="212">
        <v>266.40348908335</v>
      </c>
      <c r="E33" s="212">
        <v>149.13803223840659</v>
      </c>
      <c r="F33" s="212">
        <v>160.11610972304334</v>
      </c>
      <c r="G33" s="212">
        <v>153.35518926685472</v>
      </c>
      <c r="H33" s="212">
        <v>147.8705873326835</v>
      </c>
      <c r="I33" s="212">
        <v>117.80204393905296</v>
      </c>
      <c r="J33" s="212">
        <v>117.21324651738541</v>
      </c>
      <c r="K33" s="212">
        <v>111.59274381045543</v>
      </c>
      <c r="L33" s="212">
        <v>155.51612290224148</v>
      </c>
      <c r="M33" s="212">
        <v>125.25189054225484</v>
      </c>
      <c r="N33" s="212">
        <v>98.211176991513639</v>
      </c>
      <c r="O33" s="212">
        <v>39.897159304578963</v>
      </c>
      <c r="P33" s="212">
        <v>92.747962134410045</v>
      </c>
      <c r="Q33" s="212">
        <v>124.18113549313421</v>
      </c>
      <c r="R33" s="212">
        <v>152.34120460231497</v>
      </c>
      <c r="S33" s="212">
        <v>98.742556099263311</v>
      </c>
      <c r="T33" s="212">
        <v>116.1484646252502</v>
      </c>
      <c r="U33" s="212">
        <v>95.049673350004014</v>
      </c>
      <c r="V33" s="212">
        <v>107.51839186120924</v>
      </c>
      <c r="W33" s="212">
        <v>102.34720584353636</v>
      </c>
      <c r="X33" s="212">
        <v>71.127253374550492</v>
      </c>
      <c r="Y33" s="212">
        <v>84.569483437495364</v>
      </c>
      <c r="Z33" s="212">
        <v>59.345648278485896</v>
      </c>
      <c r="AA33" s="212">
        <v>46.046633159996418</v>
      </c>
      <c r="AB33" s="212">
        <v>44.051908599998569</v>
      </c>
      <c r="AC33" s="212">
        <v>28.564078889994562</v>
      </c>
      <c r="AD33" s="212">
        <v>1374.4944312000007</v>
      </c>
      <c r="AE33" s="212">
        <v>27.608262760000798</v>
      </c>
      <c r="AF33" s="212">
        <v>56.893685380971874</v>
      </c>
      <c r="AG33" s="212">
        <v>50.544504919635074</v>
      </c>
      <c r="AH33" s="212">
        <v>38.372127050002746</v>
      </c>
      <c r="AI33" s="212">
        <v>-4.3655745685100555E-11</v>
      </c>
      <c r="AJ33" s="212">
        <v>0</v>
      </c>
      <c r="AK33" s="212">
        <v>0</v>
      </c>
      <c r="AL33" s="212">
        <v>0</v>
      </c>
      <c r="AM33" s="212">
        <v>0</v>
      </c>
      <c r="AN33" s="212">
        <v>0</v>
      </c>
      <c r="AO33" s="212">
        <v>0</v>
      </c>
      <c r="AP33" s="212">
        <v>0</v>
      </c>
      <c r="AQ33" s="212">
        <v>0</v>
      </c>
      <c r="AR33" s="212">
        <v>0</v>
      </c>
    </row>
    <row r="34" spans="1:44" s="189" customFormat="1" ht="13.5" thickTop="1">
      <c r="A34" s="201"/>
      <c r="B34" s="213"/>
      <c r="C34" s="213"/>
      <c r="D34" s="213"/>
      <c r="E34" s="213"/>
      <c r="F34" s="213"/>
      <c r="G34" s="213"/>
      <c r="H34" s="213"/>
      <c r="I34" s="213"/>
      <c r="J34" s="213"/>
      <c r="K34" s="213"/>
      <c r="L34" s="213"/>
      <c r="M34" s="213"/>
      <c r="N34" s="213"/>
      <c r="O34" s="213"/>
      <c r="P34" s="213"/>
      <c r="Q34" s="213"/>
      <c r="R34" s="213"/>
      <c r="S34" s="213"/>
      <c r="T34" s="213"/>
      <c r="U34" s="213"/>
      <c r="V34" s="213"/>
      <c r="W34" s="213"/>
      <c r="X34" s="213"/>
      <c r="Y34" s="213"/>
      <c r="Z34" s="213"/>
      <c r="AA34" s="213"/>
      <c r="AB34" s="213"/>
      <c r="AC34" s="213"/>
      <c r="AD34" s="213"/>
      <c r="AE34" s="213"/>
      <c r="AF34" s="213"/>
      <c r="AG34" s="213"/>
      <c r="AH34" s="213"/>
      <c r="AI34" s="213"/>
      <c r="AJ34" s="213"/>
      <c r="AK34" s="213"/>
      <c r="AL34" s="213"/>
      <c r="AM34" s="213"/>
      <c r="AN34" s="213"/>
      <c r="AO34" s="213"/>
      <c r="AP34" s="213"/>
      <c r="AQ34" s="213"/>
      <c r="AR34" s="213"/>
    </row>
    <row r="35" spans="1:44" s="187" customFormat="1">
      <c r="A35" s="209" t="s">
        <v>890</v>
      </c>
      <c r="B35" s="210">
        <v>53412.815593685518</v>
      </c>
      <c r="C35" s="210">
        <v>55977.670073950867</v>
      </c>
      <c r="D35" s="210">
        <v>51407.462571643351</v>
      </c>
      <c r="E35" s="210">
        <v>51080.595469758402</v>
      </c>
      <c r="F35" s="210">
        <v>49580.980078583045</v>
      </c>
      <c r="G35" s="210">
        <v>50397.197138126852</v>
      </c>
      <c r="H35" s="210">
        <v>50005.765295992678</v>
      </c>
      <c r="I35" s="210">
        <v>46318.438008079058</v>
      </c>
      <c r="J35" s="210">
        <v>43554.669480337383</v>
      </c>
      <c r="K35" s="210">
        <v>41137.150606880452</v>
      </c>
      <c r="L35" s="210">
        <v>40365.844180882239</v>
      </c>
      <c r="M35" s="210">
        <v>38939.65361241225</v>
      </c>
      <c r="N35" s="210">
        <v>37560.633070841512</v>
      </c>
      <c r="O35" s="210">
        <v>39079.592405534582</v>
      </c>
      <c r="P35" s="210">
        <v>37942.837409984408</v>
      </c>
      <c r="Q35" s="210">
        <v>37972.758215823138</v>
      </c>
      <c r="R35" s="210">
        <v>38158.651108412312</v>
      </c>
      <c r="S35" s="210">
        <v>37916.771555809268</v>
      </c>
      <c r="T35" s="210">
        <v>36223.062718235247</v>
      </c>
      <c r="U35" s="210">
        <v>35952.716209780003</v>
      </c>
      <c r="V35" s="210">
        <v>36398.736430331213</v>
      </c>
      <c r="W35" s="210">
        <v>35786.356211743536</v>
      </c>
      <c r="X35" s="210">
        <v>33651.824781154537</v>
      </c>
      <c r="Y35" s="210">
        <v>32464.495470841721</v>
      </c>
      <c r="Z35" s="210">
        <v>31924.459129279901</v>
      </c>
      <c r="AA35" s="210">
        <v>31702.560780202162</v>
      </c>
      <c r="AB35" s="210">
        <v>29518.378517990779</v>
      </c>
      <c r="AC35" s="210">
        <v>28877.86859668808</v>
      </c>
      <c r="AD35" s="210">
        <v>29352.821941634062</v>
      </c>
      <c r="AE35" s="210">
        <v>29411.451377889163</v>
      </c>
      <c r="AF35" s="210">
        <v>29178.276275529126</v>
      </c>
      <c r="AG35" s="210">
        <v>28251.952470660017</v>
      </c>
      <c r="AH35" s="210">
        <v>29109.727461236493</v>
      </c>
      <c r="AI35" s="210">
        <v>27786.989882110502</v>
      </c>
      <c r="AJ35" s="210">
        <v>28506.042330274089</v>
      </c>
      <c r="AK35" s="210">
        <v>28904.543082326025</v>
      </c>
      <c r="AL35" s="210">
        <v>28508.642770120321</v>
      </c>
      <c r="AM35" s="210">
        <v>31048.588640840469</v>
      </c>
      <c r="AN35" s="210">
        <v>29640.582751087182</v>
      </c>
      <c r="AO35" s="210">
        <v>25981.643811090413</v>
      </c>
      <c r="AP35" s="210">
        <v>25443.003775835074</v>
      </c>
      <c r="AQ35" s="210">
        <v>24958.806757442344</v>
      </c>
      <c r="AR35" s="210">
        <v>26989.337326108856</v>
      </c>
    </row>
    <row r="36" spans="1:44" s="187" customFormat="1">
      <c r="A36" s="201" t="s">
        <v>617</v>
      </c>
      <c r="B36" s="205">
        <v>22107.094469130003</v>
      </c>
      <c r="C36" s="205">
        <v>24005.846341429999</v>
      </c>
      <c r="D36" s="205">
        <v>22369.531406329999</v>
      </c>
      <c r="E36" s="205">
        <v>21080.972517959999</v>
      </c>
      <c r="F36" s="205">
        <v>19833.052983560003</v>
      </c>
      <c r="G36" s="205">
        <v>21399.583214729999</v>
      </c>
      <c r="H36" s="205">
        <v>21540.675018310001</v>
      </c>
      <c r="I36" s="205">
        <v>18272.02969164</v>
      </c>
      <c r="J36" s="205">
        <v>15746.55224542</v>
      </c>
      <c r="K36" s="205">
        <v>14928.771427209998</v>
      </c>
      <c r="L36" s="205">
        <v>15392.10997868</v>
      </c>
      <c r="M36" s="205">
        <v>15393.399203340001</v>
      </c>
      <c r="N36" s="205">
        <v>15569.806597859999</v>
      </c>
      <c r="O36" s="205">
        <v>15710.921908010001</v>
      </c>
      <c r="P36" s="205">
        <v>15492.416904459998</v>
      </c>
      <c r="Q36" s="205">
        <v>16350.567678890002</v>
      </c>
      <c r="R36" s="205">
        <v>16057.041821929999</v>
      </c>
      <c r="S36" s="205">
        <v>15693.548159290001</v>
      </c>
      <c r="T36" s="205">
        <v>14378.83656034</v>
      </c>
      <c r="U36" s="205">
        <v>14333.967328159999</v>
      </c>
      <c r="V36" s="205">
        <v>15109.75207663</v>
      </c>
      <c r="W36" s="205">
        <v>15352.008449719999</v>
      </c>
      <c r="X36" s="205">
        <v>15394.108661079999</v>
      </c>
      <c r="Y36" s="205">
        <v>15727.620264551677</v>
      </c>
      <c r="Z36" s="205">
        <v>15005.903725492653</v>
      </c>
      <c r="AA36" s="205">
        <v>15262.848785602564</v>
      </c>
      <c r="AB36" s="205">
        <v>15187.670941300867</v>
      </c>
      <c r="AC36" s="205">
        <v>14184.904293516058</v>
      </c>
      <c r="AD36" s="205">
        <v>13587.050566528185</v>
      </c>
      <c r="AE36" s="205">
        <v>13451.121205145646</v>
      </c>
      <c r="AF36" s="205">
        <v>13398.045092373113</v>
      </c>
      <c r="AG36" s="205">
        <v>13267.494258292043</v>
      </c>
      <c r="AH36" s="205">
        <v>12452.747874517467</v>
      </c>
      <c r="AI36" s="205">
        <v>13347.5650054501</v>
      </c>
      <c r="AJ36" s="205">
        <v>11971.432518821208</v>
      </c>
      <c r="AK36" s="205">
        <v>11244.500157513734</v>
      </c>
      <c r="AL36" s="205">
        <v>10776.309678174568</v>
      </c>
      <c r="AM36" s="205">
        <v>10918.640996426569</v>
      </c>
      <c r="AN36" s="205">
        <v>9862.968293061951</v>
      </c>
      <c r="AO36" s="205">
        <v>8946.1609566961215</v>
      </c>
      <c r="AP36" s="205">
        <v>8834.4454060051212</v>
      </c>
      <c r="AQ36" s="205">
        <v>7246.8222733979683</v>
      </c>
      <c r="AR36" s="205">
        <v>6987.5643755619167</v>
      </c>
    </row>
    <row r="37" spans="1:44" s="187" customFormat="1">
      <c r="A37" s="201" t="s">
        <v>203</v>
      </c>
      <c r="B37" s="205">
        <v>13577.22712566</v>
      </c>
      <c r="C37" s="205">
        <v>13137.037571950001</v>
      </c>
      <c r="D37" s="205">
        <v>12671.563460329999</v>
      </c>
      <c r="E37" s="205">
        <v>13616.000628200001</v>
      </c>
      <c r="F37" s="205">
        <v>13782.27474601</v>
      </c>
      <c r="G37" s="205">
        <v>13146.63446082</v>
      </c>
      <c r="H37" s="205">
        <v>13171.009904340001</v>
      </c>
      <c r="I37" s="205">
        <v>12385.26568405</v>
      </c>
      <c r="J37" s="205">
        <v>13477.725668319999</v>
      </c>
      <c r="K37" s="205">
        <v>11549.387167540001</v>
      </c>
      <c r="L37" s="205">
        <v>10673.194345779997</v>
      </c>
      <c r="M37" s="205">
        <v>9548.0957711699994</v>
      </c>
      <c r="N37" s="205">
        <v>8969.7640922800001</v>
      </c>
      <c r="O37" s="205">
        <v>9137.8535442699995</v>
      </c>
      <c r="P37" s="205">
        <v>8952.5901655099988</v>
      </c>
      <c r="Q37" s="205">
        <v>8594.0989669500013</v>
      </c>
      <c r="R37" s="205">
        <v>9372.5169557099998</v>
      </c>
      <c r="S37" s="205">
        <v>9699.14645475</v>
      </c>
      <c r="T37" s="205">
        <v>9888.9515318800004</v>
      </c>
      <c r="U37" s="205">
        <v>9764.3130678799989</v>
      </c>
      <c r="V37" s="205">
        <v>10179.09163092</v>
      </c>
      <c r="W37" s="205">
        <v>9973.0924799999993</v>
      </c>
      <c r="X37" s="205">
        <v>9055.2098714999975</v>
      </c>
      <c r="Y37" s="205">
        <v>8646.294028266806</v>
      </c>
      <c r="Z37" s="205">
        <v>8527.2645022299148</v>
      </c>
      <c r="AA37" s="205">
        <v>8563.9117137088087</v>
      </c>
      <c r="AB37" s="205">
        <v>6916.3119380113703</v>
      </c>
      <c r="AC37" s="205">
        <v>7015.0701885707986</v>
      </c>
      <c r="AD37" s="205">
        <v>7371.4748636904515</v>
      </c>
      <c r="AE37" s="205">
        <v>8124.0648218084571</v>
      </c>
      <c r="AF37" s="205">
        <v>7741.9577220794527</v>
      </c>
      <c r="AG37" s="205">
        <v>7509.701221335019</v>
      </c>
      <c r="AH37" s="205">
        <v>7623.8972649457646</v>
      </c>
      <c r="AI37" s="205">
        <v>7151.0119729789567</v>
      </c>
      <c r="AJ37" s="205">
        <v>7503.6763709289116</v>
      </c>
      <c r="AK37" s="205">
        <v>7892.1874533134405</v>
      </c>
      <c r="AL37" s="205">
        <v>8589.3584466318862</v>
      </c>
      <c r="AM37" s="205">
        <v>9094.8360449962511</v>
      </c>
      <c r="AN37" s="205">
        <v>10065.739929551579</v>
      </c>
      <c r="AO37" s="205">
        <v>7278.418302609437</v>
      </c>
      <c r="AP37" s="205">
        <v>7186.4266448308681</v>
      </c>
      <c r="AQ37" s="205">
        <v>7379.624043460497</v>
      </c>
      <c r="AR37" s="205">
        <v>8244.1857407325369</v>
      </c>
    </row>
    <row r="38" spans="1:44" s="187" customFormat="1">
      <c r="A38" s="201" t="s">
        <v>145</v>
      </c>
      <c r="B38" s="205">
        <v>7587.8707441000006</v>
      </c>
      <c r="C38" s="205">
        <v>7636.8669009399991</v>
      </c>
      <c r="D38" s="205">
        <v>7451.5306936300003</v>
      </c>
      <c r="E38" s="205">
        <v>7578.0415693599998</v>
      </c>
      <c r="F38" s="205">
        <v>7881.4524988000012</v>
      </c>
      <c r="G38" s="205">
        <v>7566.46792052</v>
      </c>
      <c r="H38" s="205">
        <v>7338.5890432899996</v>
      </c>
      <c r="I38" s="205">
        <v>7126.8075088400001</v>
      </c>
      <c r="J38" s="205">
        <v>7033.4957432499996</v>
      </c>
      <c r="K38" s="205">
        <v>6992.1081685599993</v>
      </c>
      <c r="L38" s="205">
        <v>6854.7999576800003</v>
      </c>
      <c r="M38" s="205">
        <v>6095.4562340700004</v>
      </c>
      <c r="N38" s="205">
        <v>5525.3877228000001</v>
      </c>
      <c r="O38" s="205">
        <v>5866.6592164399999</v>
      </c>
      <c r="P38" s="205">
        <v>5704.5779386000004</v>
      </c>
      <c r="Q38" s="205">
        <v>5673.512854470001</v>
      </c>
      <c r="R38" s="205">
        <v>5900.2005312499996</v>
      </c>
      <c r="S38" s="205">
        <v>5951.57771435</v>
      </c>
      <c r="T38" s="205">
        <v>5792.0048683900004</v>
      </c>
      <c r="U38" s="205">
        <v>4950.5528514000007</v>
      </c>
      <c r="V38" s="205">
        <v>4775.3529529200005</v>
      </c>
      <c r="W38" s="205">
        <v>4172.6178878300007</v>
      </c>
      <c r="X38" s="205">
        <v>4480.4725356099998</v>
      </c>
      <c r="Y38" s="205">
        <v>4195.2550743380325</v>
      </c>
      <c r="Z38" s="205">
        <v>3584.4944459430221</v>
      </c>
      <c r="AA38" s="205">
        <v>3553.6789154502108</v>
      </c>
      <c r="AB38" s="205">
        <v>3037.2180268297084</v>
      </c>
      <c r="AC38" s="205">
        <v>2883.6080226789059</v>
      </c>
      <c r="AD38" s="205">
        <v>2628.8320448754994</v>
      </c>
      <c r="AE38" s="205">
        <v>2574.7902132486129</v>
      </c>
      <c r="AF38" s="205">
        <v>2568.2845169359312</v>
      </c>
      <c r="AG38" s="205">
        <v>2587.7890146704212</v>
      </c>
      <c r="AH38" s="205">
        <v>3127.8394127063202</v>
      </c>
      <c r="AI38" s="205">
        <v>2408.9587402634133</v>
      </c>
      <c r="AJ38" s="205">
        <v>3399.1436438532905</v>
      </c>
      <c r="AK38" s="205">
        <v>3762.443956813227</v>
      </c>
      <c r="AL38" s="205">
        <v>3533.6971891238209</v>
      </c>
      <c r="AM38" s="205">
        <v>4081.4102977573821</v>
      </c>
      <c r="AN38" s="205">
        <v>3942.4062203602866</v>
      </c>
      <c r="AO38" s="205">
        <v>3712.0661576497359</v>
      </c>
      <c r="AP38" s="205">
        <v>3910.434027184614</v>
      </c>
      <c r="AQ38" s="205">
        <v>4747.5260082263821</v>
      </c>
      <c r="AR38" s="205">
        <v>5595.6307221476336</v>
      </c>
    </row>
    <row r="39" spans="1:44" s="187" customFormat="1">
      <c r="A39" s="201" t="s">
        <v>200</v>
      </c>
      <c r="B39" s="205">
        <v>2523.06305935</v>
      </c>
      <c r="C39" s="205">
        <v>2835.8153505300002</v>
      </c>
      <c r="D39" s="205">
        <v>3038.9737173899998</v>
      </c>
      <c r="E39" s="205">
        <v>3141.6551724699998</v>
      </c>
      <c r="F39" s="205">
        <v>2820.2985563100001</v>
      </c>
      <c r="G39" s="205">
        <v>3036.5923506199997</v>
      </c>
      <c r="H39" s="205">
        <v>2803.2509734499995</v>
      </c>
      <c r="I39" s="205">
        <v>2637.3171010299998</v>
      </c>
      <c r="J39" s="205">
        <v>2416.7793996500004</v>
      </c>
      <c r="K39" s="205">
        <v>2735.8403971600001</v>
      </c>
      <c r="L39" s="205">
        <v>2552.0573838999999</v>
      </c>
      <c r="M39" s="205">
        <v>2693.5152231900001</v>
      </c>
      <c r="N39" s="205">
        <v>2725.01101604</v>
      </c>
      <c r="O39" s="205">
        <v>2673.9680647099999</v>
      </c>
      <c r="P39" s="205">
        <v>2751.2003817899999</v>
      </c>
      <c r="Q39" s="205">
        <v>2731.6642526900005</v>
      </c>
      <c r="R39" s="205">
        <v>2560.7647095299999</v>
      </c>
      <c r="S39" s="205">
        <v>2342.4970114499997</v>
      </c>
      <c r="T39" s="205">
        <v>2138.4060616900001</v>
      </c>
      <c r="U39" s="205">
        <v>2359.5781640699997</v>
      </c>
      <c r="V39" s="205">
        <v>2087.0554139699998</v>
      </c>
      <c r="W39" s="205">
        <v>2239.9661100799999</v>
      </c>
      <c r="X39" s="205">
        <v>1973.0918609600001</v>
      </c>
      <c r="Y39" s="205">
        <v>2052.7314094570784</v>
      </c>
      <c r="Z39" s="205">
        <v>2116.1795112895784</v>
      </c>
      <c r="AA39" s="205">
        <v>2322.6717823443787</v>
      </c>
      <c r="AB39" s="205">
        <v>2384.2165869847158</v>
      </c>
      <c r="AC39" s="205">
        <v>2740.4305431834873</v>
      </c>
      <c r="AD39" s="205">
        <v>2368.6288209441545</v>
      </c>
      <c r="AE39" s="205">
        <v>2638.4344243889573</v>
      </c>
      <c r="AF39" s="205">
        <v>2643.826060470733</v>
      </c>
      <c r="AG39" s="205">
        <v>2507.0704797253911</v>
      </c>
      <c r="AH39" s="205">
        <v>2917.3819230375066</v>
      </c>
      <c r="AI39" s="205">
        <v>2535.9010925364437</v>
      </c>
      <c r="AJ39" s="205">
        <v>2653.910979889617</v>
      </c>
      <c r="AK39" s="205">
        <v>2757.5458952516428</v>
      </c>
      <c r="AL39" s="205">
        <v>2628.166210025257</v>
      </c>
      <c r="AM39" s="205">
        <v>2966.9969249417063</v>
      </c>
      <c r="AN39" s="205">
        <v>2672.3295097643959</v>
      </c>
      <c r="AO39" s="205">
        <v>2428.227037475021</v>
      </c>
      <c r="AP39" s="205">
        <v>2059.0814098383007</v>
      </c>
      <c r="AQ39" s="205">
        <v>2053.4287990443772</v>
      </c>
      <c r="AR39" s="205">
        <v>2235.5734809746809</v>
      </c>
    </row>
    <row r="40" spans="1:44" s="187" customFormat="1">
      <c r="A40" s="201" t="s">
        <v>618</v>
      </c>
      <c r="B40" s="205">
        <v>1292.64980107</v>
      </c>
      <c r="C40" s="205">
        <v>1340.71542006</v>
      </c>
      <c r="D40" s="205">
        <v>1301.14078051</v>
      </c>
      <c r="E40" s="205">
        <v>1361.67423536</v>
      </c>
      <c r="F40" s="205">
        <v>1290.59388881</v>
      </c>
      <c r="G40" s="205">
        <v>1319.7763227600001</v>
      </c>
      <c r="H40" s="205">
        <v>1291.2698571600001</v>
      </c>
      <c r="I40" s="205">
        <v>1232.80904231</v>
      </c>
      <c r="J40" s="205">
        <v>1153.3105147799999</v>
      </c>
      <c r="K40" s="205">
        <v>1287.06081875</v>
      </c>
      <c r="L40" s="205">
        <v>1349.54199909</v>
      </c>
      <c r="M40" s="205">
        <v>1589.4658573900001</v>
      </c>
      <c r="N40" s="205">
        <v>1525.69495231</v>
      </c>
      <c r="O40" s="205">
        <v>1669.7388894800001</v>
      </c>
      <c r="P40" s="205">
        <v>1675.2212090099999</v>
      </c>
      <c r="Q40" s="205">
        <v>1846.36279382</v>
      </c>
      <c r="R40" s="205">
        <v>1702.2230328200001</v>
      </c>
      <c r="S40" s="205">
        <v>1515.5733401699999</v>
      </c>
      <c r="T40" s="205">
        <v>1265.1642995699999</v>
      </c>
      <c r="U40" s="205">
        <v>1441.5341397499999</v>
      </c>
      <c r="V40" s="205">
        <v>1323.9390880599999</v>
      </c>
      <c r="W40" s="205">
        <v>1368.3061261600001</v>
      </c>
      <c r="X40" s="205">
        <v>1084.8608019999999</v>
      </c>
      <c r="Y40" s="205">
        <v>1095.2855140296679</v>
      </c>
      <c r="Z40" s="205">
        <v>1073.62605261815</v>
      </c>
      <c r="AA40" s="205">
        <v>1183.0518351451105</v>
      </c>
      <c r="AB40" s="205">
        <v>1073.3264668319555</v>
      </c>
      <c r="AC40" s="205">
        <v>1122.9536063705259</v>
      </c>
      <c r="AD40" s="205">
        <v>1056.0040243879016</v>
      </c>
      <c r="AE40" s="205">
        <v>1092.9132983574736</v>
      </c>
      <c r="AF40" s="205">
        <v>1081.778509961357</v>
      </c>
      <c r="AG40" s="205">
        <v>1169.2633314109926</v>
      </c>
      <c r="AH40" s="205">
        <v>1057.2271226005976</v>
      </c>
      <c r="AI40" s="205">
        <v>857.33684456123569</v>
      </c>
      <c r="AJ40" s="205">
        <v>973.98733056979688</v>
      </c>
      <c r="AK40" s="205">
        <v>1069.7352961065292</v>
      </c>
      <c r="AL40" s="205">
        <v>988.24682409244724</v>
      </c>
      <c r="AM40" s="205">
        <v>984.57519349324491</v>
      </c>
      <c r="AN40" s="205">
        <v>867.62120184069306</v>
      </c>
      <c r="AO40" s="205">
        <v>786.86786996762044</v>
      </c>
      <c r="AP40" s="205">
        <v>763.98689854321049</v>
      </c>
      <c r="AQ40" s="205">
        <v>887.9885991681374</v>
      </c>
      <c r="AR40" s="205">
        <v>921.9731724401438</v>
      </c>
    </row>
    <row r="41" spans="1:44" s="187" customFormat="1">
      <c r="A41" s="201" t="s">
        <v>368</v>
      </c>
      <c r="B41" s="205">
        <v>1878.95067412</v>
      </c>
      <c r="C41" s="205">
        <v>1494.2920984900002</v>
      </c>
      <c r="D41" s="205">
        <v>499.27637240000001</v>
      </c>
      <c r="E41" s="205">
        <v>500.33798345000002</v>
      </c>
      <c r="F41" s="205">
        <v>358.93427485000001</v>
      </c>
      <c r="G41" s="205">
        <v>587.64143836000005</v>
      </c>
      <c r="H41" s="205">
        <v>599.94439043000011</v>
      </c>
      <c r="I41" s="205">
        <v>1113.5107926399999</v>
      </c>
      <c r="J41" s="205">
        <v>1038.0323311300001</v>
      </c>
      <c r="K41" s="205">
        <v>1051.4215966700001</v>
      </c>
      <c r="L41" s="205">
        <v>1022.07932691</v>
      </c>
      <c r="M41" s="205">
        <v>893.73611325000002</v>
      </c>
      <c r="N41" s="205">
        <v>1031.7435237300001</v>
      </c>
      <c r="O41" s="205">
        <v>1782.5439580999998</v>
      </c>
      <c r="P41" s="205">
        <v>1133.26904526</v>
      </c>
      <c r="Q41" s="205">
        <v>1112.51827847</v>
      </c>
      <c r="R41" s="205">
        <v>1104.1193701500001</v>
      </c>
      <c r="S41" s="205">
        <v>1064.82073025</v>
      </c>
      <c r="T41" s="205">
        <v>1082.12517927</v>
      </c>
      <c r="U41" s="205">
        <v>1084.1895451300002</v>
      </c>
      <c r="V41" s="205">
        <v>1151.9053422500001</v>
      </c>
      <c r="W41" s="205">
        <v>1099.14667571</v>
      </c>
      <c r="X41" s="205">
        <v>327.31203325000001</v>
      </c>
      <c r="Y41" s="205">
        <v>241.25585556000001</v>
      </c>
      <c r="Z41" s="205">
        <v>1064.7134649630439</v>
      </c>
      <c r="AA41" s="205">
        <v>241.80659114648114</v>
      </c>
      <c r="AB41" s="205">
        <v>242.25732858087434</v>
      </c>
      <c r="AC41" s="205">
        <v>262.10701067175415</v>
      </c>
      <c r="AD41" s="205">
        <v>241.25585556000001</v>
      </c>
      <c r="AE41" s="205">
        <v>342.17629512458836</v>
      </c>
      <c r="AF41" s="205">
        <v>645.05027167329126</v>
      </c>
      <c r="AG41" s="205">
        <v>340.17244325737227</v>
      </c>
      <c r="AH41" s="205">
        <v>619.90846764000003</v>
      </c>
      <c r="AI41" s="205">
        <v>341.48342014243411</v>
      </c>
      <c r="AJ41" s="205">
        <v>857.91025309999998</v>
      </c>
      <c r="AK41" s="205">
        <v>908.87862399999995</v>
      </c>
      <c r="AL41" s="205">
        <v>930.60165675470398</v>
      </c>
      <c r="AM41" s="205">
        <v>1684.9992393288001</v>
      </c>
      <c r="AN41" s="205">
        <v>862.33076157803214</v>
      </c>
      <c r="AO41" s="205">
        <v>813.77036602198791</v>
      </c>
      <c r="AP41" s="205">
        <v>814.36759497648791</v>
      </c>
      <c r="AQ41" s="205">
        <v>768.10254693104798</v>
      </c>
      <c r="AR41" s="205">
        <v>749.59736069000007</v>
      </c>
    </row>
    <row r="42" spans="1:44" s="187" customFormat="1">
      <c r="A42" s="201" t="s">
        <v>615</v>
      </c>
      <c r="B42" s="205">
        <v>489.79992254999996</v>
      </c>
      <c r="C42" s="205">
        <v>479.12099954000001</v>
      </c>
      <c r="D42" s="205">
        <v>460.81757339999996</v>
      </c>
      <c r="E42" s="205">
        <v>473.12103143000002</v>
      </c>
      <c r="F42" s="205">
        <v>440.31613596999995</v>
      </c>
      <c r="G42" s="205">
        <v>467.94420521000001</v>
      </c>
      <c r="H42" s="205">
        <v>516.73961677</v>
      </c>
      <c r="I42" s="205">
        <v>706.55792435000001</v>
      </c>
      <c r="J42" s="205">
        <v>802.03960781000001</v>
      </c>
      <c r="K42" s="205">
        <v>1251.7617947700001</v>
      </c>
      <c r="L42" s="205">
        <v>1371.7669124700001</v>
      </c>
      <c r="M42" s="205">
        <v>1373.9595443700002</v>
      </c>
      <c r="N42" s="205">
        <v>1281.6678039400001</v>
      </c>
      <c r="O42" s="205">
        <v>963.18778773999998</v>
      </c>
      <c r="P42" s="205">
        <v>862.13368020000007</v>
      </c>
      <c r="Q42" s="205">
        <v>725.00941123999996</v>
      </c>
      <c r="R42" s="205">
        <v>677.33158335999985</v>
      </c>
      <c r="S42" s="205">
        <v>599.69273071999999</v>
      </c>
      <c r="T42" s="205">
        <v>413.60415972000004</v>
      </c>
      <c r="U42" s="205">
        <v>353.76924136000002</v>
      </c>
      <c r="V42" s="205">
        <v>350.89667786000001</v>
      </c>
      <c r="W42" s="205">
        <v>352.15725524999999</v>
      </c>
      <c r="X42" s="205">
        <v>312.38736071</v>
      </c>
      <c r="Y42" s="205">
        <v>22.559447625394998</v>
      </c>
      <c r="Z42" s="205">
        <v>20.444949226398997</v>
      </c>
      <c r="AA42" s="205">
        <v>60.837850440324004</v>
      </c>
      <c r="AB42" s="205">
        <v>60.148783378899999</v>
      </c>
      <c r="AC42" s="205">
        <v>58.938318720419993</v>
      </c>
      <c r="AD42" s="205">
        <v>90.826923711944985</v>
      </c>
      <c r="AE42" s="205">
        <v>57.787008127038</v>
      </c>
      <c r="AF42" s="205">
        <v>38.291306689141997</v>
      </c>
      <c r="AG42" s="205">
        <v>33.381942587246002</v>
      </c>
      <c r="AH42" s="205">
        <v>21.856455905611998</v>
      </c>
      <c r="AI42" s="205">
        <v>57.48389561890999</v>
      </c>
      <c r="AJ42" s="205">
        <v>23.024865509999998</v>
      </c>
      <c r="AK42" s="205">
        <v>56.007899479999999</v>
      </c>
      <c r="AL42" s="205">
        <v>182.12505976290001</v>
      </c>
      <c r="AM42" s="205">
        <v>285.07471874000004</v>
      </c>
      <c r="AN42" s="205">
        <v>399.85402911221303</v>
      </c>
      <c r="AO42" s="205">
        <v>634.51574833000006</v>
      </c>
      <c r="AP42" s="205">
        <v>655.15613722000001</v>
      </c>
      <c r="AQ42" s="205">
        <v>812.13846767999996</v>
      </c>
      <c r="AR42" s="205">
        <v>598.86275968339896</v>
      </c>
    </row>
    <row r="43" spans="1:44" s="187" customFormat="1">
      <c r="A43" s="201" t="s">
        <v>613</v>
      </c>
      <c r="B43" s="205">
        <v>1645.61529595</v>
      </c>
      <c r="C43" s="205">
        <v>2454.8116139100002</v>
      </c>
      <c r="D43" s="205">
        <v>2613.35461541</v>
      </c>
      <c r="E43" s="205">
        <v>1864.4000785000001</v>
      </c>
      <c r="F43" s="205">
        <v>1975.8437972100003</v>
      </c>
      <c r="G43" s="205">
        <v>1830.0334214100001</v>
      </c>
      <c r="H43" s="205">
        <v>1687.7285171199999</v>
      </c>
      <c r="I43" s="205">
        <v>1614.6461186500001</v>
      </c>
      <c r="J43" s="205">
        <v>533.30217592999998</v>
      </c>
      <c r="K43" s="205">
        <v>538.98274415000003</v>
      </c>
      <c r="L43" s="205">
        <v>401.84033577000002</v>
      </c>
      <c r="M43" s="205">
        <v>415.71938066000001</v>
      </c>
      <c r="N43" s="205">
        <v>443.57504466</v>
      </c>
      <c r="O43" s="205">
        <v>597.36711917999992</v>
      </c>
      <c r="P43" s="205">
        <v>827.27598082999998</v>
      </c>
      <c r="Q43" s="205">
        <v>564.15432093000004</v>
      </c>
      <c r="R43" s="205">
        <v>235.5749667</v>
      </c>
      <c r="S43" s="205">
        <v>452.84684689999995</v>
      </c>
      <c r="T43" s="205">
        <v>415.09901944000001</v>
      </c>
      <c r="U43" s="205">
        <v>309.19890585000002</v>
      </c>
      <c r="V43" s="205">
        <v>459.28231350000004</v>
      </c>
      <c r="W43" s="205">
        <v>289.92984946000001</v>
      </c>
      <c r="X43" s="205">
        <v>179.80270627999997</v>
      </c>
      <c r="Y43" s="205">
        <v>213.97653120556797</v>
      </c>
      <c r="Z43" s="205">
        <v>285.98767704865594</v>
      </c>
      <c r="AA43" s="205">
        <v>265.04306388968598</v>
      </c>
      <c r="AB43" s="205">
        <v>348.39662469260003</v>
      </c>
      <c r="AC43" s="205">
        <v>351.03318017162997</v>
      </c>
      <c r="AD43" s="205">
        <v>396.47108856467503</v>
      </c>
      <c r="AE43" s="205">
        <v>840.23502474372003</v>
      </c>
      <c r="AF43" s="205">
        <v>741.48879269424697</v>
      </c>
      <c r="AG43" s="205">
        <v>528.11151714729601</v>
      </c>
      <c r="AH43" s="205">
        <v>959.73922609816509</v>
      </c>
      <c r="AI43" s="205">
        <v>825.76489190838004</v>
      </c>
      <c r="AJ43" s="205">
        <v>830.57730819205005</v>
      </c>
      <c r="AK43" s="205">
        <v>910.99086780004995</v>
      </c>
      <c r="AL43" s="205">
        <v>509.14263395498006</v>
      </c>
      <c r="AM43" s="205">
        <v>609.84328650652003</v>
      </c>
      <c r="AN43" s="205">
        <v>449.49318578803798</v>
      </c>
      <c r="AO43" s="205">
        <v>618.36747283048987</v>
      </c>
      <c r="AP43" s="205">
        <v>373.79738402647007</v>
      </c>
      <c r="AQ43" s="205">
        <v>394.91818089393394</v>
      </c>
      <c r="AR43" s="205">
        <v>383.73273948854603</v>
      </c>
    </row>
    <row r="44" spans="1:44" s="187" customFormat="1">
      <c r="A44" s="201" t="s">
        <v>614</v>
      </c>
      <c r="B44" s="205">
        <v>1852.17793078</v>
      </c>
      <c r="C44" s="205">
        <v>2038.73677324</v>
      </c>
      <c r="D44" s="205">
        <v>734.8704631600001</v>
      </c>
      <c r="E44" s="205">
        <v>1315.2542207899999</v>
      </c>
      <c r="F44" s="205">
        <v>1038.0970873400001</v>
      </c>
      <c r="G44" s="205">
        <v>889.16861443000016</v>
      </c>
      <c r="H44" s="205">
        <v>908.68738778999989</v>
      </c>
      <c r="I44" s="205">
        <v>1111.6921006299999</v>
      </c>
      <c r="J44" s="205">
        <v>1236.21854753</v>
      </c>
      <c r="K44" s="205">
        <v>690.22374825999998</v>
      </c>
      <c r="L44" s="205">
        <v>592.93781769999998</v>
      </c>
      <c r="M44" s="205">
        <v>811.05439443</v>
      </c>
      <c r="N44" s="205">
        <v>389.77114023000001</v>
      </c>
      <c r="O44" s="205">
        <v>637.45475829999998</v>
      </c>
      <c r="P44" s="205">
        <v>451.40414219000002</v>
      </c>
      <c r="Q44" s="205">
        <v>250.68852286999999</v>
      </c>
      <c r="R44" s="205">
        <v>396.53693235999998</v>
      </c>
      <c r="S44" s="205">
        <v>498.32601182999991</v>
      </c>
      <c r="T44" s="205">
        <v>732.72257330999992</v>
      </c>
      <c r="U44" s="205">
        <v>1260.5632928299999</v>
      </c>
      <c r="V44" s="205">
        <v>853.94254236000017</v>
      </c>
      <c r="W44" s="205">
        <v>836.78417168999999</v>
      </c>
      <c r="X44" s="205">
        <v>773.45169639000005</v>
      </c>
      <c r="Y44" s="205">
        <v>184.94786237</v>
      </c>
      <c r="Z44" s="205">
        <v>186.49915219000002</v>
      </c>
      <c r="AA44" s="205">
        <v>202.66360931460099</v>
      </c>
      <c r="AB44" s="205">
        <v>224.779912779786</v>
      </c>
      <c r="AC44" s="205">
        <v>230.25935391450611</v>
      </c>
      <c r="AD44" s="205">
        <v>237.78332217125026</v>
      </c>
      <c r="AE44" s="205">
        <v>262.32082418467195</v>
      </c>
      <c r="AF44" s="205">
        <v>262.66031727088608</v>
      </c>
      <c r="AG44" s="205">
        <v>258.4237573145985</v>
      </c>
      <c r="AH44" s="205">
        <v>290.75758673505857</v>
      </c>
      <c r="AI44" s="205">
        <v>261.48401865066921</v>
      </c>
      <c r="AJ44" s="205">
        <v>292.3790594092153</v>
      </c>
      <c r="AK44" s="205">
        <v>302.25293204740063</v>
      </c>
      <c r="AL44" s="205">
        <v>370.9950715997569</v>
      </c>
      <c r="AM44" s="205">
        <v>422.21193864999998</v>
      </c>
      <c r="AN44" s="205">
        <v>517.83962002999999</v>
      </c>
      <c r="AO44" s="205">
        <v>763.24989950999998</v>
      </c>
      <c r="AP44" s="205">
        <v>845.30827320999992</v>
      </c>
      <c r="AQ44" s="205">
        <v>668.25783864000005</v>
      </c>
      <c r="AR44" s="205">
        <v>1272.2169743899999</v>
      </c>
    </row>
    <row r="45" spans="1:44" s="187" customFormat="1" ht="13.5" thickBot="1">
      <c r="A45" s="211" t="s">
        <v>616</v>
      </c>
      <c r="B45" s="212">
        <v>458.36657097551392</v>
      </c>
      <c r="C45" s="212">
        <v>554.42700386086801</v>
      </c>
      <c r="D45" s="212">
        <v>266.40348908334403</v>
      </c>
      <c r="E45" s="212">
        <v>149.13803223840401</v>
      </c>
      <c r="F45" s="212">
        <v>160.11610972304595</v>
      </c>
      <c r="G45" s="212">
        <v>153.355189266851</v>
      </c>
      <c r="H45" s="212">
        <v>147.87058733267997</v>
      </c>
      <c r="I45" s="212">
        <v>117.80204393906</v>
      </c>
      <c r="J45" s="212">
        <v>117.213246517377</v>
      </c>
      <c r="K45" s="212">
        <v>111.59274381045698</v>
      </c>
      <c r="L45" s="212">
        <v>155.51612290223298</v>
      </c>
      <c r="M45" s="212">
        <v>125.25189054225</v>
      </c>
      <c r="N45" s="212">
        <v>98.211176991509987</v>
      </c>
      <c r="O45" s="212">
        <v>39.897159304583994</v>
      </c>
      <c r="P45" s="212">
        <v>92.747962134410002</v>
      </c>
      <c r="Q45" s="212">
        <v>124.181135493136</v>
      </c>
      <c r="R45" s="212">
        <v>152.34120460231</v>
      </c>
      <c r="S45" s="212">
        <v>98.74255609926</v>
      </c>
      <c r="T45" s="212">
        <v>116.14846462525</v>
      </c>
      <c r="U45" s="212">
        <v>95.049673349999992</v>
      </c>
      <c r="V45" s="212">
        <v>107.51839186122</v>
      </c>
      <c r="W45" s="212">
        <v>102.34720584353801</v>
      </c>
      <c r="X45" s="212">
        <v>71.127253374543997</v>
      </c>
      <c r="Y45" s="212">
        <v>84.569483437496004</v>
      </c>
      <c r="Z45" s="212">
        <v>59.345648278485982</v>
      </c>
      <c r="AA45" s="212">
        <v>46.046633159999999</v>
      </c>
      <c r="AB45" s="212">
        <v>44.051908599999997</v>
      </c>
      <c r="AC45" s="212">
        <v>28.564078889999998</v>
      </c>
      <c r="AD45" s="212">
        <v>1374.4944312</v>
      </c>
      <c r="AE45" s="212">
        <v>27.608262760000002</v>
      </c>
      <c r="AF45" s="212">
        <v>56.893685380971</v>
      </c>
      <c r="AG45" s="212">
        <v>50.544504919639998</v>
      </c>
      <c r="AH45" s="212">
        <v>38.372127050000003</v>
      </c>
      <c r="AI45" s="212">
        <v>0</v>
      </c>
      <c r="AJ45" s="212">
        <v>0</v>
      </c>
      <c r="AK45" s="212">
        <v>0</v>
      </c>
      <c r="AL45" s="212">
        <v>0</v>
      </c>
      <c r="AM45" s="212">
        <v>0</v>
      </c>
      <c r="AN45" s="212">
        <v>0</v>
      </c>
      <c r="AO45" s="212">
        <v>0</v>
      </c>
      <c r="AP45" s="212">
        <v>0</v>
      </c>
      <c r="AQ45" s="212">
        <v>0</v>
      </c>
      <c r="AR45" s="212">
        <v>0</v>
      </c>
    </row>
    <row r="46" spans="1:44" s="187" customFormat="1" ht="13.5" thickTop="1">
      <c r="A46" s="201"/>
      <c r="B46" s="205"/>
      <c r="C46" s="205"/>
      <c r="D46" s="205"/>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row>
    <row r="47" spans="1:44" s="187" customFormat="1">
      <c r="A47" s="79"/>
      <c r="C47" s="188"/>
      <c r="D47" s="188"/>
      <c r="E47" s="188"/>
      <c r="F47" s="188"/>
      <c r="G47" s="188"/>
      <c r="H47" s="188"/>
      <c r="I47" s="188"/>
      <c r="J47" s="188"/>
      <c r="K47" s="188"/>
      <c r="L47" s="188"/>
      <c r="M47" s="188"/>
      <c r="N47" s="188"/>
      <c r="O47" s="188"/>
      <c r="P47" s="188"/>
      <c r="Q47" s="188"/>
      <c r="R47" s="188"/>
      <c r="S47" s="188"/>
      <c r="T47" s="188"/>
      <c r="U47" s="188"/>
      <c r="V47" s="188"/>
    </row>
    <row r="48" spans="1:44" s="187" customFormat="1">
      <c r="A48" s="79"/>
      <c r="C48" s="188"/>
      <c r="D48" s="188"/>
      <c r="E48" s="188"/>
      <c r="F48" s="188"/>
      <c r="G48" s="188"/>
      <c r="H48" s="188"/>
      <c r="I48" s="188"/>
      <c r="J48" s="188"/>
      <c r="K48" s="188"/>
      <c r="L48" s="188"/>
      <c r="M48" s="188"/>
      <c r="N48" s="188"/>
      <c r="O48" s="188"/>
      <c r="P48" s="188"/>
      <c r="Q48" s="188"/>
      <c r="R48" s="188"/>
      <c r="S48" s="188"/>
      <c r="T48" s="188"/>
      <c r="U48" s="188"/>
      <c r="V48" s="188"/>
    </row>
    <row r="49" spans="1:22" s="187" customFormat="1">
      <c r="A49" s="79"/>
      <c r="C49" s="188"/>
      <c r="D49" s="188"/>
      <c r="E49" s="188"/>
      <c r="F49" s="188"/>
      <c r="G49" s="188"/>
      <c r="H49" s="188"/>
      <c r="I49" s="188"/>
      <c r="J49" s="188"/>
      <c r="K49" s="188"/>
      <c r="L49" s="188"/>
      <c r="M49" s="188"/>
      <c r="N49" s="188"/>
      <c r="O49" s="188"/>
      <c r="P49" s="188"/>
      <c r="Q49" s="188"/>
      <c r="R49" s="188"/>
      <c r="S49" s="188"/>
      <c r="T49" s="188"/>
      <c r="U49" s="188"/>
      <c r="V49" s="188"/>
    </row>
    <row r="50" spans="1:22" s="187" customFormat="1">
      <c r="A50" s="79"/>
      <c r="C50" s="188"/>
      <c r="D50" s="188"/>
      <c r="E50" s="188"/>
      <c r="F50" s="188"/>
      <c r="G50" s="188"/>
      <c r="H50" s="188"/>
      <c r="I50" s="188"/>
      <c r="J50" s="188"/>
      <c r="K50" s="188"/>
      <c r="L50" s="188"/>
      <c r="M50" s="188"/>
      <c r="N50" s="188"/>
      <c r="O50" s="188"/>
      <c r="P50" s="188"/>
      <c r="Q50" s="188"/>
      <c r="R50" s="188"/>
      <c r="S50" s="188"/>
      <c r="T50" s="188"/>
      <c r="U50" s="188"/>
      <c r="V50" s="188"/>
    </row>
    <row r="51" spans="1:22" s="187" customFormat="1">
      <c r="A51" s="79"/>
      <c r="C51" s="188"/>
      <c r="D51" s="188"/>
      <c r="E51" s="188"/>
      <c r="F51" s="188"/>
      <c r="G51" s="188"/>
      <c r="H51" s="188"/>
      <c r="I51" s="188"/>
      <c r="J51" s="188"/>
      <c r="K51" s="188"/>
      <c r="L51" s="188"/>
      <c r="M51" s="188"/>
      <c r="N51" s="188"/>
      <c r="O51" s="188"/>
      <c r="P51" s="188"/>
      <c r="Q51" s="188"/>
      <c r="R51" s="188"/>
      <c r="S51" s="188"/>
      <c r="T51" s="188"/>
      <c r="U51" s="188"/>
      <c r="V51" s="188"/>
    </row>
    <row r="52" spans="1:22" s="187" customFormat="1">
      <c r="A52" s="79"/>
      <c r="C52" s="188"/>
      <c r="D52" s="188"/>
      <c r="E52" s="188"/>
      <c r="F52" s="188"/>
      <c r="G52" s="188"/>
      <c r="H52" s="188"/>
      <c r="I52" s="188"/>
      <c r="J52" s="188"/>
      <c r="K52" s="188"/>
      <c r="L52" s="188"/>
      <c r="M52" s="188"/>
      <c r="N52" s="188"/>
      <c r="O52" s="188"/>
      <c r="P52" s="188"/>
      <c r="Q52" s="188"/>
      <c r="R52" s="188"/>
      <c r="S52" s="188"/>
      <c r="T52" s="188"/>
      <c r="U52" s="188"/>
      <c r="V52" s="188"/>
    </row>
    <row r="53" spans="1:22" s="187" customFormat="1">
      <c r="A53" s="79"/>
      <c r="C53" s="188"/>
      <c r="D53" s="188"/>
      <c r="E53" s="188"/>
      <c r="F53" s="188"/>
      <c r="G53" s="188"/>
      <c r="H53" s="188"/>
      <c r="I53" s="188"/>
      <c r="J53" s="188"/>
      <c r="K53" s="188"/>
      <c r="L53" s="188"/>
      <c r="M53" s="188"/>
      <c r="N53" s="188"/>
      <c r="O53" s="188"/>
      <c r="P53" s="188"/>
      <c r="Q53" s="188"/>
      <c r="R53" s="188"/>
      <c r="S53" s="188"/>
      <c r="T53" s="188"/>
      <c r="U53" s="188"/>
      <c r="V53" s="188"/>
    </row>
    <row r="54" spans="1:22" s="187" customFormat="1">
      <c r="A54" s="79"/>
      <c r="C54" s="188"/>
      <c r="D54" s="188"/>
      <c r="E54" s="188"/>
      <c r="F54" s="188"/>
      <c r="G54" s="188"/>
      <c r="H54" s="188"/>
      <c r="I54" s="188"/>
      <c r="J54" s="188"/>
      <c r="K54" s="188"/>
      <c r="L54" s="188"/>
      <c r="M54" s="188"/>
      <c r="N54" s="188"/>
      <c r="O54" s="188"/>
      <c r="P54" s="188"/>
      <c r="Q54" s="188"/>
      <c r="R54" s="188"/>
      <c r="S54" s="188"/>
      <c r="T54" s="188"/>
      <c r="U54" s="188"/>
      <c r="V54" s="188"/>
    </row>
    <row r="55" spans="1:22" s="187" customFormat="1" ht="29.1" customHeight="1">
      <c r="A55" s="568" t="s">
        <v>819</v>
      </c>
      <c r="B55" s="188"/>
      <c r="C55" s="188"/>
      <c r="D55" s="188"/>
      <c r="E55" s="188"/>
      <c r="F55" s="188"/>
      <c r="G55" s="188"/>
      <c r="H55" s="188"/>
      <c r="I55" s="188"/>
      <c r="J55" s="188"/>
      <c r="K55" s="188"/>
      <c r="L55" s="188"/>
      <c r="M55" s="188"/>
      <c r="N55" s="188"/>
      <c r="O55" s="188"/>
      <c r="P55" s="188"/>
      <c r="Q55" s="188"/>
      <c r="R55" s="188"/>
      <c r="S55" s="188"/>
      <c r="T55" s="188"/>
      <c r="U55" s="188"/>
      <c r="V55" s="188"/>
    </row>
    <row r="56" spans="1:22" s="187" customFormat="1">
      <c r="A56" s="568"/>
      <c r="B56" s="188"/>
      <c r="C56" s="188"/>
      <c r="D56" s="188"/>
      <c r="E56" s="188"/>
      <c r="F56" s="188"/>
      <c r="G56" s="188"/>
      <c r="H56" s="188"/>
      <c r="I56" s="188"/>
      <c r="J56" s="188"/>
      <c r="K56" s="188"/>
      <c r="L56" s="188"/>
      <c r="M56" s="188"/>
      <c r="N56" s="188"/>
      <c r="O56" s="188"/>
      <c r="P56" s="188"/>
      <c r="Q56" s="188"/>
      <c r="R56" s="188"/>
      <c r="S56" s="188"/>
      <c r="T56" s="188"/>
      <c r="U56" s="188"/>
      <c r="V56" s="188"/>
    </row>
    <row r="57" spans="1:22" s="187" customFormat="1">
      <c r="A57" s="79"/>
      <c r="C57" s="188"/>
      <c r="D57" s="188"/>
      <c r="E57" s="188"/>
      <c r="F57" s="188"/>
      <c r="G57" s="188"/>
      <c r="H57" s="188"/>
      <c r="I57" s="188"/>
      <c r="J57" s="188"/>
      <c r="K57" s="188"/>
      <c r="L57" s="188"/>
      <c r="M57" s="188"/>
      <c r="N57" s="188"/>
      <c r="O57" s="188"/>
      <c r="P57" s="188"/>
      <c r="Q57" s="188"/>
      <c r="R57" s="188"/>
      <c r="S57" s="188"/>
      <c r="T57" s="188"/>
      <c r="U57" s="188"/>
      <c r="V57" s="188"/>
    </row>
    <row r="58" spans="1:22" s="187" customFormat="1">
      <c r="A58" s="79"/>
      <c r="C58" s="188"/>
      <c r="D58" s="188"/>
      <c r="E58" s="188"/>
      <c r="F58" s="188"/>
      <c r="G58" s="188"/>
      <c r="H58" s="188"/>
      <c r="I58" s="188"/>
      <c r="J58" s="188"/>
      <c r="K58" s="188"/>
      <c r="L58" s="188"/>
      <c r="M58" s="188"/>
      <c r="N58" s="188"/>
      <c r="O58" s="188"/>
      <c r="P58" s="188"/>
      <c r="Q58" s="188"/>
      <c r="R58" s="188"/>
      <c r="S58" s="188"/>
      <c r="T58" s="188"/>
      <c r="U58" s="188"/>
      <c r="V58" s="188"/>
    </row>
    <row r="59" spans="1:22" s="187" customFormat="1">
      <c r="A59" s="79"/>
      <c r="C59" s="188"/>
      <c r="D59" s="188"/>
      <c r="E59" s="188"/>
      <c r="F59" s="188"/>
      <c r="G59" s="188"/>
      <c r="H59" s="188"/>
      <c r="I59" s="188"/>
      <c r="J59" s="188"/>
      <c r="K59" s="188"/>
      <c r="L59" s="188"/>
      <c r="M59" s="188"/>
      <c r="N59" s="188"/>
      <c r="O59" s="188"/>
      <c r="P59" s="188"/>
      <c r="Q59" s="188"/>
      <c r="R59" s="188"/>
      <c r="S59" s="188"/>
      <c r="T59" s="188"/>
      <c r="U59" s="188"/>
      <c r="V59" s="188"/>
    </row>
    <row r="60" spans="1:22" s="187" customFormat="1">
      <c r="A60" s="79"/>
      <c r="C60" s="188"/>
      <c r="D60" s="188"/>
      <c r="E60" s="188"/>
      <c r="F60" s="188"/>
      <c r="G60" s="188"/>
      <c r="H60" s="188"/>
      <c r="I60" s="188"/>
      <c r="J60" s="188"/>
      <c r="K60" s="188"/>
      <c r="L60" s="188"/>
      <c r="M60" s="188"/>
      <c r="N60" s="188"/>
      <c r="O60" s="188"/>
      <c r="P60" s="188"/>
      <c r="Q60" s="188"/>
      <c r="R60" s="188"/>
      <c r="S60" s="188"/>
      <c r="T60" s="188"/>
      <c r="U60" s="188"/>
      <c r="V60" s="188"/>
    </row>
    <row r="61" spans="1:22" s="187" customFormat="1">
      <c r="A61" s="79"/>
      <c r="C61" s="188"/>
      <c r="D61" s="188"/>
      <c r="E61" s="188"/>
      <c r="F61" s="188"/>
      <c r="G61" s="188"/>
      <c r="H61" s="188"/>
      <c r="I61" s="188"/>
      <c r="J61" s="188"/>
      <c r="K61" s="188"/>
      <c r="L61" s="188"/>
      <c r="M61" s="188"/>
      <c r="N61" s="188"/>
      <c r="O61" s="188"/>
      <c r="P61" s="188"/>
      <c r="Q61" s="188"/>
      <c r="R61" s="188"/>
      <c r="S61" s="188"/>
      <c r="T61" s="188"/>
      <c r="U61" s="188"/>
      <c r="V61" s="188"/>
    </row>
    <row r="62" spans="1:22" s="187" customFormat="1">
      <c r="A62" s="79"/>
      <c r="C62" s="188"/>
      <c r="D62" s="188"/>
      <c r="E62" s="188"/>
      <c r="F62" s="188"/>
      <c r="G62" s="188"/>
      <c r="H62" s="188"/>
      <c r="I62" s="188"/>
      <c r="J62" s="188"/>
      <c r="K62" s="188"/>
      <c r="L62" s="188"/>
      <c r="M62" s="188"/>
      <c r="N62" s="188"/>
      <c r="O62" s="188"/>
      <c r="P62" s="188"/>
      <c r="Q62" s="188"/>
      <c r="R62" s="188"/>
      <c r="S62" s="188"/>
      <c r="T62" s="188"/>
      <c r="U62" s="188"/>
      <c r="V62" s="188"/>
    </row>
    <row r="63" spans="1:22" s="187" customFormat="1">
      <c r="A63" s="79"/>
      <c r="C63" s="188"/>
      <c r="D63" s="188"/>
      <c r="E63" s="188"/>
      <c r="F63" s="188"/>
      <c r="G63" s="188"/>
      <c r="H63" s="188"/>
      <c r="I63" s="188"/>
      <c r="J63" s="188"/>
      <c r="K63" s="188"/>
      <c r="L63" s="188"/>
      <c r="M63" s="188"/>
      <c r="N63" s="188"/>
      <c r="O63" s="188"/>
      <c r="P63" s="188"/>
      <c r="Q63" s="188"/>
      <c r="R63" s="188"/>
      <c r="S63" s="188"/>
      <c r="T63" s="188"/>
      <c r="U63" s="188"/>
      <c r="V63" s="188"/>
    </row>
  </sheetData>
  <sheetProtection sheet="1" objects="1" scenarios="1"/>
  <hyperlinks>
    <hyperlink ref="A4" location="'Index'!B13" display="Índice!A1" xr:uid="{97B41C47-2E1E-4835-B577-4CE305477BA1}"/>
  </hyperlinks>
  <printOptions horizontalCentered="1"/>
  <pageMargins left="0.39370078740157483" right="0.39370078740157483" top="0.39370078740157483" bottom="0.39370078740157483" header="0.51181102362204722" footer="0.51181102362204722"/>
  <pageSetup paperSize="9" orientation="landscape" r:id="rId1"/>
  <headerFooter alignWithMargins="0">
    <oddHeader>&amp;R&amp;"Calibri"&amp;10&amp;K000000 #interna&amp;1#_x000D_</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F604F-6587-4855-AE75-F4B83235E778}">
  <sheetPr codeName="Plan60">
    <tabColor rgb="FFFFCC00"/>
  </sheetPr>
  <dimension ref="A1:U52"/>
  <sheetViews>
    <sheetView showGridLines="0" showRowColHeaders="0" zoomScaleNormal="100" workbookViewId="0">
      <pane xSplit="1" ySplit="5" topLeftCell="B6" activePane="bottomRight" state="frozen"/>
      <selection pane="topRight" activeCell="B1" sqref="B1"/>
      <selection pane="bottomLeft" activeCell="A6" sqref="A6"/>
      <selection pane="bottomRight" activeCell="A4" sqref="A4"/>
    </sheetView>
  </sheetViews>
  <sheetFormatPr defaultColWidth="12.42578125" defaultRowHeight="12.75"/>
  <cols>
    <col min="1" max="1" width="64.7109375" customWidth="1"/>
    <col min="2" max="236" width="12.7109375" customWidth="1"/>
  </cols>
  <sheetData>
    <row r="1" spans="1:21" s="184" customFormat="1" ht="16.350000000000001" customHeight="1">
      <c r="A1" s="90"/>
      <c r="B1" s="91"/>
      <c r="C1" s="91"/>
      <c r="D1" s="91"/>
      <c r="E1" s="91"/>
      <c r="F1" s="91"/>
      <c r="G1" s="91"/>
      <c r="H1" s="91"/>
      <c r="I1" s="91"/>
      <c r="J1" s="91"/>
      <c r="K1" s="91"/>
      <c r="L1" s="91"/>
      <c r="M1" s="91"/>
      <c r="N1" s="91"/>
      <c r="O1" s="91"/>
      <c r="P1" s="91"/>
      <c r="Q1" s="91"/>
      <c r="R1" s="91"/>
      <c r="S1" s="91"/>
      <c r="T1" s="91"/>
      <c r="U1" s="91"/>
    </row>
    <row r="2" spans="1:21" s="184" customFormat="1" ht="33" customHeight="1">
      <c r="A2" s="616" t="s">
        <v>1220</v>
      </c>
      <c r="B2" s="91"/>
      <c r="C2" s="91"/>
      <c r="D2" s="91"/>
      <c r="E2" s="91"/>
      <c r="F2" s="91"/>
      <c r="G2" s="91"/>
      <c r="H2" s="91"/>
      <c r="I2" s="91"/>
      <c r="J2" s="91"/>
      <c r="K2" s="91"/>
      <c r="L2" s="91"/>
      <c r="M2" s="91"/>
      <c r="N2" s="91"/>
      <c r="O2" s="91"/>
      <c r="P2" s="91"/>
      <c r="Q2" s="91"/>
      <c r="R2" s="91"/>
      <c r="S2" s="91"/>
      <c r="T2" s="91"/>
      <c r="U2" s="91"/>
    </row>
    <row r="3" spans="1:21" s="184" customFormat="1" ht="16.350000000000001" customHeight="1">
      <c r="A3" s="617" t="s">
        <v>1443</v>
      </c>
      <c r="B3" s="91"/>
      <c r="C3" s="91"/>
      <c r="D3" s="91"/>
      <c r="E3" s="91"/>
      <c r="F3" s="91"/>
      <c r="G3" s="91"/>
      <c r="H3" s="91"/>
      <c r="I3" s="91"/>
      <c r="J3" s="91"/>
      <c r="K3" s="91"/>
      <c r="L3" s="91"/>
      <c r="M3" s="91"/>
      <c r="N3" s="91"/>
      <c r="O3" s="91"/>
      <c r="P3" s="91"/>
      <c r="Q3" s="91"/>
      <c r="R3" s="91"/>
      <c r="S3" s="91"/>
      <c r="T3" s="91"/>
      <c r="U3" s="91"/>
    </row>
    <row r="4" spans="1:21" s="185" customFormat="1" ht="16.350000000000001" customHeight="1">
      <c r="A4" s="95" t="s">
        <v>1457</v>
      </c>
      <c r="B4" s="93" t="s">
        <v>1489</v>
      </c>
      <c r="C4" s="93" t="s">
        <v>1203</v>
      </c>
      <c r="D4" s="93" t="s">
        <v>1204</v>
      </c>
      <c r="E4" s="93" t="s">
        <v>1490</v>
      </c>
      <c r="F4" s="94" t="s">
        <v>1491</v>
      </c>
      <c r="G4" s="94" t="s">
        <v>1477</v>
      </c>
      <c r="H4" s="94" t="s">
        <v>1403</v>
      </c>
      <c r="I4" s="94" t="s">
        <v>1418</v>
      </c>
      <c r="J4" s="94" t="s">
        <v>1419</v>
      </c>
      <c r="K4" s="94" t="s">
        <v>1406</v>
      </c>
      <c r="L4" s="94" t="s">
        <v>1407</v>
      </c>
      <c r="M4" s="94" t="s">
        <v>1420</v>
      </c>
      <c r="N4" s="94" t="s">
        <v>1421</v>
      </c>
      <c r="O4" s="94" t="s">
        <v>1410</v>
      </c>
      <c r="P4" s="94" t="s">
        <v>1411</v>
      </c>
      <c r="Q4" s="94" t="s">
        <v>1422</v>
      </c>
      <c r="R4" s="94" t="s">
        <v>1423</v>
      </c>
      <c r="S4" s="94" t="s">
        <v>1414</v>
      </c>
      <c r="T4" s="94" t="s">
        <v>1415</v>
      </c>
      <c r="U4" s="94" t="s">
        <v>1424</v>
      </c>
    </row>
    <row r="5" spans="1:21" s="186" customFormat="1" ht="4.5" customHeight="1">
      <c r="A5" s="96"/>
      <c r="B5" s="97"/>
      <c r="C5" s="97"/>
      <c r="D5" s="97"/>
      <c r="E5" s="97"/>
      <c r="F5" s="97"/>
      <c r="G5" s="97"/>
      <c r="H5" s="97"/>
      <c r="I5" s="97"/>
      <c r="J5" s="97"/>
      <c r="K5" s="97"/>
      <c r="L5" s="97"/>
      <c r="M5" s="97"/>
      <c r="N5" s="97"/>
      <c r="O5" s="97"/>
      <c r="P5" s="97"/>
      <c r="Q5" s="97"/>
      <c r="R5" s="97"/>
      <c r="S5" s="97"/>
      <c r="T5" s="97"/>
      <c r="U5" s="97"/>
    </row>
    <row r="6" spans="1:21" s="187" customFormat="1">
      <c r="A6" s="712" t="s">
        <v>1206</v>
      </c>
      <c r="B6" s="713">
        <v>772283340821.72998</v>
      </c>
      <c r="C6" s="713">
        <v>802249259031.52026</v>
      </c>
      <c r="D6" s="713">
        <v>852049278797.14001</v>
      </c>
      <c r="E6" s="713">
        <v>867228441057.30005</v>
      </c>
      <c r="F6" s="713">
        <v>887864479869.20007</v>
      </c>
      <c r="G6" s="713">
        <v>903841082701.42993</v>
      </c>
      <c r="H6" s="713">
        <v>912320284333.29004</v>
      </c>
      <c r="I6" s="713">
        <v>916913823941.64978</v>
      </c>
      <c r="J6" s="713">
        <v>936362958334.80005</v>
      </c>
      <c r="K6" s="713">
        <v>927171026813.75977</v>
      </c>
      <c r="L6" s="713">
        <v>983774133254.10999</v>
      </c>
      <c r="M6" s="713">
        <v>1022151405822.8201</v>
      </c>
      <c r="N6" s="713">
        <v>1028297864170.9401</v>
      </c>
      <c r="O6" s="713">
        <v>1036150510884.9199</v>
      </c>
      <c r="P6" s="713">
        <v>1075598776278.8802</v>
      </c>
      <c r="Q6" s="713">
        <v>1098051501261.3998</v>
      </c>
      <c r="R6" s="713">
        <v>1136029862075.9705</v>
      </c>
      <c r="S6" s="713">
        <v>1119757533393.2498</v>
      </c>
      <c r="T6" s="713">
        <v>1150215398817.9099</v>
      </c>
      <c r="U6" s="713">
        <v>1191818025805.2598</v>
      </c>
    </row>
    <row r="7" spans="1:21" s="188" customFormat="1">
      <c r="A7" s="692" t="s">
        <v>269</v>
      </c>
      <c r="B7" s="693">
        <v>619963160093.83997</v>
      </c>
      <c r="C7" s="693">
        <v>629936098171.24011</v>
      </c>
      <c r="D7" s="693">
        <v>684147088365.07996</v>
      </c>
      <c r="E7" s="693">
        <v>695367141503.91003</v>
      </c>
      <c r="F7" s="693">
        <v>727994593650.43005</v>
      </c>
      <c r="G7" s="693">
        <v>743367331051.82007</v>
      </c>
      <c r="H7" s="693">
        <v>779985968077.93994</v>
      </c>
      <c r="I7" s="693">
        <v>782272882065.03992</v>
      </c>
      <c r="J7" s="693">
        <v>804790410055.56995</v>
      </c>
      <c r="K7" s="693">
        <v>811357930696.42993</v>
      </c>
      <c r="L7" s="693">
        <v>878994713512.81995</v>
      </c>
      <c r="M7" s="693">
        <v>913115706954.39001</v>
      </c>
      <c r="N7" s="693">
        <v>922155038912.55017</v>
      </c>
      <c r="O7" s="693">
        <v>931589726623.18982</v>
      </c>
      <c r="P7" s="693">
        <v>976424767170.27002</v>
      </c>
      <c r="Q7" s="693">
        <v>997079372513.08984</v>
      </c>
      <c r="R7" s="693">
        <v>1041632755509.2902</v>
      </c>
      <c r="S7" s="693">
        <v>1030015465853.1799</v>
      </c>
      <c r="T7" s="693">
        <v>1062921843534.5001</v>
      </c>
      <c r="U7" s="693">
        <v>1095501138438.7299</v>
      </c>
    </row>
    <row r="8" spans="1:21" s="188" customFormat="1">
      <c r="A8" s="217" t="s">
        <v>203</v>
      </c>
      <c r="B8" s="219">
        <v>232749706478.09</v>
      </c>
      <c r="C8" s="219">
        <v>242405327920.34</v>
      </c>
      <c r="D8" s="219">
        <v>273683672419.29001</v>
      </c>
      <c r="E8" s="219">
        <v>268757790507.76999</v>
      </c>
      <c r="F8" s="219">
        <v>283819600635.21997</v>
      </c>
      <c r="G8" s="219">
        <v>295498351544.48999</v>
      </c>
      <c r="H8" s="219">
        <v>317924290411.96997</v>
      </c>
      <c r="I8" s="219">
        <v>318367489729.83002</v>
      </c>
      <c r="J8" s="219">
        <v>326640088777.5</v>
      </c>
      <c r="K8" s="219">
        <v>335997454793.82001</v>
      </c>
      <c r="L8" s="219">
        <v>390257793114.63</v>
      </c>
      <c r="M8" s="219">
        <v>422862608341.28998</v>
      </c>
      <c r="N8" s="219">
        <v>431550383896.21002</v>
      </c>
      <c r="O8" s="219">
        <v>442024863993.91998</v>
      </c>
      <c r="P8" s="219">
        <v>456907918334.26001</v>
      </c>
      <c r="Q8" s="219">
        <v>461754232296.07001</v>
      </c>
      <c r="R8" s="219">
        <v>495670482146.21997</v>
      </c>
      <c r="S8" s="219">
        <v>490481878106.13</v>
      </c>
      <c r="T8" s="219">
        <v>502759263692.60999</v>
      </c>
      <c r="U8" s="219">
        <v>527667595219.64001</v>
      </c>
    </row>
    <row r="9" spans="1:21" s="188" customFormat="1">
      <c r="A9" s="217" t="s">
        <v>201</v>
      </c>
      <c r="B9" s="219">
        <v>180942854091.45999</v>
      </c>
      <c r="C9" s="219">
        <v>181647715795.72</v>
      </c>
      <c r="D9" s="219">
        <v>199135180033.20001</v>
      </c>
      <c r="E9" s="219">
        <v>210008950476.51999</v>
      </c>
      <c r="F9" s="219">
        <v>219396330707.39001</v>
      </c>
      <c r="G9" s="219">
        <v>219055227670.76999</v>
      </c>
      <c r="H9" s="219">
        <v>223426548217.41</v>
      </c>
      <c r="I9" s="219">
        <v>225458001232.29001</v>
      </c>
      <c r="J9" s="219">
        <v>225452749669.82001</v>
      </c>
      <c r="K9" s="219">
        <v>219330833681.53</v>
      </c>
      <c r="L9" s="219">
        <v>216894462445.16</v>
      </c>
      <c r="M9" s="219">
        <v>214574009446.82001</v>
      </c>
      <c r="N9" s="219">
        <v>213435805786.35001</v>
      </c>
      <c r="O9" s="219">
        <v>206768061081.48999</v>
      </c>
      <c r="P9" s="219">
        <v>205952535109.22</v>
      </c>
      <c r="Q9" s="219">
        <v>206503684875.23001</v>
      </c>
      <c r="R9" s="219">
        <v>206915086362.07001</v>
      </c>
      <c r="S9" s="219">
        <v>205678657937.94</v>
      </c>
      <c r="T9" s="219">
        <v>212664315847.94</v>
      </c>
      <c r="U9" s="219">
        <v>215320756663.70999</v>
      </c>
    </row>
    <row r="10" spans="1:21" s="188" customFormat="1">
      <c r="A10" s="217" t="s">
        <v>200</v>
      </c>
      <c r="B10" s="219">
        <v>71066575608.830093</v>
      </c>
      <c r="C10" s="219">
        <v>72141919661.580002</v>
      </c>
      <c r="D10" s="219">
        <v>81998205124.929901</v>
      </c>
      <c r="E10" s="219">
        <v>90714578264.300095</v>
      </c>
      <c r="F10" s="219">
        <v>98307410217.390106</v>
      </c>
      <c r="G10" s="219">
        <v>104891182304.50999</v>
      </c>
      <c r="H10" s="219">
        <v>119621691646.71001</v>
      </c>
      <c r="I10" s="219">
        <v>114481706010.73</v>
      </c>
      <c r="J10" s="219">
        <v>118758342019.97</v>
      </c>
      <c r="K10" s="219">
        <v>106471017004.13</v>
      </c>
      <c r="L10" s="219">
        <v>110974449870.34</v>
      </c>
      <c r="M10" s="219">
        <v>110535913733.53999</v>
      </c>
      <c r="N10" s="219">
        <v>107860380548.60001</v>
      </c>
      <c r="O10" s="219">
        <v>101578731274.35001</v>
      </c>
      <c r="P10" s="219">
        <v>105334152172.24001</v>
      </c>
      <c r="Q10" s="219">
        <v>105374134459.19</v>
      </c>
      <c r="R10" s="219">
        <v>109118615710.64</v>
      </c>
      <c r="S10" s="219">
        <v>103234215024.2</v>
      </c>
      <c r="T10" s="219">
        <v>106834289647.06</v>
      </c>
      <c r="U10" s="219">
        <v>108368430000.52</v>
      </c>
    </row>
    <row r="11" spans="1:21" s="188" customFormat="1">
      <c r="A11" s="217" t="s">
        <v>202</v>
      </c>
      <c r="B11" s="219">
        <v>29128474836.599998</v>
      </c>
      <c r="C11" s="219">
        <v>34713137386.300003</v>
      </c>
      <c r="D11" s="219">
        <v>30511292061.16</v>
      </c>
      <c r="E11" s="219">
        <v>28280361251.220001</v>
      </c>
      <c r="F11" s="219">
        <v>25686888565.009998</v>
      </c>
      <c r="G11" s="219">
        <v>28530838991.369999</v>
      </c>
      <c r="H11" s="219">
        <v>24641031229.279999</v>
      </c>
      <c r="I11" s="219">
        <v>25115407348.700001</v>
      </c>
      <c r="J11" s="219">
        <v>25968817587.610001</v>
      </c>
      <c r="K11" s="219">
        <v>24506462347.27</v>
      </c>
      <c r="L11" s="219">
        <v>26550234382.09</v>
      </c>
      <c r="M11" s="219">
        <v>25027850619.32</v>
      </c>
      <c r="N11" s="219">
        <v>23921285612.419998</v>
      </c>
      <c r="O11" s="219">
        <v>24135041033.759998</v>
      </c>
      <c r="P11" s="219">
        <v>24831616255.48</v>
      </c>
      <c r="Q11" s="219">
        <v>25766718045.75</v>
      </c>
      <c r="R11" s="219">
        <v>23726730700.599998</v>
      </c>
      <c r="S11" s="219">
        <v>22498008421.360001</v>
      </c>
      <c r="T11" s="219">
        <v>23005616417.25</v>
      </c>
      <c r="U11" s="219">
        <v>21955576507.830002</v>
      </c>
    </row>
    <row r="12" spans="1:21" s="188" customFormat="1">
      <c r="A12" s="217" t="s">
        <v>1240</v>
      </c>
      <c r="B12" s="219">
        <v>75882064678.279999</v>
      </c>
      <c r="C12" s="219">
        <v>72835415098.880005</v>
      </c>
      <c r="D12" s="219">
        <v>74525745363.149994</v>
      </c>
      <c r="E12" s="219">
        <v>73352330318.630005</v>
      </c>
      <c r="F12" s="219">
        <v>74210446233.729996</v>
      </c>
      <c r="G12" s="219">
        <v>72565220829.789993</v>
      </c>
      <c r="H12" s="219">
        <v>71914685735.520004</v>
      </c>
      <c r="I12" s="219">
        <v>75114586278.270004</v>
      </c>
      <c r="J12" s="219">
        <v>81396087936.380005</v>
      </c>
      <c r="K12" s="219">
        <v>95773676325.229996</v>
      </c>
      <c r="L12" s="219">
        <v>109061085313.87</v>
      </c>
      <c r="M12" s="219">
        <v>117600740537.85001</v>
      </c>
      <c r="N12" s="219">
        <v>122248775381.67</v>
      </c>
      <c r="O12" s="219">
        <v>137334827759.22998</v>
      </c>
      <c r="P12" s="219">
        <v>161467922014.39001</v>
      </c>
      <c r="Q12" s="219">
        <v>174967586512</v>
      </c>
      <c r="R12" s="219">
        <v>183753790182.54001</v>
      </c>
      <c r="S12" s="219">
        <v>185832663326.10001</v>
      </c>
      <c r="T12" s="219">
        <v>188586757253.17999</v>
      </c>
      <c r="U12" s="219">
        <v>194220414377.32999</v>
      </c>
    </row>
    <row r="13" spans="1:21" s="188" customFormat="1">
      <c r="A13" s="217" t="s">
        <v>1241</v>
      </c>
      <c r="B13" s="219">
        <v>16992680440.35</v>
      </c>
      <c r="C13" s="219">
        <v>14640725186.01</v>
      </c>
      <c r="D13" s="219">
        <v>13296138728.74</v>
      </c>
      <c r="E13" s="219">
        <v>12524431526.870001</v>
      </c>
      <c r="F13" s="219">
        <v>12437867619.26</v>
      </c>
      <c r="G13" s="219">
        <v>12551657040.32</v>
      </c>
      <c r="H13" s="219">
        <v>12778153129.49</v>
      </c>
      <c r="I13" s="219">
        <v>12846382340.549999</v>
      </c>
      <c r="J13" s="219">
        <v>12547846531.620001</v>
      </c>
      <c r="K13" s="219">
        <v>12373537221.82</v>
      </c>
      <c r="L13" s="219">
        <v>12877394413.280001</v>
      </c>
      <c r="M13" s="219">
        <v>13085498451.389999</v>
      </c>
      <c r="N13" s="219">
        <v>12197438177.43</v>
      </c>
      <c r="O13" s="219">
        <v>12075309102.15</v>
      </c>
      <c r="P13" s="219">
        <v>13974361618.040001</v>
      </c>
      <c r="Q13" s="219">
        <v>14510284343.82</v>
      </c>
      <c r="R13" s="219">
        <v>14760631668.290001</v>
      </c>
      <c r="S13" s="219">
        <v>14295613067.59</v>
      </c>
      <c r="T13" s="219">
        <v>14238703994.309999</v>
      </c>
      <c r="U13" s="219">
        <v>14134629923.65</v>
      </c>
    </row>
    <row r="14" spans="1:21" s="188" customFormat="1">
      <c r="A14" s="217" t="s">
        <v>1207</v>
      </c>
      <c r="B14" s="219">
        <v>12957635234.860001</v>
      </c>
      <c r="C14" s="219">
        <v>11323663526.139999</v>
      </c>
      <c r="D14" s="219">
        <v>10648864265.5</v>
      </c>
      <c r="E14" s="219">
        <v>11337925775.08</v>
      </c>
      <c r="F14" s="219">
        <v>13675125499.09</v>
      </c>
      <c r="G14" s="219">
        <v>9919622052.5200005</v>
      </c>
      <c r="H14" s="219">
        <v>9318012589.7099991</v>
      </c>
      <c r="I14" s="219">
        <v>10485685166.73</v>
      </c>
      <c r="J14" s="219">
        <v>13608116468.709999</v>
      </c>
      <c r="K14" s="219">
        <v>16495628942.16</v>
      </c>
      <c r="L14" s="219">
        <v>12045515885.75</v>
      </c>
      <c r="M14" s="219">
        <v>9057581129.5200005</v>
      </c>
      <c r="N14" s="219">
        <v>10524493063.83</v>
      </c>
      <c r="O14" s="219">
        <v>7320936366.0799999</v>
      </c>
      <c r="P14" s="219">
        <v>7620141396.1000004</v>
      </c>
      <c r="Q14" s="219">
        <v>7980777503.1899996</v>
      </c>
      <c r="R14" s="219">
        <v>7447800060.4200001</v>
      </c>
      <c r="S14" s="219">
        <v>7786561709.3999996</v>
      </c>
      <c r="T14" s="219">
        <v>14627277992.85</v>
      </c>
      <c r="U14" s="219">
        <v>13634211152.719999</v>
      </c>
    </row>
    <row r="15" spans="1:21" s="188" customFormat="1">
      <c r="A15" s="217" t="s">
        <v>652</v>
      </c>
      <c r="B15" s="219">
        <v>243168725.37</v>
      </c>
      <c r="C15" s="219">
        <v>228193596.27000001</v>
      </c>
      <c r="D15" s="219">
        <v>347990369.11000001</v>
      </c>
      <c r="E15" s="219">
        <v>390773383.51999998</v>
      </c>
      <c r="F15" s="219">
        <v>460924173.33999997</v>
      </c>
      <c r="G15" s="219">
        <v>355230618.05000001</v>
      </c>
      <c r="H15" s="219">
        <v>361555117.85000002</v>
      </c>
      <c r="I15" s="219">
        <v>403623957.94</v>
      </c>
      <c r="J15" s="219">
        <v>418361063.95999998</v>
      </c>
      <c r="K15" s="219">
        <v>409320380.47000003</v>
      </c>
      <c r="L15" s="219">
        <v>333778087.69999999</v>
      </c>
      <c r="M15" s="219">
        <v>371504694.66000003</v>
      </c>
      <c r="N15" s="219">
        <v>416476446.04000002</v>
      </c>
      <c r="O15" s="219">
        <v>351956012.20999998</v>
      </c>
      <c r="P15" s="219">
        <v>336120270.54000002</v>
      </c>
      <c r="Q15" s="219">
        <v>221954477.84</v>
      </c>
      <c r="R15" s="219">
        <v>239618678.50999999</v>
      </c>
      <c r="S15" s="219">
        <v>207868260.46000001</v>
      </c>
      <c r="T15" s="219">
        <v>205618689.30000001</v>
      </c>
      <c r="U15" s="219">
        <v>199524593.33000001</v>
      </c>
    </row>
    <row r="16" spans="1:21" s="188" customFormat="1">
      <c r="A16" s="692" t="s">
        <v>1238</v>
      </c>
      <c r="B16" s="693">
        <v>87403782058</v>
      </c>
      <c r="C16" s="693">
        <v>105295175729.14</v>
      </c>
      <c r="D16" s="693">
        <v>111950729511.92</v>
      </c>
      <c r="E16" s="693">
        <v>112068067961.13998</v>
      </c>
      <c r="F16" s="693">
        <v>97035771943.470001</v>
      </c>
      <c r="G16" s="693">
        <v>102141555919.96001</v>
      </c>
      <c r="H16" s="693">
        <v>87791494028.25</v>
      </c>
      <c r="I16" s="693">
        <v>95135430946.570007</v>
      </c>
      <c r="J16" s="693">
        <v>96311810107.690002</v>
      </c>
      <c r="K16" s="693">
        <v>80955527418.860001</v>
      </c>
      <c r="L16" s="693">
        <v>84983387046.009995</v>
      </c>
      <c r="M16" s="693">
        <v>90448300989.869995</v>
      </c>
      <c r="N16" s="693">
        <v>87959279554.48999</v>
      </c>
      <c r="O16" s="693">
        <v>82489478395.869995</v>
      </c>
      <c r="P16" s="693">
        <v>77220839371.220001</v>
      </c>
      <c r="Q16" s="693">
        <v>79954286230.119995</v>
      </c>
      <c r="R16" s="693">
        <v>73170048748.690002</v>
      </c>
      <c r="S16" s="693">
        <v>74808687826.389999</v>
      </c>
      <c r="T16" s="693">
        <v>78755256418.649994</v>
      </c>
      <c r="U16" s="693">
        <v>76950723309.259995</v>
      </c>
    </row>
    <row r="17" spans="1:21" s="188" customFormat="1">
      <c r="A17" s="217" t="s">
        <v>1209</v>
      </c>
      <c r="B17" s="219">
        <v>31473534688.529999</v>
      </c>
      <c r="C17" s="219">
        <v>37125356326.800003</v>
      </c>
      <c r="D17" s="219">
        <v>40951270220.93</v>
      </c>
      <c r="E17" s="219">
        <v>41784783828.18</v>
      </c>
      <c r="F17" s="219">
        <v>37740442085.580002</v>
      </c>
      <c r="G17" s="219">
        <v>41543635720.580002</v>
      </c>
      <c r="H17" s="219">
        <v>35724673877.010002</v>
      </c>
      <c r="I17" s="219">
        <v>38187205726.720001</v>
      </c>
      <c r="J17" s="219">
        <v>38246038892.139999</v>
      </c>
      <c r="K17" s="219">
        <v>35515960391.419998</v>
      </c>
      <c r="L17" s="219">
        <v>36235027721.099998</v>
      </c>
      <c r="M17" s="219">
        <v>37800791187.400002</v>
      </c>
      <c r="N17" s="219">
        <v>35942630284.32</v>
      </c>
      <c r="O17" s="219">
        <v>36584538201.919998</v>
      </c>
      <c r="P17" s="219">
        <v>38113329114.400002</v>
      </c>
      <c r="Q17" s="219">
        <v>39783361090.620003</v>
      </c>
      <c r="R17" s="219">
        <v>37609728122.589996</v>
      </c>
      <c r="S17" s="219">
        <v>38042097568.349998</v>
      </c>
      <c r="T17" s="219">
        <v>40891534668.559998</v>
      </c>
      <c r="U17" s="219">
        <v>38722358531.709999</v>
      </c>
    </row>
    <row r="18" spans="1:21" s="188" customFormat="1">
      <c r="A18" s="217" t="s">
        <v>1219</v>
      </c>
      <c r="B18" s="219">
        <v>25963878000</v>
      </c>
      <c r="C18" s="219">
        <v>33925966000</v>
      </c>
      <c r="D18" s="219">
        <v>34623615000</v>
      </c>
      <c r="E18" s="219">
        <v>36382086000</v>
      </c>
      <c r="F18" s="219">
        <v>28355085000</v>
      </c>
      <c r="G18" s="219">
        <v>31696019000</v>
      </c>
      <c r="H18" s="219">
        <v>27277680000</v>
      </c>
      <c r="I18" s="219">
        <v>30243487000</v>
      </c>
      <c r="J18" s="219">
        <v>30412923000</v>
      </c>
      <c r="K18" s="219">
        <v>26327163000</v>
      </c>
      <c r="L18" s="219">
        <v>28529444000</v>
      </c>
      <c r="M18" s="219">
        <v>29808377000</v>
      </c>
      <c r="N18" s="219">
        <v>27652628000</v>
      </c>
      <c r="O18" s="219">
        <v>27153031000</v>
      </c>
      <c r="P18" s="219">
        <v>18854215000</v>
      </c>
      <c r="Q18" s="219">
        <v>19769913000</v>
      </c>
      <c r="R18" s="219">
        <v>15113602000</v>
      </c>
      <c r="S18" s="219">
        <v>15887136000</v>
      </c>
      <c r="T18" s="219">
        <v>9758271000</v>
      </c>
      <c r="U18" s="219">
        <v>5261407000</v>
      </c>
    </row>
    <row r="19" spans="1:21" s="188" customFormat="1">
      <c r="A19" s="217" t="s">
        <v>1208</v>
      </c>
      <c r="B19" s="219">
        <v>17966872369.470001</v>
      </c>
      <c r="C19" s="219">
        <v>19079803402.34</v>
      </c>
      <c r="D19" s="219">
        <v>20170427290.990002</v>
      </c>
      <c r="E19" s="219">
        <v>17438556132.959999</v>
      </c>
      <c r="F19" s="219">
        <v>15552733857.889999</v>
      </c>
      <c r="G19" s="219">
        <v>16068191199.379999</v>
      </c>
      <c r="H19" s="219">
        <v>13353813151.24</v>
      </c>
      <c r="I19" s="219">
        <v>14444371219.85</v>
      </c>
      <c r="J19" s="219">
        <v>14887652215.549999</v>
      </c>
      <c r="K19" s="219">
        <v>15562771027.440001</v>
      </c>
      <c r="L19" s="219">
        <v>16236520324.91</v>
      </c>
      <c r="M19" s="219">
        <v>18786372802.470001</v>
      </c>
      <c r="N19" s="219">
        <v>20395068270.169998</v>
      </c>
      <c r="O19" s="219">
        <v>18751909193.950001</v>
      </c>
      <c r="P19" s="219">
        <v>20253295256.82</v>
      </c>
      <c r="Q19" s="219">
        <v>20401012139.5</v>
      </c>
      <c r="R19" s="219">
        <v>20446718626.099998</v>
      </c>
      <c r="S19" s="219">
        <v>20879454258.040001</v>
      </c>
      <c r="T19" s="219">
        <v>28105450750.09</v>
      </c>
      <c r="U19" s="219">
        <v>32966957777.549999</v>
      </c>
    </row>
    <row r="20" spans="1:21" s="188" customFormat="1">
      <c r="A20" s="217" t="s">
        <v>1215</v>
      </c>
      <c r="B20" s="219">
        <v>11999497000</v>
      </c>
      <c r="C20" s="219">
        <v>15164050000</v>
      </c>
      <c r="D20" s="219">
        <v>16205417000</v>
      </c>
      <c r="E20" s="219">
        <v>16462642000</v>
      </c>
      <c r="F20" s="219">
        <v>15387511000</v>
      </c>
      <c r="G20" s="219">
        <v>12833710000</v>
      </c>
      <c r="H20" s="219">
        <v>11435327000</v>
      </c>
      <c r="I20" s="219">
        <v>12260367000</v>
      </c>
      <c r="J20" s="219">
        <v>12765196000</v>
      </c>
      <c r="K20" s="219">
        <v>3549633000</v>
      </c>
      <c r="L20" s="219">
        <v>3982395000</v>
      </c>
      <c r="M20" s="219">
        <v>4052760000</v>
      </c>
      <c r="N20" s="219">
        <v>3968953000</v>
      </c>
      <c r="O20" s="219">
        <v>0</v>
      </c>
      <c r="P20" s="219">
        <v>0</v>
      </c>
      <c r="Q20" s="219">
        <v>0</v>
      </c>
      <c r="R20" s="219">
        <v>0</v>
      </c>
      <c r="S20" s="219">
        <v>0</v>
      </c>
      <c r="T20" s="219">
        <v>0</v>
      </c>
      <c r="U20" s="219">
        <v>0</v>
      </c>
    </row>
    <row r="21" spans="1:21" s="188" customFormat="1">
      <c r="A21" s="692" t="s">
        <v>1211</v>
      </c>
      <c r="B21" s="693">
        <v>60908741582.510002</v>
      </c>
      <c r="C21" s="693">
        <v>58997676968.149994</v>
      </c>
      <c r="D21" s="693">
        <v>58573155120.779999</v>
      </c>
      <c r="E21" s="693">
        <v>57214872560.770004</v>
      </c>
      <c r="F21" s="693">
        <v>58331324252.670006</v>
      </c>
      <c r="G21" s="693">
        <v>56686328416.939995</v>
      </c>
      <c r="H21" s="693">
        <v>54853667034.43</v>
      </c>
      <c r="I21" s="693">
        <v>52591523941.730003</v>
      </c>
      <c r="J21" s="693">
        <v>50844697118.230003</v>
      </c>
      <c r="K21" s="693">
        <v>49286334521.57</v>
      </c>
      <c r="L21" s="693">
        <v>48154756722.18</v>
      </c>
      <c r="M21" s="693">
        <v>45821690466.299995</v>
      </c>
      <c r="N21" s="693">
        <v>43991197340.499992</v>
      </c>
      <c r="O21" s="693">
        <v>43042032565.069992</v>
      </c>
      <c r="P21" s="693">
        <v>42241753341.920006</v>
      </c>
      <c r="Q21" s="693">
        <v>41723774460.880005</v>
      </c>
      <c r="R21" s="693">
        <v>41591356082.130005</v>
      </c>
      <c r="S21" s="693">
        <v>42240777637.700005</v>
      </c>
      <c r="T21" s="693">
        <v>42769068974.899994</v>
      </c>
      <c r="U21" s="693">
        <v>43307993307.330002</v>
      </c>
    </row>
    <row r="22" spans="1:21" s="188" customFormat="1">
      <c r="A22" s="692" t="s">
        <v>1526</v>
      </c>
      <c r="B22" s="693">
        <v>38481612000</v>
      </c>
      <c r="C22" s="693">
        <v>35641438000</v>
      </c>
      <c r="D22" s="693">
        <v>35085991000</v>
      </c>
      <c r="E22" s="693">
        <v>34480502000</v>
      </c>
      <c r="F22" s="693">
        <v>34559365000</v>
      </c>
      <c r="G22" s="693">
        <v>29804850000</v>
      </c>
      <c r="H22" s="693">
        <v>27456279000</v>
      </c>
      <c r="I22" s="693">
        <v>24592889000</v>
      </c>
      <c r="J22" s="693">
        <v>24568371000</v>
      </c>
      <c r="K22" s="693">
        <v>21722120000</v>
      </c>
      <c r="L22" s="693">
        <v>20549909000</v>
      </c>
      <c r="M22" s="693">
        <v>22877347000</v>
      </c>
      <c r="N22" s="693">
        <v>22958565000</v>
      </c>
      <c r="O22" s="693">
        <v>20111942000</v>
      </c>
      <c r="P22" s="693">
        <v>20445893000</v>
      </c>
      <c r="Q22" s="693">
        <v>22169603000</v>
      </c>
      <c r="R22" s="693">
        <v>23001943000</v>
      </c>
      <c r="S22" s="693">
        <v>23034231000</v>
      </c>
      <c r="T22" s="693">
        <v>23292963000</v>
      </c>
      <c r="U22" s="693">
        <v>27720224000</v>
      </c>
    </row>
    <row r="23" spans="1:21" s="188" customFormat="1">
      <c r="A23" s="692" t="s">
        <v>381</v>
      </c>
      <c r="B23" s="693">
        <v>17012893142.99</v>
      </c>
      <c r="C23" s="693">
        <v>21655642745.93</v>
      </c>
      <c r="D23" s="693">
        <v>20929092153.700001</v>
      </c>
      <c r="E23" s="693">
        <v>21614027907.540001</v>
      </c>
      <c r="F23" s="693">
        <v>21650543982.470001</v>
      </c>
      <c r="G23" s="693">
        <v>26407066801.220001</v>
      </c>
      <c r="H23" s="693">
        <v>26053434940.349998</v>
      </c>
      <c r="I23" s="693">
        <v>26616414923.470001</v>
      </c>
      <c r="J23" s="693">
        <v>27029672687.630001</v>
      </c>
      <c r="K23" s="693">
        <v>30932918993.189999</v>
      </c>
      <c r="L23" s="693">
        <v>32498661528.009998</v>
      </c>
      <c r="M23" s="693">
        <v>33109812390.490002</v>
      </c>
      <c r="N23" s="693">
        <v>34475894655.269997</v>
      </c>
      <c r="O23" s="693">
        <v>38983202227.230003</v>
      </c>
      <c r="P23" s="693">
        <v>40143913670.110001</v>
      </c>
      <c r="Q23" s="693">
        <v>41127306979.879997</v>
      </c>
      <c r="R23" s="693">
        <v>42423046549.260002</v>
      </c>
      <c r="S23" s="693">
        <v>46998261243.470001</v>
      </c>
      <c r="T23" s="693">
        <v>48614414177.959999</v>
      </c>
      <c r="U23" s="693">
        <v>50337167052.269997</v>
      </c>
    </row>
    <row r="24" spans="1:21" s="188" customFormat="1">
      <c r="A24" s="692" t="s">
        <v>415</v>
      </c>
      <c r="B24" s="693">
        <v>5284000000</v>
      </c>
      <c r="C24" s="693">
        <v>732861000</v>
      </c>
      <c r="D24" s="693">
        <v>802896000</v>
      </c>
      <c r="E24" s="693">
        <v>535335000</v>
      </c>
      <c r="F24" s="693">
        <v>377540000</v>
      </c>
      <c r="G24" s="693">
        <v>36474000</v>
      </c>
      <c r="H24" s="693">
        <v>30199000</v>
      </c>
      <c r="I24" s="693">
        <v>1396000</v>
      </c>
      <c r="J24" s="693">
        <v>1047000</v>
      </c>
      <c r="K24" s="693">
        <v>4068870000</v>
      </c>
      <c r="L24" s="693">
        <v>4193842000</v>
      </c>
      <c r="M24" s="693">
        <v>4339695000</v>
      </c>
      <c r="N24" s="693">
        <v>4486508000</v>
      </c>
      <c r="O24" s="693">
        <v>7738215000</v>
      </c>
      <c r="P24" s="693">
        <v>9020125000</v>
      </c>
      <c r="Q24" s="693">
        <v>9328740000</v>
      </c>
      <c r="R24" s="693">
        <v>9611304000</v>
      </c>
      <c r="S24" s="693">
        <v>7923491000</v>
      </c>
      <c r="T24" s="693">
        <v>8136192000</v>
      </c>
      <c r="U24" s="693">
        <v>8362606000</v>
      </c>
    </row>
    <row r="25" spans="1:21" s="188" customFormat="1">
      <c r="A25" s="692" t="s">
        <v>1214</v>
      </c>
      <c r="B25" s="693">
        <v>8334618000</v>
      </c>
      <c r="C25" s="693">
        <v>8121467000</v>
      </c>
      <c r="D25" s="693">
        <v>8142738000</v>
      </c>
      <c r="E25" s="693">
        <v>8163194000</v>
      </c>
      <c r="F25" s="693">
        <v>8221320000</v>
      </c>
      <c r="G25" s="693">
        <v>8144870000</v>
      </c>
      <c r="H25" s="693">
        <v>8170560000</v>
      </c>
      <c r="I25" s="693">
        <v>8213843000</v>
      </c>
      <c r="J25" s="693">
        <v>8311292000</v>
      </c>
      <c r="K25" s="693">
        <v>8161469000</v>
      </c>
      <c r="L25" s="693">
        <v>8232501000</v>
      </c>
      <c r="M25" s="693">
        <v>7281671000</v>
      </c>
      <c r="N25" s="693">
        <v>7351980000</v>
      </c>
      <c r="O25" s="693">
        <v>7160063000</v>
      </c>
      <c r="P25" s="693">
        <v>7220529000</v>
      </c>
      <c r="Q25" s="693">
        <v>6254671000</v>
      </c>
      <c r="R25" s="693">
        <v>6308379000</v>
      </c>
      <c r="S25" s="693">
        <v>6163964000</v>
      </c>
      <c r="T25" s="693">
        <v>6228666000</v>
      </c>
      <c r="U25" s="693">
        <v>9769133000</v>
      </c>
    </row>
    <row r="26" spans="1:21" s="188" customFormat="1">
      <c r="A26" s="692" t="s">
        <v>1210</v>
      </c>
      <c r="B26" s="693">
        <v>18641000</v>
      </c>
      <c r="C26" s="693">
        <v>4190000</v>
      </c>
      <c r="D26" s="693">
        <v>4247000</v>
      </c>
      <c r="E26" s="693">
        <v>2340000</v>
      </c>
      <c r="F26" s="693">
        <v>2563000</v>
      </c>
      <c r="G26" s="693">
        <v>2691000</v>
      </c>
      <c r="H26" s="693">
        <v>2191000</v>
      </c>
      <c r="I26" s="693">
        <v>3694000</v>
      </c>
      <c r="J26" s="693">
        <v>9694000</v>
      </c>
      <c r="K26" s="693">
        <v>10943000</v>
      </c>
      <c r="L26" s="693">
        <v>22837000</v>
      </c>
      <c r="M26" s="693">
        <v>28723000</v>
      </c>
      <c r="N26" s="693">
        <v>38486000</v>
      </c>
      <c r="O26" s="693">
        <v>30497000</v>
      </c>
      <c r="P26" s="693">
        <v>16183000</v>
      </c>
      <c r="Q26" s="693">
        <v>36394000</v>
      </c>
      <c r="R26" s="693">
        <v>96929000</v>
      </c>
      <c r="S26" s="693">
        <v>354606000</v>
      </c>
      <c r="T26" s="693">
        <v>242267000</v>
      </c>
      <c r="U26" s="693">
        <v>222895000</v>
      </c>
    </row>
    <row r="27" spans="1:21" s="188" customFormat="1">
      <c r="A27" s="692" t="s">
        <v>1216</v>
      </c>
      <c r="B27" s="693">
        <v>-65124107055.610001</v>
      </c>
      <c r="C27" s="693">
        <v>-58135290582.940002</v>
      </c>
      <c r="D27" s="693">
        <v>-67586658354.340004</v>
      </c>
      <c r="E27" s="693">
        <v>-62217039876.060005</v>
      </c>
      <c r="F27" s="693">
        <v>-60308541959.840004</v>
      </c>
      <c r="G27" s="693">
        <v>-62750084488.510002</v>
      </c>
      <c r="H27" s="693">
        <v>-72023508747.679993</v>
      </c>
      <c r="I27" s="693">
        <v>-72514249935.160004</v>
      </c>
      <c r="J27" s="693">
        <v>-75504035634.320007</v>
      </c>
      <c r="K27" s="693">
        <v>-79325086816.289993</v>
      </c>
      <c r="L27" s="693">
        <v>-93856474554.909988</v>
      </c>
      <c r="M27" s="693">
        <v>-94871540978.230011</v>
      </c>
      <c r="N27" s="693">
        <v>-95119085291.87001</v>
      </c>
      <c r="O27" s="693">
        <v>-94994645926.440002</v>
      </c>
      <c r="P27" s="693">
        <v>-97135227274.639999</v>
      </c>
      <c r="Q27" s="693">
        <v>-99622646922.569992</v>
      </c>
      <c r="R27" s="693">
        <v>-101805899813.39999</v>
      </c>
      <c r="S27" s="693">
        <v>-111781951167.49001</v>
      </c>
      <c r="T27" s="693">
        <v>-120745272288.10001</v>
      </c>
      <c r="U27" s="693">
        <v>-120353854302.32999</v>
      </c>
    </row>
    <row r="28" spans="1:21" s="187" customFormat="1">
      <c r="A28" s="712" t="s">
        <v>625</v>
      </c>
      <c r="B28" s="713">
        <v>772283340821.72998</v>
      </c>
      <c r="C28" s="713">
        <v>802249259031.52026</v>
      </c>
      <c r="D28" s="713">
        <v>852049278797.14001</v>
      </c>
      <c r="E28" s="713">
        <v>867228441057.30005</v>
      </c>
      <c r="F28" s="713">
        <v>887864479869.20007</v>
      </c>
      <c r="G28" s="713">
        <v>903841082701.42993</v>
      </c>
      <c r="H28" s="713">
        <v>912320284333.29004</v>
      </c>
      <c r="I28" s="713">
        <v>916913823941.64978</v>
      </c>
      <c r="J28" s="713">
        <v>936362958334.80005</v>
      </c>
      <c r="K28" s="713">
        <v>927171026813.75977</v>
      </c>
      <c r="L28" s="713">
        <v>983774133254.10999</v>
      </c>
      <c r="M28" s="713">
        <v>1022151405822.8201</v>
      </c>
      <c r="N28" s="713">
        <v>1028297864170.9401</v>
      </c>
      <c r="O28" s="713">
        <v>1036150510884.9199</v>
      </c>
      <c r="P28" s="713">
        <v>1075598776278.8802</v>
      </c>
      <c r="Q28" s="713">
        <v>1098051501261.3998</v>
      </c>
      <c r="R28" s="713">
        <v>1136029862075.9705</v>
      </c>
      <c r="S28" s="713">
        <v>1119757533393.2498</v>
      </c>
      <c r="T28" s="713">
        <v>1150215398817.9099</v>
      </c>
      <c r="U28" s="713">
        <v>1191818025805.2598</v>
      </c>
    </row>
    <row r="29" spans="1:21" s="188" customFormat="1">
      <c r="A29" s="692" t="s">
        <v>1213</v>
      </c>
      <c r="B29" s="693">
        <v>150938784900.04004</v>
      </c>
      <c r="C29" s="693">
        <v>140143024735.69031</v>
      </c>
      <c r="D29" s="693">
        <v>194837139434.46985</v>
      </c>
      <c r="E29" s="693">
        <v>199192895035.62012</v>
      </c>
      <c r="F29" s="693">
        <v>206088027727.30005</v>
      </c>
      <c r="G29" s="693">
        <v>206849121811.23999</v>
      </c>
      <c r="H29" s="693">
        <v>206476981333.28979</v>
      </c>
      <c r="I29" s="693">
        <v>171639881898.04993</v>
      </c>
      <c r="J29" s="693">
        <v>151567389860.49036</v>
      </c>
      <c r="K29" s="693">
        <v>139202798115.42969</v>
      </c>
      <c r="L29" s="693">
        <v>170305979089.72034</v>
      </c>
      <c r="M29" s="693">
        <v>160646702077.23975</v>
      </c>
      <c r="N29" s="693">
        <v>137014540939.91028</v>
      </c>
      <c r="O29" s="693">
        <v>120980086669.80017</v>
      </c>
      <c r="P29" s="693">
        <v>154040528915.33008</v>
      </c>
      <c r="Q29" s="693">
        <v>152543267810.38965</v>
      </c>
      <c r="R29" s="693">
        <v>160680504075.9707</v>
      </c>
      <c r="S29" s="693">
        <v>117382467519.1698</v>
      </c>
      <c r="T29" s="693">
        <v>125799420775.48962</v>
      </c>
      <c r="U29" s="693">
        <v>141812279368.95959</v>
      </c>
    </row>
    <row r="30" spans="1:21" s="188" customFormat="1" ht="13.5" thickBot="1">
      <c r="A30" s="714" t="s">
        <v>1212</v>
      </c>
      <c r="B30" s="715">
        <v>621344555921.68994</v>
      </c>
      <c r="C30" s="715">
        <v>662106234295.82996</v>
      </c>
      <c r="D30" s="715">
        <v>657212139362.67017</v>
      </c>
      <c r="E30" s="715">
        <v>668035546021.67993</v>
      </c>
      <c r="F30" s="715">
        <v>681776452141.90002</v>
      </c>
      <c r="G30" s="715">
        <v>696991960890.18994</v>
      </c>
      <c r="H30" s="715">
        <v>705843303000.00024</v>
      </c>
      <c r="I30" s="715">
        <v>745273942043.59985</v>
      </c>
      <c r="J30" s="715">
        <v>784795568474.30969</v>
      </c>
      <c r="K30" s="715">
        <v>787968228698.33008</v>
      </c>
      <c r="L30" s="715">
        <v>813468154164.38965</v>
      </c>
      <c r="M30" s="715">
        <v>861504703745.58032</v>
      </c>
      <c r="N30" s="715">
        <v>891283323231.02979</v>
      </c>
      <c r="O30" s="715">
        <v>915170424215.11975</v>
      </c>
      <c r="P30" s="715">
        <v>921558247363.55017</v>
      </c>
      <c r="Q30" s="715">
        <v>945508233451.01013</v>
      </c>
      <c r="R30" s="715">
        <v>975349357999.99976</v>
      </c>
      <c r="S30" s="715">
        <v>1002375065874.08</v>
      </c>
      <c r="T30" s="715">
        <v>1024415978042.4203</v>
      </c>
      <c r="U30" s="715">
        <v>1050005746436.3002</v>
      </c>
    </row>
    <row r="31" spans="1:21" s="188" customFormat="1" ht="13.5" thickTop="1">
      <c r="A31" s="716" t="s">
        <v>626</v>
      </c>
      <c r="B31" s="717"/>
      <c r="C31" s="717"/>
      <c r="D31" s="717"/>
      <c r="E31" s="717"/>
      <c r="F31" s="717"/>
      <c r="G31" s="717"/>
      <c r="H31" s="717"/>
      <c r="I31" s="717"/>
      <c r="J31" s="717"/>
      <c r="K31" s="717"/>
      <c r="L31" s="717"/>
      <c r="M31" s="717"/>
      <c r="N31" s="717"/>
      <c r="O31" s="717"/>
      <c r="P31" s="717"/>
      <c r="Q31" s="717"/>
      <c r="R31" s="717"/>
      <c r="S31" s="717"/>
      <c r="T31" s="717"/>
      <c r="U31" s="717"/>
    </row>
    <row r="32" spans="1:21" s="188" customFormat="1">
      <c r="A32" s="718" t="s">
        <v>1218</v>
      </c>
      <c r="B32" s="719">
        <v>120.85340547700447</v>
      </c>
      <c r="C32" s="719">
        <v>124.65844291310995</v>
      </c>
      <c r="D32" s="719">
        <v>112.21422046074817</v>
      </c>
      <c r="E32" s="719">
        <v>111.68315730958793</v>
      </c>
      <c r="F32" s="719">
        <v>108.62000706469172</v>
      </c>
      <c r="G32" s="719">
        <v>107.50560168120454</v>
      </c>
      <c r="H32" s="719">
        <v>102.89634214059882</v>
      </c>
      <c r="I32" s="719">
        <v>108.98586676306827</v>
      </c>
      <c r="J32" s="719">
        <v>112.55771547998317</v>
      </c>
      <c r="K32" s="719">
        <v>114.74456324462707</v>
      </c>
      <c r="L32" s="719">
        <v>109.18878542545556</v>
      </c>
      <c r="M32" s="719">
        <v>111.39591681701275</v>
      </c>
      <c r="N32" s="719">
        <v>114.68107194148767</v>
      </c>
      <c r="O32" s="719">
        <v>118.10804721667488</v>
      </c>
      <c r="P32" s="719">
        <v>116.15855686768997</v>
      </c>
      <c r="Q32" s="719">
        <v>118.24458832670513</v>
      </c>
      <c r="R32" s="719">
        <v>116.71458054175518</v>
      </c>
      <c r="S32" s="719">
        <v>121.92851240332485</v>
      </c>
      <c r="T32" s="719">
        <v>121.16539478963621</v>
      </c>
      <c r="U32" s="719">
        <v>120.20509015265395</v>
      </c>
    </row>
    <row r="33" spans="1:21" s="188" customFormat="1">
      <c r="A33" s="718" t="s">
        <v>1217</v>
      </c>
      <c r="B33" s="719">
        <v>100.22281901841407</v>
      </c>
      <c r="C33" s="719">
        <v>105.10688881268793</v>
      </c>
      <c r="D33" s="719">
        <v>96.062988579433011</v>
      </c>
      <c r="E33" s="719">
        <v>96.069472678401439</v>
      </c>
      <c r="F33" s="719">
        <v>93.651307041062566</v>
      </c>
      <c r="G33" s="719">
        <v>93.761446296542005</v>
      </c>
      <c r="H33" s="719">
        <v>90.494359115120517</v>
      </c>
      <c r="I33" s="719">
        <v>95.270328184741558</v>
      </c>
      <c r="J33" s="719">
        <v>97.515521888502661</v>
      </c>
      <c r="K33" s="719">
        <v>97.117215335773793</v>
      </c>
      <c r="L33" s="719">
        <v>92.545284022635414</v>
      </c>
      <c r="M33" s="719">
        <v>94.34781344623309</v>
      </c>
      <c r="N33" s="719">
        <v>96.652220681033668</v>
      </c>
      <c r="O33" s="719">
        <v>98.23749640653655</v>
      </c>
      <c r="P33" s="719">
        <v>94.380875859414559</v>
      </c>
      <c r="Q33" s="719">
        <v>94.827779965791763</v>
      </c>
      <c r="R33" s="719">
        <v>93.636586680025999</v>
      </c>
      <c r="S33" s="719">
        <v>97.316506315154712</v>
      </c>
      <c r="T33" s="719">
        <v>96.377356837071147</v>
      </c>
      <c r="U33" s="719">
        <v>95.847070312745814</v>
      </c>
    </row>
    <row r="34" spans="1:21" s="188" customFormat="1" ht="13.5" thickBot="1">
      <c r="A34" s="720" t="s">
        <v>1239</v>
      </c>
      <c r="B34" s="721">
        <v>80.455517175932201</v>
      </c>
      <c r="C34" s="721">
        <v>82.531236625276321</v>
      </c>
      <c r="D34" s="721">
        <v>77.13311374319494</v>
      </c>
      <c r="E34" s="721">
        <v>77.031092892575131</v>
      </c>
      <c r="F34" s="721">
        <v>76.788346374926391</v>
      </c>
      <c r="G34" s="721">
        <v>77.114436844029868</v>
      </c>
      <c r="H34" s="721">
        <v>77.367928250748037</v>
      </c>
      <c r="I34" s="721">
        <v>81.280696460633507</v>
      </c>
      <c r="J34" s="721">
        <v>83.813179653108733</v>
      </c>
      <c r="K34" s="721">
        <v>84.986286878074409</v>
      </c>
      <c r="L34" s="721">
        <v>82.688508130785536</v>
      </c>
      <c r="M34" s="721">
        <v>84.283472960845657</v>
      </c>
      <c r="N34" s="721">
        <v>86.675598023304516</v>
      </c>
      <c r="O34" s="721">
        <v>88.324081743058969</v>
      </c>
      <c r="P34" s="721">
        <v>85.678625495628992</v>
      </c>
      <c r="Q34" s="721">
        <v>86.107822116252862</v>
      </c>
      <c r="R34" s="721">
        <v>85.855961234826637</v>
      </c>
      <c r="S34" s="721">
        <v>89.51715313194093</v>
      </c>
      <c r="T34" s="721">
        <v>89.062968474880861</v>
      </c>
      <c r="U34" s="721">
        <v>88.101180188716882</v>
      </c>
    </row>
    <row r="35" spans="1:21" s="188" customFormat="1" ht="13.5" thickTop="1">
      <c r="A35" s="737" t="s">
        <v>1242</v>
      </c>
    </row>
    <row r="36" spans="1:21" s="188" customFormat="1" ht="13.5" thickBot="1">
      <c r="A36" s="214"/>
    </row>
    <row r="37" spans="1:21" s="188" customFormat="1" ht="14.25" thickTop="1" thickBot="1">
      <c r="A37" s="726" t="s">
        <v>1527</v>
      </c>
      <c r="B37" s="727">
        <v>107493150725.5</v>
      </c>
      <c r="C37" s="727">
        <v>107077994714.08</v>
      </c>
      <c r="D37" s="727">
        <v>105948193274.48</v>
      </c>
      <c r="E37" s="727">
        <v>105295302468.31</v>
      </c>
      <c r="F37" s="727">
        <v>106506396235.14001</v>
      </c>
      <c r="G37" s="727">
        <v>106607783218.16</v>
      </c>
      <c r="H37" s="727">
        <v>104447179974.78</v>
      </c>
      <c r="I37" s="727">
        <v>102791299865.2</v>
      </c>
      <c r="J37" s="727">
        <v>101555179805.86</v>
      </c>
      <c r="K37" s="727">
        <v>100816550514.75999</v>
      </c>
      <c r="L37" s="727">
        <v>101321747250.19</v>
      </c>
      <c r="M37" s="727">
        <v>99649001856.790009</v>
      </c>
      <c r="N37" s="727">
        <v>99254899995.769974</v>
      </c>
      <c r="O37" s="727">
        <v>99687436792.299988</v>
      </c>
      <c r="P37" s="727">
        <v>100108335012.03</v>
      </c>
      <c r="Q37" s="727">
        <v>100607891440.75999</v>
      </c>
      <c r="R37" s="727">
        <v>101824920631.39</v>
      </c>
      <c r="S37" s="727">
        <v>103971451881.17</v>
      </c>
      <c r="T37" s="727">
        <v>106180598152.85999</v>
      </c>
      <c r="U37" s="727">
        <v>112982742359.60001</v>
      </c>
    </row>
    <row r="38" spans="1:21" s="188" customFormat="1" ht="13.5" thickTop="1">
      <c r="A38" s="728" t="s">
        <v>1528</v>
      </c>
      <c r="B38" s="729">
        <v>621126143102.87903</v>
      </c>
      <c r="C38" s="729">
        <v>659835981577.23169</v>
      </c>
      <c r="D38" s="729">
        <v>655355800337.7738</v>
      </c>
      <c r="E38" s="729">
        <v>664775866188.01086</v>
      </c>
      <c r="F38" s="729">
        <v>674798448926.8302</v>
      </c>
      <c r="G38" s="729">
        <v>689679584983.46289</v>
      </c>
      <c r="H38" s="729">
        <v>699753505181.15283</v>
      </c>
      <c r="I38" s="729">
        <v>743921456320.44775</v>
      </c>
      <c r="J38" s="729">
        <v>799400658984.26086</v>
      </c>
      <c r="K38" s="729">
        <v>808345978387.95398</v>
      </c>
      <c r="L38" s="729">
        <v>839190433037.56812</v>
      </c>
      <c r="M38" s="729">
        <v>885331962503.85889</v>
      </c>
      <c r="N38" s="729">
        <v>913544269372.50598</v>
      </c>
      <c r="O38" s="729">
        <v>942003441132.14038</v>
      </c>
      <c r="P38" s="729">
        <v>947262935732.1416</v>
      </c>
      <c r="Q38" s="729">
        <v>964673443467.83716</v>
      </c>
      <c r="R38" s="729">
        <v>997951385716.60803</v>
      </c>
      <c r="S38" s="729">
        <v>1021696114189.0353</v>
      </c>
      <c r="T38" s="729">
        <v>1052359214549.7893</v>
      </c>
      <c r="U38" s="729">
        <v>1072140080764.028</v>
      </c>
    </row>
    <row r="39" spans="1:21" s="188" customFormat="1">
      <c r="A39" s="722" t="s">
        <v>531</v>
      </c>
      <c r="B39" s="723">
        <v>621344555921.68994</v>
      </c>
      <c r="C39" s="723">
        <v>662106234295.82996</v>
      </c>
      <c r="D39" s="723">
        <v>657212139362.67017</v>
      </c>
      <c r="E39" s="723">
        <v>668035546021.67993</v>
      </c>
      <c r="F39" s="723">
        <v>681776452141.90002</v>
      </c>
      <c r="G39" s="723">
        <v>696991960890.18994</v>
      </c>
      <c r="H39" s="723">
        <v>705843303000.00024</v>
      </c>
      <c r="I39" s="723">
        <v>745273942043.59985</v>
      </c>
      <c r="J39" s="723">
        <v>784795568474.30969</v>
      </c>
      <c r="K39" s="723">
        <v>787968228698.33008</v>
      </c>
      <c r="L39" s="723">
        <v>813468154164.38965</v>
      </c>
      <c r="M39" s="723">
        <v>861504703745.58032</v>
      </c>
      <c r="N39" s="723">
        <v>891283323231.02979</v>
      </c>
      <c r="O39" s="723">
        <v>915170424215.11975</v>
      </c>
      <c r="P39" s="723">
        <v>921558247363.55017</v>
      </c>
      <c r="Q39" s="723">
        <v>945508233451.01013</v>
      </c>
      <c r="R39" s="723">
        <v>975349357999.99976</v>
      </c>
      <c r="S39" s="723">
        <v>1002375065874.08</v>
      </c>
      <c r="T39" s="723">
        <v>1024415978042.4203</v>
      </c>
      <c r="U39" s="723">
        <v>1050005746436.3002</v>
      </c>
    </row>
    <row r="40" spans="1:21" s="188" customFormat="1">
      <c r="A40" s="722" t="s">
        <v>1221</v>
      </c>
      <c r="B40" s="723">
        <v>39581453433.157722</v>
      </c>
      <c r="C40" s="723">
        <v>39740065184.650009</v>
      </c>
      <c r="D40" s="723">
        <v>39820321036.670006</v>
      </c>
      <c r="E40" s="723">
        <v>39090183245.820847</v>
      </c>
      <c r="F40" s="723">
        <v>38192366695.552528</v>
      </c>
      <c r="G40" s="723">
        <v>37364558297.973221</v>
      </c>
      <c r="H40" s="723">
        <v>36713000049.023399</v>
      </c>
      <c r="I40" s="723">
        <v>42599633119.423874</v>
      </c>
      <c r="J40" s="723">
        <v>59270819670.522644</v>
      </c>
      <c r="K40" s="723">
        <v>64572672463.372818</v>
      </c>
      <c r="L40" s="723">
        <v>69823468275.777679</v>
      </c>
      <c r="M40" s="723">
        <v>71173485026.10672</v>
      </c>
      <c r="N40" s="723">
        <v>72958101716.182404</v>
      </c>
      <c r="O40" s="723">
        <v>75488127846.518127</v>
      </c>
      <c r="P40" s="723">
        <v>76379640209.459824</v>
      </c>
      <c r="Q40" s="723">
        <v>72003615463.827789</v>
      </c>
      <c r="R40" s="723">
        <v>78529646477.895157</v>
      </c>
      <c r="S40" s="723">
        <v>76371411052.254578</v>
      </c>
      <c r="T40" s="723">
        <v>86729640397.382599</v>
      </c>
      <c r="U40" s="723">
        <v>84326135296.276093</v>
      </c>
    </row>
    <row r="41" spans="1:21" s="188" customFormat="1" ht="13.5" thickBot="1">
      <c r="A41" s="730" t="s">
        <v>369</v>
      </c>
      <c r="B41" s="731">
        <v>-39799866251.968575</v>
      </c>
      <c r="C41" s="731">
        <v>-42010317903.248268</v>
      </c>
      <c r="D41" s="731">
        <v>-41676660061.56636</v>
      </c>
      <c r="E41" s="731">
        <v>-42349863079.489914</v>
      </c>
      <c r="F41" s="731">
        <v>-45170369910.622261</v>
      </c>
      <c r="G41" s="731">
        <v>-44676934204.700302</v>
      </c>
      <c r="H41" s="731">
        <v>-42802797867.870911</v>
      </c>
      <c r="I41" s="731">
        <v>-43952118842.575958</v>
      </c>
      <c r="J41" s="731">
        <v>-44665729160.571381</v>
      </c>
      <c r="K41" s="731">
        <v>-44194922773.748863</v>
      </c>
      <c r="L41" s="731">
        <v>-44101189402.599266</v>
      </c>
      <c r="M41" s="731">
        <v>-47346226267.828079</v>
      </c>
      <c r="N41" s="731">
        <v>-50697155574.706223</v>
      </c>
      <c r="O41" s="731">
        <v>-48655110929.49762</v>
      </c>
      <c r="P41" s="731">
        <v>-50674951840.868378</v>
      </c>
      <c r="Q41" s="731">
        <v>-52838405447.000679</v>
      </c>
      <c r="R41" s="731">
        <v>-55927618761.286865</v>
      </c>
      <c r="S41" s="731">
        <v>-57050362737.299149</v>
      </c>
      <c r="T41" s="731">
        <v>-58786403890.013618</v>
      </c>
      <c r="U41" s="731">
        <v>-62191800968.54818</v>
      </c>
    </row>
    <row r="42" spans="1:21" s="188" customFormat="1" ht="13.5" thickTop="1">
      <c r="A42" s="724" t="s">
        <v>1529</v>
      </c>
      <c r="B42" s="725">
        <v>513851405196.18994</v>
      </c>
      <c r="C42" s="725">
        <v>555028239581.75</v>
      </c>
      <c r="D42" s="725">
        <v>551263946088.19019</v>
      </c>
      <c r="E42" s="725">
        <v>562740243553.36987</v>
      </c>
      <c r="F42" s="725">
        <v>575270055906.76001</v>
      </c>
      <c r="G42" s="725">
        <v>590384177672.02991</v>
      </c>
      <c r="H42" s="725">
        <v>601396123025.22021</v>
      </c>
      <c r="I42" s="725">
        <v>642482642178.3999</v>
      </c>
      <c r="J42" s="725">
        <v>683240388668.44971</v>
      </c>
      <c r="K42" s="725">
        <v>687151678183.57007</v>
      </c>
      <c r="L42" s="725">
        <v>712146406914.19971</v>
      </c>
      <c r="M42" s="725">
        <v>761855701888.79028</v>
      </c>
      <c r="N42" s="725">
        <v>792028423235.25977</v>
      </c>
      <c r="O42" s="725">
        <v>815482987422.81982</v>
      </c>
      <c r="P42" s="725">
        <v>821449912351.52014</v>
      </c>
      <c r="Q42" s="725">
        <v>844900342010.25012</v>
      </c>
      <c r="R42" s="725">
        <v>873524437368.60974</v>
      </c>
      <c r="S42" s="725">
        <v>898403613992.90991</v>
      </c>
      <c r="T42" s="725">
        <v>918235379889.5603</v>
      </c>
      <c r="U42" s="725">
        <v>937023004076.7002</v>
      </c>
    </row>
    <row r="43" spans="1:21" s="188" customFormat="1" ht="13.5" thickBot="1">
      <c r="A43" s="724" t="s">
        <v>1530</v>
      </c>
      <c r="B43" s="725">
        <v>513632992377.37903</v>
      </c>
      <c r="C43" s="725">
        <v>552757986863.15173</v>
      </c>
      <c r="D43" s="725">
        <v>549407607063.29382</v>
      </c>
      <c r="E43" s="725">
        <v>559480563719.70093</v>
      </c>
      <c r="F43" s="725">
        <v>568292052691.69019</v>
      </c>
      <c r="G43" s="725">
        <v>583071801765.30286</v>
      </c>
      <c r="H43" s="725">
        <v>595306325206.3728</v>
      </c>
      <c r="I43" s="725">
        <v>641130156455.2478</v>
      </c>
      <c r="J43" s="725">
        <v>697845479178.40088</v>
      </c>
      <c r="K43" s="725">
        <v>707529427873.19397</v>
      </c>
      <c r="L43" s="725">
        <v>737868685787.37817</v>
      </c>
      <c r="M43" s="725">
        <v>785682960647.06885</v>
      </c>
      <c r="N43" s="725">
        <v>814289369376.73596</v>
      </c>
      <c r="O43" s="725">
        <v>842316004339.84033</v>
      </c>
      <c r="P43" s="725">
        <v>847154600720.11157</v>
      </c>
      <c r="Q43" s="725">
        <v>864065552027.07715</v>
      </c>
      <c r="R43" s="725">
        <v>896126465085.21802</v>
      </c>
      <c r="S43" s="725">
        <v>917724662307.86523</v>
      </c>
      <c r="T43" s="725">
        <v>946178616396.92932</v>
      </c>
      <c r="U43" s="725">
        <v>959157338404.42798</v>
      </c>
    </row>
    <row r="44" spans="1:21" s="188" customFormat="1" ht="13.5" thickTop="1">
      <c r="A44" s="732" t="s">
        <v>626</v>
      </c>
      <c r="B44" s="733"/>
      <c r="C44" s="733"/>
      <c r="D44" s="733"/>
      <c r="E44" s="733"/>
      <c r="F44" s="733"/>
      <c r="G44" s="733"/>
      <c r="H44" s="733"/>
      <c r="I44" s="733"/>
      <c r="J44" s="733"/>
      <c r="K44" s="733"/>
      <c r="L44" s="733"/>
      <c r="M44" s="733"/>
      <c r="N44" s="733"/>
      <c r="O44" s="733"/>
      <c r="P44" s="733"/>
      <c r="Q44" s="733"/>
      <c r="R44" s="733"/>
      <c r="S44" s="733"/>
      <c r="T44" s="733"/>
      <c r="U44" s="733"/>
    </row>
    <row r="45" spans="1:21" s="188" customFormat="1">
      <c r="A45" s="718" t="s">
        <v>1531</v>
      </c>
      <c r="B45" s="736">
        <v>82.88418381479498</v>
      </c>
      <c r="C45" s="736">
        <v>88.108657559559731</v>
      </c>
      <c r="D45" s="736">
        <v>80.576816807852936</v>
      </c>
      <c r="E45" s="736">
        <v>80.9270685894504</v>
      </c>
      <c r="F45" s="736">
        <v>79.021198910577951</v>
      </c>
      <c r="G45" s="736">
        <v>79.42024797305416</v>
      </c>
      <c r="H45" s="736">
        <v>77.103454118180466</v>
      </c>
      <c r="I45" s="736">
        <v>82.130245967670206</v>
      </c>
      <c r="J45" s="736">
        <v>84.896686159726059</v>
      </c>
      <c r="K45" s="736">
        <v>84.691558705016007</v>
      </c>
      <c r="L45" s="736">
        <v>81.018280993769963</v>
      </c>
      <c r="M45" s="736">
        <v>83.434738454985848</v>
      </c>
      <c r="N45" s="736">
        <v>85.888857059140292</v>
      </c>
      <c r="O45" s="736">
        <v>87.536708930740176</v>
      </c>
      <c r="P45" s="736">
        <v>84.128336352233759</v>
      </c>
      <c r="Q45" s="736">
        <v>84.73752093383699</v>
      </c>
      <c r="R45" s="736">
        <v>83.861076060488656</v>
      </c>
      <c r="S45" s="736">
        <v>87.222342166362182</v>
      </c>
      <c r="T45" s="736">
        <v>86.387854899677436</v>
      </c>
      <c r="U45" s="736">
        <v>85.53373165929456</v>
      </c>
    </row>
    <row r="46" spans="1:21" s="188" customFormat="1" ht="13.5" thickBot="1">
      <c r="A46" s="734" t="s">
        <v>1532</v>
      </c>
      <c r="B46" s="735">
        <v>82.848953847456613</v>
      </c>
      <c r="C46" s="735">
        <v>87.748263429871187</v>
      </c>
      <c r="D46" s="735">
        <v>80.305480562114823</v>
      </c>
      <c r="E46" s="735">
        <v>80.458297541882771</v>
      </c>
      <c r="F46" s="735">
        <v>78.062674867139719</v>
      </c>
      <c r="G46" s="735">
        <v>78.436565263137311</v>
      </c>
      <c r="H46" s="735">
        <v>76.322696762525212</v>
      </c>
      <c r="I46" s="735">
        <v>81.95735416045558</v>
      </c>
      <c r="J46" s="735">
        <v>86.711455611183951</v>
      </c>
      <c r="K46" s="735">
        <v>87.203119745915998</v>
      </c>
      <c r="L46" s="735">
        <v>83.944610182984519</v>
      </c>
      <c r="M46" s="735">
        <v>86.044184177670004</v>
      </c>
      <c r="N46" s="735">
        <v>88.302870451912867</v>
      </c>
      <c r="O46" s="735">
        <v>90.417055949409473</v>
      </c>
      <c r="P46" s="735">
        <v>86.760867729237333</v>
      </c>
      <c r="Q46" s="735">
        <v>86.659655775371434</v>
      </c>
      <c r="R46" s="735">
        <v>86.030941360621</v>
      </c>
      <c r="S46" s="735">
        <v>89.098143933955171</v>
      </c>
      <c r="T46" s="735">
        <v>89.016762817728136</v>
      </c>
      <c r="U46" s="735">
        <v>87.554207362247539</v>
      </c>
    </row>
    <row r="47" spans="1:21" s="187" customFormat="1" ht="13.5" thickTop="1">
      <c r="A47" s="79"/>
    </row>
    <row r="48" spans="1:21" s="187" customFormat="1">
      <c r="A48" s="79"/>
    </row>
    <row r="49" spans="1:1" s="187" customFormat="1">
      <c r="A49" s="79"/>
    </row>
    <row r="50" spans="1:1" s="187" customFormat="1">
      <c r="A50" s="79"/>
    </row>
    <row r="51" spans="1:1" s="187" customFormat="1">
      <c r="A51" s="79"/>
    </row>
    <row r="52" spans="1:1" s="187" customFormat="1">
      <c r="A52" s="79"/>
    </row>
  </sheetData>
  <sheetProtection sheet="1" objects="1" scenarios="1"/>
  <hyperlinks>
    <hyperlink ref="A4" location="'Index'!B14" display="Índice!A1" xr:uid="{FEE1795E-8710-4A4A-B922-04CF0555BA8E}"/>
  </hyperlinks>
  <printOptions horizontalCentered="1"/>
  <pageMargins left="0.39370078740157483" right="0.39370078740157483" top="0.39370078740157483" bottom="0.39370078740157483" header="0.51181102362204722" footer="0.51181102362204722"/>
  <pageSetup paperSize="9" orientation="landscape" r:id="rId1"/>
  <headerFooter alignWithMargins="0">
    <oddHeader>&amp;R&amp;"Calibri"&amp;10&amp;K000000 #interna&amp;1#_x000D_</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3DA57-6746-4096-9D77-61484195E46D}">
  <sheetPr codeName="Plan36">
    <tabColor rgb="FFFFCC00"/>
  </sheetPr>
  <dimension ref="A1:CI28"/>
  <sheetViews>
    <sheetView showGridLines="0" showRowColHeaders="0" zoomScaleNormal="100" workbookViewId="0">
      <pane xSplit="1" ySplit="5" topLeftCell="CA6" activePane="bottomRight" state="frozen"/>
      <selection pane="topRight" activeCell="B1" sqref="B1"/>
      <selection pane="bottomLeft" activeCell="A6" sqref="A6"/>
      <selection pane="bottomRight" activeCell="A4" sqref="A4"/>
    </sheetView>
  </sheetViews>
  <sheetFormatPr defaultColWidth="12.42578125" defaultRowHeight="12.75"/>
  <cols>
    <col min="1" max="1" width="64.7109375" customWidth="1"/>
    <col min="2" max="236" width="12.7109375" customWidth="1"/>
  </cols>
  <sheetData>
    <row r="1" spans="1:87" s="80" customFormat="1" ht="16.350000000000001" customHeight="1">
      <c r="A1" s="104"/>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c r="AY1" s="105"/>
      <c r="AZ1" s="105"/>
      <c r="BA1" s="105"/>
      <c r="BB1" s="105"/>
      <c r="BC1" s="105"/>
      <c r="BD1" s="105"/>
      <c r="BE1" s="105"/>
      <c r="BF1" s="105"/>
      <c r="BG1" s="105"/>
      <c r="BH1" s="105"/>
      <c r="BI1" s="105"/>
      <c r="BJ1" s="105"/>
      <c r="BK1" s="105"/>
      <c r="BL1" s="105"/>
      <c r="BM1" s="105"/>
      <c r="BN1" s="105"/>
      <c r="BO1" s="105"/>
      <c r="BP1" s="105"/>
      <c r="BQ1" s="105"/>
      <c r="BR1" s="105"/>
      <c r="BS1" s="105"/>
      <c r="BT1" s="105"/>
      <c r="BU1" s="105"/>
      <c r="BV1" s="105"/>
      <c r="BW1" s="105"/>
      <c r="BX1" s="105"/>
      <c r="BY1" s="105"/>
      <c r="BZ1" s="105"/>
      <c r="CA1" s="105"/>
      <c r="CB1" s="105"/>
      <c r="CC1" s="105"/>
      <c r="CD1" s="105"/>
      <c r="CE1" s="105"/>
      <c r="CF1" s="105"/>
      <c r="CG1" s="105"/>
      <c r="CH1" s="105"/>
      <c r="CI1" s="105"/>
    </row>
    <row r="2" spans="1:87" s="80" customFormat="1" ht="33" customHeight="1">
      <c r="A2" s="618" t="s">
        <v>289</v>
      </c>
      <c r="B2" s="106"/>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c r="BT2" s="105"/>
      <c r="BU2" s="105"/>
      <c r="BV2" s="105"/>
      <c r="BW2" s="105"/>
      <c r="BX2" s="105"/>
      <c r="BY2" s="105"/>
      <c r="BZ2" s="105"/>
      <c r="CA2" s="105"/>
      <c r="CB2" s="105"/>
      <c r="CC2" s="105"/>
      <c r="CD2" s="105"/>
      <c r="CE2" s="105"/>
      <c r="CF2" s="105"/>
      <c r="CG2" s="105"/>
      <c r="CH2" s="105"/>
      <c r="CI2" s="105"/>
    </row>
    <row r="3" spans="1:87" s="80" customFormat="1" ht="16.350000000000001" customHeight="1">
      <c r="A3" s="619" t="s">
        <v>1443</v>
      </c>
      <c r="B3" s="805" t="s">
        <v>1492</v>
      </c>
      <c r="C3" s="805"/>
      <c r="D3" s="805" t="s">
        <v>1493</v>
      </c>
      <c r="E3" s="805"/>
      <c r="F3" s="805" t="s">
        <v>1494</v>
      </c>
      <c r="G3" s="805"/>
      <c r="H3" s="805" t="s">
        <v>1495</v>
      </c>
      <c r="I3" s="805"/>
      <c r="J3" s="805" t="s">
        <v>1496</v>
      </c>
      <c r="K3" s="805"/>
      <c r="L3" s="805" t="s">
        <v>1497</v>
      </c>
      <c r="M3" s="805"/>
      <c r="N3" s="805" t="s">
        <v>1498</v>
      </c>
      <c r="O3" s="805"/>
      <c r="P3" s="805" t="s">
        <v>1499</v>
      </c>
      <c r="Q3" s="805"/>
      <c r="R3" s="805" t="s">
        <v>1500</v>
      </c>
      <c r="S3" s="805"/>
      <c r="T3" s="805" t="s">
        <v>1501</v>
      </c>
      <c r="U3" s="805"/>
      <c r="V3" s="805" t="s">
        <v>1502</v>
      </c>
      <c r="W3" s="805"/>
      <c r="X3" s="805" t="s">
        <v>1503</v>
      </c>
      <c r="Y3" s="805"/>
      <c r="Z3" s="805" t="s">
        <v>1504</v>
      </c>
      <c r="AA3" s="805"/>
      <c r="AB3" s="805" t="s">
        <v>1505</v>
      </c>
      <c r="AC3" s="805"/>
      <c r="AD3" s="805" t="s">
        <v>1506</v>
      </c>
      <c r="AE3" s="805"/>
      <c r="AF3" s="805" t="s">
        <v>1507</v>
      </c>
      <c r="AG3" s="805"/>
      <c r="AH3" s="805" t="s">
        <v>1508</v>
      </c>
      <c r="AI3" s="805"/>
      <c r="AJ3" s="805" t="s">
        <v>1509</v>
      </c>
      <c r="AK3" s="805"/>
      <c r="AL3" s="805" t="s">
        <v>1510</v>
      </c>
      <c r="AM3" s="805"/>
      <c r="AN3" s="805" t="s">
        <v>1511</v>
      </c>
      <c r="AO3" s="805"/>
      <c r="AP3" s="805" t="s">
        <v>1512</v>
      </c>
      <c r="AQ3" s="805"/>
      <c r="AR3" s="805" t="s">
        <v>1513</v>
      </c>
      <c r="AS3" s="805"/>
      <c r="AT3" s="805" t="s">
        <v>1514</v>
      </c>
      <c r="AU3" s="805"/>
      <c r="AV3" s="805" t="s">
        <v>1515</v>
      </c>
      <c r="AW3" s="805"/>
      <c r="AX3" s="805" t="s">
        <v>1516</v>
      </c>
      <c r="AY3" s="805"/>
      <c r="AZ3" s="805" t="s">
        <v>1517</v>
      </c>
      <c r="BA3" s="805"/>
      <c r="BB3" s="805" t="s">
        <v>1518</v>
      </c>
      <c r="BC3" s="805"/>
      <c r="BD3" s="805" t="s">
        <v>1519</v>
      </c>
      <c r="BE3" s="805"/>
      <c r="BF3" s="805" t="s">
        <v>1520</v>
      </c>
      <c r="BG3" s="805"/>
      <c r="BH3" s="805" t="s">
        <v>1388</v>
      </c>
      <c r="BI3" s="805"/>
      <c r="BJ3" s="805" t="s">
        <v>1389</v>
      </c>
      <c r="BK3" s="805"/>
      <c r="BL3" s="805" t="s">
        <v>1390</v>
      </c>
      <c r="BM3" s="805"/>
      <c r="BN3" s="805" t="s">
        <v>1391</v>
      </c>
      <c r="BO3" s="805"/>
      <c r="BP3" s="805" t="s">
        <v>1392</v>
      </c>
      <c r="BQ3" s="805"/>
      <c r="BR3" s="805" t="s">
        <v>1393</v>
      </c>
      <c r="BS3" s="805"/>
      <c r="BT3" s="805" t="s">
        <v>1394</v>
      </c>
      <c r="BU3" s="805"/>
      <c r="BV3" s="805" t="s">
        <v>1395</v>
      </c>
      <c r="BW3" s="805"/>
      <c r="BX3" s="805" t="s">
        <v>1396</v>
      </c>
      <c r="BY3" s="805"/>
      <c r="BZ3" s="805" t="s">
        <v>1397</v>
      </c>
      <c r="CA3" s="805"/>
      <c r="CB3" s="805" t="s">
        <v>1398</v>
      </c>
      <c r="CC3" s="805"/>
      <c r="CD3" s="805" t="s">
        <v>1399</v>
      </c>
      <c r="CE3" s="805"/>
      <c r="CF3" s="805" t="s">
        <v>1400</v>
      </c>
      <c r="CG3" s="805"/>
      <c r="CH3" s="805" t="s">
        <v>1401</v>
      </c>
      <c r="CI3" s="805"/>
    </row>
    <row r="4" spans="1:87" s="80" customFormat="1" ht="16.350000000000001" customHeight="1">
      <c r="A4" s="95" t="s">
        <v>1457</v>
      </c>
      <c r="B4" s="107" t="s">
        <v>1448</v>
      </c>
      <c r="C4" s="107" t="s">
        <v>1449</v>
      </c>
      <c r="D4" s="107" t="s">
        <v>1448</v>
      </c>
      <c r="E4" s="107" t="s">
        <v>1449</v>
      </c>
      <c r="F4" s="107" t="s">
        <v>1448</v>
      </c>
      <c r="G4" s="107" t="s">
        <v>1449</v>
      </c>
      <c r="H4" s="107" t="s">
        <v>1448</v>
      </c>
      <c r="I4" s="107" t="s">
        <v>1449</v>
      </c>
      <c r="J4" s="107" t="s">
        <v>1448</v>
      </c>
      <c r="K4" s="107" t="s">
        <v>1449</v>
      </c>
      <c r="L4" s="107" t="s">
        <v>1448</v>
      </c>
      <c r="M4" s="107" t="s">
        <v>1449</v>
      </c>
      <c r="N4" s="107" t="s">
        <v>1448</v>
      </c>
      <c r="O4" s="107" t="s">
        <v>1449</v>
      </c>
      <c r="P4" s="107" t="s">
        <v>1448</v>
      </c>
      <c r="Q4" s="107" t="s">
        <v>1449</v>
      </c>
      <c r="R4" s="107" t="s">
        <v>1448</v>
      </c>
      <c r="S4" s="107" t="s">
        <v>1449</v>
      </c>
      <c r="T4" s="107" t="s">
        <v>1448</v>
      </c>
      <c r="U4" s="107" t="s">
        <v>1449</v>
      </c>
      <c r="V4" s="107" t="s">
        <v>1448</v>
      </c>
      <c r="W4" s="107" t="s">
        <v>1449</v>
      </c>
      <c r="X4" s="107" t="s">
        <v>1448</v>
      </c>
      <c r="Y4" s="107" t="s">
        <v>1449</v>
      </c>
      <c r="Z4" s="107" t="s">
        <v>1448</v>
      </c>
      <c r="AA4" s="107" t="s">
        <v>1449</v>
      </c>
      <c r="AB4" s="107" t="s">
        <v>1448</v>
      </c>
      <c r="AC4" s="107" t="s">
        <v>1449</v>
      </c>
      <c r="AD4" s="107" t="s">
        <v>1448</v>
      </c>
      <c r="AE4" s="107" t="s">
        <v>1449</v>
      </c>
      <c r="AF4" s="107" t="s">
        <v>1448</v>
      </c>
      <c r="AG4" s="107" t="s">
        <v>1449</v>
      </c>
      <c r="AH4" s="107" t="s">
        <v>1448</v>
      </c>
      <c r="AI4" s="107" t="s">
        <v>1449</v>
      </c>
      <c r="AJ4" s="107" t="s">
        <v>1448</v>
      </c>
      <c r="AK4" s="107" t="s">
        <v>1449</v>
      </c>
      <c r="AL4" s="107" t="s">
        <v>1448</v>
      </c>
      <c r="AM4" s="107" t="s">
        <v>1449</v>
      </c>
      <c r="AN4" s="107" t="s">
        <v>1448</v>
      </c>
      <c r="AO4" s="107" t="s">
        <v>1449</v>
      </c>
      <c r="AP4" s="107" t="s">
        <v>1448</v>
      </c>
      <c r="AQ4" s="107" t="s">
        <v>1449</v>
      </c>
      <c r="AR4" s="107" t="s">
        <v>1448</v>
      </c>
      <c r="AS4" s="107" t="s">
        <v>1449</v>
      </c>
      <c r="AT4" s="107" t="s">
        <v>1448</v>
      </c>
      <c r="AU4" s="107" t="s">
        <v>1449</v>
      </c>
      <c r="AV4" s="107" t="s">
        <v>1448</v>
      </c>
      <c r="AW4" s="107" t="s">
        <v>1449</v>
      </c>
      <c r="AX4" s="107" t="s">
        <v>1448</v>
      </c>
      <c r="AY4" s="107" t="s">
        <v>1449</v>
      </c>
      <c r="AZ4" s="107" t="s">
        <v>1448</v>
      </c>
      <c r="BA4" s="107" t="s">
        <v>1449</v>
      </c>
      <c r="BB4" s="107" t="s">
        <v>1448</v>
      </c>
      <c r="BC4" s="107" t="s">
        <v>1449</v>
      </c>
      <c r="BD4" s="107" t="s">
        <v>1448</v>
      </c>
      <c r="BE4" s="107" t="s">
        <v>1449</v>
      </c>
      <c r="BF4" s="107" t="s">
        <v>1448</v>
      </c>
      <c r="BG4" s="107" t="s">
        <v>1449</v>
      </c>
      <c r="BH4" s="107" t="s">
        <v>1448</v>
      </c>
      <c r="BI4" s="107" t="s">
        <v>1449</v>
      </c>
      <c r="BJ4" s="107" t="s">
        <v>1448</v>
      </c>
      <c r="BK4" s="107" t="s">
        <v>1449</v>
      </c>
      <c r="BL4" s="107" t="s">
        <v>1448</v>
      </c>
      <c r="BM4" s="107" t="s">
        <v>1449</v>
      </c>
      <c r="BN4" s="107" t="s">
        <v>1448</v>
      </c>
      <c r="BO4" s="107" t="s">
        <v>1449</v>
      </c>
      <c r="BP4" s="107" t="s">
        <v>1448</v>
      </c>
      <c r="BQ4" s="107" t="s">
        <v>1449</v>
      </c>
      <c r="BR4" s="107" t="s">
        <v>1448</v>
      </c>
      <c r="BS4" s="107" t="s">
        <v>1449</v>
      </c>
      <c r="BT4" s="107" t="s">
        <v>1448</v>
      </c>
      <c r="BU4" s="107" t="s">
        <v>1449</v>
      </c>
      <c r="BV4" s="107" t="s">
        <v>1448</v>
      </c>
      <c r="BW4" s="107" t="s">
        <v>1449</v>
      </c>
      <c r="BX4" s="107" t="s">
        <v>1448</v>
      </c>
      <c r="BY4" s="107" t="s">
        <v>1449</v>
      </c>
      <c r="BZ4" s="107" t="s">
        <v>1448</v>
      </c>
      <c r="CA4" s="107" t="s">
        <v>1449</v>
      </c>
      <c r="CB4" s="107" t="s">
        <v>1448</v>
      </c>
      <c r="CC4" s="107" t="s">
        <v>1449</v>
      </c>
      <c r="CD4" s="107" t="s">
        <v>1448</v>
      </c>
      <c r="CE4" s="107" t="s">
        <v>1449</v>
      </c>
      <c r="CF4" s="107" t="s">
        <v>1448</v>
      </c>
      <c r="CG4" s="107" t="s">
        <v>1449</v>
      </c>
      <c r="CH4" s="107" t="s">
        <v>1448</v>
      </c>
      <c r="CI4" s="107" t="s">
        <v>1449</v>
      </c>
    </row>
    <row r="5" spans="1:87" s="109" customFormat="1" ht="4.5" customHeight="1" thickBot="1">
      <c r="A5" s="225"/>
      <c r="B5" s="226"/>
      <c r="C5" s="226"/>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c r="AM5" s="226"/>
      <c r="AN5" s="226"/>
      <c r="AO5" s="226"/>
      <c r="AP5" s="226"/>
      <c r="AQ5" s="226"/>
      <c r="AR5" s="226"/>
      <c r="AS5" s="226"/>
      <c r="AT5" s="226"/>
      <c r="AU5" s="226"/>
      <c r="AV5" s="226"/>
      <c r="AW5" s="226"/>
      <c r="AX5" s="226"/>
      <c r="AY5" s="226"/>
      <c r="AZ5" s="226"/>
      <c r="BA5" s="226"/>
      <c r="BB5" s="226"/>
      <c r="BC5" s="226"/>
      <c r="BD5" s="226"/>
      <c r="BE5" s="226"/>
      <c r="BF5" s="226"/>
      <c r="BG5" s="226"/>
      <c r="BH5" s="226"/>
      <c r="BI5" s="226"/>
      <c r="BJ5" s="226"/>
      <c r="BK5" s="226"/>
      <c r="BL5" s="226"/>
      <c r="BM5" s="226"/>
      <c r="BN5" s="226"/>
      <c r="BO5" s="226"/>
      <c r="BP5" s="226"/>
      <c r="BQ5" s="226"/>
      <c r="BR5" s="226"/>
      <c r="BS5" s="226"/>
      <c r="BT5" s="226"/>
      <c r="BU5" s="226"/>
      <c r="BV5" s="226"/>
      <c r="BW5" s="226"/>
      <c r="BX5" s="226"/>
      <c r="BY5" s="226"/>
      <c r="BZ5" s="226"/>
      <c r="CA5" s="226"/>
      <c r="CB5" s="226"/>
      <c r="CC5" s="226"/>
      <c r="CD5" s="226"/>
      <c r="CE5" s="226"/>
      <c r="CF5" s="226"/>
      <c r="CG5" s="226"/>
      <c r="CH5" s="226"/>
      <c r="CI5" s="226"/>
    </row>
    <row r="6" spans="1:87" s="79" customFormat="1" ht="13.5" thickTop="1">
      <c r="A6" s="687" t="s">
        <v>206</v>
      </c>
      <c r="B6" s="688">
        <v>1056131909034.0171</v>
      </c>
      <c r="C6" s="689">
        <v>28822415116.67001</v>
      </c>
      <c r="D6" s="688">
        <v>1092578506804.23</v>
      </c>
      <c r="E6" s="689">
        <v>30638845945.779987</v>
      </c>
      <c r="F6" s="688">
        <v>1099500857349.02</v>
      </c>
      <c r="G6" s="689">
        <v>32715044816.459991</v>
      </c>
      <c r="H6" s="688">
        <v>1124620444796.1001</v>
      </c>
      <c r="I6" s="689">
        <v>33901471351.439999</v>
      </c>
      <c r="J6" s="688">
        <v>1167245710888.71</v>
      </c>
      <c r="K6" s="689">
        <v>35962152825.37999</v>
      </c>
      <c r="L6" s="688">
        <v>1190377703310.1899</v>
      </c>
      <c r="M6" s="689">
        <v>37180014469.229996</v>
      </c>
      <c r="N6" s="688">
        <v>1202176464824.04</v>
      </c>
      <c r="O6" s="689">
        <v>42210744456.179985</v>
      </c>
      <c r="P6" s="688">
        <v>1219169970466.21</v>
      </c>
      <c r="Q6" s="689">
        <v>40336556027.040024</v>
      </c>
      <c r="R6" s="688">
        <v>1239512624397.1899</v>
      </c>
      <c r="S6" s="689">
        <v>40765599240.470001</v>
      </c>
      <c r="T6" s="688">
        <v>1237121905861.8899</v>
      </c>
      <c r="U6" s="689">
        <v>41769881925.88002</v>
      </c>
      <c r="V6" s="688">
        <v>1272159593114.9299</v>
      </c>
      <c r="W6" s="689">
        <v>44789984631.359993</v>
      </c>
      <c r="X6" s="688">
        <v>1248729212047.1899</v>
      </c>
      <c r="Y6" s="689">
        <v>43349708010.900017</v>
      </c>
      <c r="Z6" s="688">
        <v>1235876720669.78</v>
      </c>
      <c r="AA6" s="689">
        <v>40535050366.570007</v>
      </c>
      <c r="AB6" s="688">
        <v>1265174188573.1499</v>
      </c>
      <c r="AC6" s="689">
        <v>36949037690.499985</v>
      </c>
      <c r="AD6" s="688">
        <v>1271759859749.3701</v>
      </c>
      <c r="AE6" s="689">
        <v>35790356919.980011</v>
      </c>
      <c r="AF6" s="688">
        <v>1226827510655.27</v>
      </c>
      <c r="AG6" s="689">
        <v>30436587572.159996</v>
      </c>
      <c r="AH6" s="688">
        <v>1265104489301.1799</v>
      </c>
      <c r="AI6" s="689">
        <v>29086099374.130009</v>
      </c>
      <c r="AJ6" s="688">
        <v>1283184608566.8101</v>
      </c>
      <c r="AK6" s="689">
        <v>29518823305.400009</v>
      </c>
      <c r="AL6" s="688">
        <v>1295657015307.3799</v>
      </c>
      <c r="AM6" s="689">
        <v>29568541141.209999</v>
      </c>
      <c r="AN6" s="688">
        <v>1275105358213.3501</v>
      </c>
      <c r="AO6" s="689">
        <v>29471793180.890011</v>
      </c>
      <c r="AP6" s="688">
        <v>1301881504566.96</v>
      </c>
      <c r="AQ6" s="689">
        <v>29044989004.01001</v>
      </c>
      <c r="AR6" s="688">
        <v>1363052273581.1101</v>
      </c>
      <c r="AS6" s="689">
        <v>31509103034.430012</v>
      </c>
      <c r="AT6" s="688">
        <v>1361484795472.6101</v>
      </c>
      <c r="AU6" s="689">
        <v>31017007489.180008</v>
      </c>
      <c r="AV6" s="688">
        <v>1326550031867.9299</v>
      </c>
      <c r="AW6" s="689">
        <v>28306631140.989983</v>
      </c>
      <c r="AX6" s="688">
        <v>1341420353500.05</v>
      </c>
      <c r="AY6" s="689">
        <v>26182178342.700005</v>
      </c>
      <c r="AZ6" s="688">
        <v>1461495116009.6899</v>
      </c>
      <c r="BA6" s="689">
        <v>24826497981.990005</v>
      </c>
      <c r="BB6" s="688">
        <v>1547947640415.8201</v>
      </c>
      <c r="BC6" s="689">
        <v>22731873754.760002</v>
      </c>
      <c r="BD6" s="688">
        <v>1560178062643.97</v>
      </c>
      <c r="BE6" s="689">
        <v>22989280050.310001</v>
      </c>
      <c r="BF6" s="688">
        <v>1581073775724.24</v>
      </c>
      <c r="BG6" s="689">
        <v>22251071727.059998</v>
      </c>
      <c r="BH6" s="688">
        <v>1627834233631.2</v>
      </c>
      <c r="BI6" s="689">
        <v>26531289408.71999</v>
      </c>
      <c r="BJ6" s="688">
        <v>1712548602005.5901</v>
      </c>
      <c r="BK6" s="689">
        <v>31940123706.020004</v>
      </c>
      <c r="BL6" s="688">
        <v>1735630563558.4299</v>
      </c>
      <c r="BM6" s="689">
        <v>40214387041.200005</v>
      </c>
      <c r="BN6" s="688">
        <v>1768028724856.8201</v>
      </c>
      <c r="BO6" s="689">
        <v>47536890083.750015</v>
      </c>
      <c r="BP6" s="688">
        <v>1834538462586.98</v>
      </c>
      <c r="BQ6" s="689">
        <v>55221219363.009964</v>
      </c>
      <c r="BR6" s="688">
        <v>1895303786306.3899</v>
      </c>
      <c r="BS6" s="689">
        <v>64037481675.169998</v>
      </c>
      <c r="BT6" s="688">
        <v>1874858314242.46</v>
      </c>
      <c r="BU6" s="689">
        <v>64316537079.619987</v>
      </c>
      <c r="BV6" s="688">
        <v>1868826702644.3999</v>
      </c>
      <c r="BW6" s="689">
        <v>64529518604.319992</v>
      </c>
      <c r="BX6" s="688">
        <v>1890718239126.8201</v>
      </c>
      <c r="BY6" s="689">
        <v>66931840407.91996</v>
      </c>
      <c r="BZ6" s="688">
        <v>1966323611178.6201</v>
      </c>
      <c r="CA6" s="689">
        <v>69759862070.599991</v>
      </c>
      <c r="CB6" s="688">
        <v>1987217947347.6001</v>
      </c>
      <c r="CC6" s="689">
        <v>68268594949.099991</v>
      </c>
      <c r="CD6" s="688">
        <v>2060612666301.6299</v>
      </c>
      <c r="CE6" s="689">
        <v>64811506152.720009</v>
      </c>
      <c r="CF6" s="688">
        <v>2105350803367.51</v>
      </c>
      <c r="CG6" s="689">
        <v>63699346273.569939</v>
      </c>
      <c r="CH6" s="688">
        <v>2172983841950</v>
      </c>
      <c r="CI6" s="689">
        <v>65942043728.990005</v>
      </c>
    </row>
    <row r="7" spans="1:87" s="79" customFormat="1">
      <c r="A7" s="120" t="s">
        <v>428</v>
      </c>
      <c r="B7" s="121">
        <v>381471660827.987</v>
      </c>
      <c r="C7" s="224">
        <v>8447733323.5100021</v>
      </c>
      <c r="D7" s="121">
        <v>401181591760.06</v>
      </c>
      <c r="E7" s="224">
        <v>9345586910.1400013</v>
      </c>
      <c r="F7" s="121">
        <v>403708389240.37299</v>
      </c>
      <c r="G7" s="224">
        <v>10222957037.720003</v>
      </c>
      <c r="H7" s="121">
        <v>418909125772.64697</v>
      </c>
      <c r="I7" s="224">
        <v>10752764372.349998</v>
      </c>
      <c r="J7" s="121">
        <v>450335185816.883</v>
      </c>
      <c r="K7" s="224">
        <v>11701503180.169996</v>
      </c>
      <c r="L7" s="121">
        <v>463123382331.02301</v>
      </c>
      <c r="M7" s="224">
        <v>12979036743.319994</v>
      </c>
      <c r="N7" s="121">
        <v>459806436954.27002</v>
      </c>
      <c r="O7" s="224">
        <v>14162340197.100006</v>
      </c>
      <c r="P7" s="121">
        <v>462151431136.62299</v>
      </c>
      <c r="Q7" s="224">
        <v>13568780589.540005</v>
      </c>
      <c r="R7" s="121">
        <v>468426361900.96698</v>
      </c>
      <c r="S7" s="224">
        <v>14151725069.780003</v>
      </c>
      <c r="T7" s="121">
        <v>479125077312.22302</v>
      </c>
      <c r="U7" s="224">
        <v>14927583991.630013</v>
      </c>
      <c r="V7" s="121">
        <v>533516211016.90302</v>
      </c>
      <c r="W7" s="224">
        <v>16964671231.679998</v>
      </c>
      <c r="X7" s="121">
        <v>530057627713.21002</v>
      </c>
      <c r="Y7" s="224">
        <v>16887019603.040001</v>
      </c>
      <c r="Z7" s="121">
        <v>535480000957.00299</v>
      </c>
      <c r="AA7" s="224">
        <v>15540053258.690002</v>
      </c>
      <c r="AB7" s="121">
        <v>568448606667.57703</v>
      </c>
      <c r="AC7" s="224">
        <v>13886112600.869999</v>
      </c>
      <c r="AD7" s="121">
        <v>579140899690.81995</v>
      </c>
      <c r="AE7" s="224">
        <v>12973742040.150013</v>
      </c>
      <c r="AF7" s="121">
        <v>532568458435.68298</v>
      </c>
      <c r="AG7" s="224">
        <v>9674563232.8099957</v>
      </c>
      <c r="AH7" s="121">
        <v>577855895021.46997</v>
      </c>
      <c r="AI7" s="224">
        <v>9478089834.9400024</v>
      </c>
      <c r="AJ7" s="121">
        <v>588290931419.82996</v>
      </c>
      <c r="AK7" s="224">
        <v>9799704953.4500065</v>
      </c>
      <c r="AL7" s="121">
        <v>607935975460.76001</v>
      </c>
      <c r="AM7" s="224">
        <v>9857356458.6499996</v>
      </c>
      <c r="AN7" s="121">
        <v>587152772607.38</v>
      </c>
      <c r="AO7" s="224">
        <v>9960319207.0500126</v>
      </c>
      <c r="AP7" s="121">
        <v>620580133861.724</v>
      </c>
      <c r="AQ7" s="224">
        <v>9691004123.6500053</v>
      </c>
      <c r="AR7" s="121">
        <v>685318730790.87695</v>
      </c>
      <c r="AS7" s="224">
        <v>11883748230.810001</v>
      </c>
      <c r="AT7" s="121">
        <v>685385144080.77295</v>
      </c>
      <c r="AU7" s="224">
        <v>11779637811.960001</v>
      </c>
      <c r="AV7" s="121">
        <v>648999484477.61694</v>
      </c>
      <c r="AW7" s="224">
        <v>9277739754.7400017</v>
      </c>
      <c r="AX7" s="121">
        <v>652247028914.13696</v>
      </c>
      <c r="AY7" s="224">
        <v>7873363928.6200008</v>
      </c>
      <c r="AZ7" s="121">
        <v>748028638362.46399</v>
      </c>
      <c r="BA7" s="224">
        <v>6912890958.6200027</v>
      </c>
      <c r="BB7" s="121">
        <v>829598249406.56006</v>
      </c>
      <c r="BC7" s="224">
        <v>5447637514.0700016</v>
      </c>
      <c r="BD7" s="121">
        <v>825536717279.68005</v>
      </c>
      <c r="BE7" s="224">
        <v>5552803248.9699974</v>
      </c>
      <c r="BF7" s="121">
        <v>833636949284.71301</v>
      </c>
      <c r="BG7" s="224">
        <v>4714807552.5499992</v>
      </c>
      <c r="BH7" s="121">
        <v>870638972808.37305</v>
      </c>
      <c r="BI7" s="224">
        <v>8067803107.3000002</v>
      </c>
      <c r="BJ7" s="121">
        <v>921886350982.06299</v>
      </c>
      <c r="BK7" s="224">
        <v>12208618832.760002</v>
      </c>
      <c r="BL7" s="121">
        <v>905041010205.26001</v>
      </c>
      <c r="BM7" s="224">
        <v>17338439532.630009</v>
      </c>
      <c r="BN7" s="121">
        <v>921515163639.91394</v>
      </c>
      <c r="BO7" s="224">
        <v>22479111010.550003</v>
      </c>
      <c r="BP7" s="121">
        <v>966388835221.26001</v>
      </c>
      <c r="BQ7" s="224">
        <v>27276431469.169987</v>
      </c>
      <c r="BR7" s="121">
        <v>979377217671.34998</v>
      </c>
      <c r="BS7" s="224">
        <v>33199783892.009998</v>
      </c>
      <c r="BT7" s="121">
        <v>924196207310.18298</v>
      </c>
      <c r="BU7" s="224">
        <v>31497032274.390003</v>
      </c>
      <c r="BV7" s="121">
        <v>891816101192.88</v>
      </c>
      <c r="BW7" s="224">
        <v>30326132494.679993</v>
      </c>
      <c r="BX7" s="121">
        <v>897788616255.09302</v>
      </c>
      <c r="BY7" s="224">
        <v>31368351191.289974</v>
      </c>
      <c r="BZ7" s="121">
        <v>946873104565.02295</v>
      </c>
      <c r="CA7" s="224">
        <v>33305534778.850014</v>
      </c>
      <c r="CB7" s="121">
        <v>935879980228.22705</v>
      </c>
      <c r="CC7" s="224">
        <v>31343505180.899979</v>
      </c>
      <c r="CD7" s="121">
        <v>980871458584.96704</v>
      </c>
      <c r="CE7" s="224">
        <v>28821211036.389999</v>
      </c>
      <c r="CF7" s="121">
        <v>994326166230.73303</v>
      </c>
      <c r="CG7" s="224">
        <v>27255073675.489964</v>
      </c>
      <c r="CH7" s="121">
        <v>1035745258574.9</v>
      </c>
      <c r="CI7" s="224">
        <v>28677753127.650002</v>
      </c>
    </row>
    <row r="8" spans="1:87" s="79" customFormat="1">
      <c r="A8" s="120" t="s">
        <v>429</v>
      </c>
      <c r="B8" s="121">
        <v>596035177706.70996</v>
      </c>
      <c r="C8" s="224">
        <v>18881843779.500008</v>
      </c>
      <c r="D8" s="121">
        <v>611891830198.21594</v>
      </c>
      <c r="E8" s="224">
        <v>19754068954.089985</v>
      </c>
      <c r="F8" s="121">
        <v>623428289644.58301</v>
      </c>
      <c r="G8" s="224">
        <v>20935378493.98999</v>
      </c>
      <c r="H8" s="121">
        <v>646006864249.73303</v>
      </c>
      <c r="I8" s="224">
        <v>21813131498.959999</v>
      </c>
      <c r="J8" s="121">
        <v>660643803193.39294</v>
      </c>
      <c r="K8" s="224">
        <v>22994322071.809994</v>
      </c>
      <c r="L8" s="121">
        <v>669996395495.70996</v>
      </c>
      <c r="M8" s="224">
        <v>22972368651.290001</v>
      </c>
      <c r="N8" s="121">
        <v>682925355716.60706</v>
      </c>
      <c r="O8" s="224">
        <v>26636572752.29998</v>
      </c>
      <c r="P8" s="121">
        <v>694438155830.18396</v>
      </c>
      <c r="Q8" s="224">
        <v>25333465309.090019</v>
      </c>
      <c r="R8" s="121">
        <v>709157093558.48303</v>
      </c>
      <c r="S8" s="224">
        <v>25106720772.599998</v>
      </c>
      <c r="T8" s="121">
        <v>695915556214.349</v>
      </c>
      <c r="U8" s="224">
        <v>25346556793.78001</v>
      </c>
      <c r="V8" s="121">
        <v>677719003746.19299</v>
      </c>
      <c r="W8" s="224">
        <v>26169350360.489994</v>
      </c>
      <c r="X8" s="121">
        <v>658524753817.02002</v>
      </c>
      <c r="Y8" s="224">
        <v>25168912469.190006</v>
      </c>
      <c r="Z8" s="121">
        <v>640094631440.15906</v>
      </c>
      <c r="AA8" s="224">
        <v>23689157862.040005</v>
      </c>
      <c r="AB8" s="121">
        <v>637103013070.55701</v>
      </c>
      <c r="AC8" s="224">
        <v>21950876011.079987</v>
      </c>
      <c r="AD8" s="121">
        <v>630115612347.22302</v>
      </c>
      <c r="AE8" s="224">
        <v>21802263595.879997</v>
      </c>
      <c r="AF8" s="121">
        <v>629657257116.71399</v>
      </c>
      <c r="AG8" s="224">
        <v>19890064437.269997</v>
      </c>
      <c r="AH8" s="121">
        <v>621993316438.573</v>
      </c>
      <c r="AI8" s="224">
        <v>18855796777.540005</v>
      </c>
      <c r="AJ8" s="121">
        <v>629690257113.30005</v>
      </c>
      <c r="AK8" s="224">
        <v>18935009426.960003</v>
      </c>
      <c r="AL8" s="121">
        <v>628564783676.47998</v>
      </c>
      <c r="AM8" s="224">
        <v>19031288267.09</v>
      </c>
      <c r="AN8" s="121">
        <v>630254905494.59595</v>
      </c>
      <c r="AO8" s="224">
        <v>18954379087.75</v>
      </c>
      <c r="AP8" s="121">
        <v>623662956211.10999</v>
      </c>
      <c r="AQ8" s="224">
        <v>18783920071.480003</v>
      </c>
      <c r="AR8" s="121">
        <v>621229655314.10303</v>
      </c>
      <c r="AS8" s="224">
        <v>18976733496.170013</v>
      </c>
      <c r="AT8" s="121">
        <v>618557815919.42297</v>
      </c>
      <c r="AU8" s="224">
        <v>18523888817.530003</v>
      </c>
      <c r="AV8" s="121">
        <v>616452735995.82703</v>
      </c>
      <c r="AW8" s="224">
        <v>18409603711.97998</v>
      </c>
      <c r="AX8" s="121">
        <v>631386419632.29395</v>
      </c>
      <c r="AY8" s="224">
        <v>17687958075.220001</v>
      </c>
      <c r="AZ8" s="121">
        <v>653330537096.53296</v>
      </c>
      <c r="BA8" s="224">
        <v>17498810238.080002</v>
      </c>
      <c r="BB8" s="121">
        <v>660991336884.64294</v>
      </c>
      <c r="BC8" s="224">
        <v>16930043270.480003</v>
      </c>
      <c r="BD8" s="121">
        <v>676115986545.98401</v>
      </c>
      <c r="BE8" s="224">
        <v>17104662282.260002</v>
      </c>
      <c r="BF8" s="121">
        <v>684648714949.98303</v>
      </c>
      <c r="BG8" s="224">
        <v>17243151686.639999</v>
      </c>
      <c r="BH8" s="121">
        <v>695435706225.79895</v>
      </c>
      <c r="BI8" s="224">
        <v>18064622977.189991</v>
      </c>
      <c r="BJ8" s="121">
        <v>726489246178.31299</v>
      </c>
      <c r="BK8" s="224">
        <v>19169195722.490002</v>
      </c>
      <c r="BL8" s="121">
        <v>762826521431.90295</v>
      </c>
      <c r="BM8" s="224">
        <v>22001567458.639996</v>
      </c>
      <c r="BN8" s="121">
        <v>776327912957.93799</v>
      </c>
      <c r="BO8" s="224">
        <v>23903125503.540005</v>
      </c>
      <c r="BP8" s="121">
        <v>787706197337.76697</v>
      </c>
      <c r="BQ8" s="224">
        <v>26195925640.649979</v>
      </c>
      <c r="BR8" s="121">
        <v>830242897038.41699</v>
      </c>
      <c r="BS8" s="224">
        <v>28874998470.049995</v>
      </c>
      <c r="BT8" s="121">
        <v>862719032501.521</v>
      </c>
      <c r="BU8" s="224">
        <v>30888759019.049984</v>
      </c>
      <c r="BV8" s="121">
        <v>887639431985.43994</v>
      </c>
      <c r="BW8" s="224">
        <v>32304148162.110001</v>
      </c>
      <c r="BX8" s="121">
        <v>900853969354.13696</v>
      </c>
      <c r="BY8" s="224">
        <v>33614104429.599987</v>
      </c>
      <c r="BZ8" s="121">
        <v>923053200309.14001</v>
      </c>
      <c r="CA8" s="224">
        <v>34430342107.449982</v>
      </c>
      <c r="CB8" s="121">
        <v>951785968173.39404</v>
      </c>
      <c r="CC8" s="224">
        <v>35146179202.750008</v>
      </c>
      <c r="CD8" s="121">
        <v>979058658913.66699</v>
      </c>
      <c r="CE8" s="224">
        <v>34298595777.12001</v>
      </c>
      <c r="CF8" s="121">
        <v>1003672218685.67</v>
      </c>
      <c r="CG8" s="224">
        <v>34703922357.399971</v>
      </c>
      <c r="CH8" s="121">
        <v>1031953852821.95</v>
      </c>
      <c r="CI8" s="224">
        <v>35412427274.779999</v>
      </c>
    </row>
    <row r="9" spans="1:87" s="79" customFormat="1">
      <c r="A9" s="120" t="s">
        <v>430</v>
      </c>
      <c r="B9" s="121">
        <v>74353298485.606705</v>
      </c>
      <c r="C9" s="224">
        <v>1419574826.47</v>
      </c>
      <c r="D9" s="121">
        <v>74965357815.136703</v>
      </c>
      <c r="E9" s="224">
        <v>1467297082.3999994</v>
      </c>
      <c r="F9" s="121">
        <v>67583903107.879997</v>
      </c>
      <c r="G9" s="224">
        <v>1503061148.99</v>
      </c>
      <c r="H9" s="121">
        <v>53873852135.333298</v>
      </c>
      <c r="I9" s="224">
        <v>1278574038.8399994</v>
      </c>
      <c r="J9" s="121">
        <v>47705851173.269997</v>
      </c>
      <c r="K9" s="224">
        <v>1190488735.3699999</v>
      </c>
      <c r="L9" s="121">
        <v>47772012244.389999</v>
      </c>
      <c r="M9" s="224">
        <v>1194917756.6600003</v>
      </c>
      <c r="N9" s="121">
        <v>48319371741.266701</v>
      </c>
      <c r="O9" s="224">
        <v>1321705124.9900002</v>
      </c>
      <c r="P9" s="121">
        <v>52039970299.916702</v>
      </c>
      <c r="Q9" s="224">
        <v>1390388739.5799994</v>
      </c>
      <c r="R9" s="121">
        <v>52928705827.720001</v>
      </c>
      <c r="S9" s="224">
        <v>1390177096.24</v>
      </c>
      <c r="T9" s="121">
        <v>53733030633.199997</v>
      </c>
      <c r="U9" s="224">
        <v>1447471931.6000001</v>
      </c>
      <c r="V9" s="121">
        <v>53852019448.029999</v>
      </c>
      <c r="W9" s="224">
        <v>1534717628.0300002</v>
      </c>
      <c r="X9" s="121">
        <v>52628501136.636703</v>
      </c>
      <c r="Y9" s="224">
        <v>1236079078.3700004</v>
      </c>
      <c r="Z9" s="121">
        <v>51998149075.606697</v>
      </c>
      <c r="AA9" s="224">
        <v>1254996552.4500003</v>
      </c>
      <c r="AB9" s="121">
        <v>51256612910.0933</v>
      </c>
      <c r="AC9" s="224">
        <v>1069509548.4999995</v>
      </c>
      <c r="AD9" s="121">
        <v>55318474574.059998</v>
      </c>
      <c r="AE9" s="224">
        <v>958804201.27999997</v>
      </c>
      <c r="AF9" s="121">
        <v>57071464739.279999</v>
      </c>
      <c r="AG9" s="224">
        <v>819822754.01999998</v>
      </c>
      <c r="AH9" s="121">
        <v>57647164641.9767</v>
      </c>
      <c r="AI9" s="224">
        <v>703011940.64999998</v>
      </c>
      <c r="AJ9" s="121">
        <v>56757789236.306702</v>
      </c>
      <c r="AK9" s="224">
        <v>679339830.12</v>
      </c>
      <c r="AL9" s="121">
        <v>51816678361.959999</v>
      </c>
      <c r="AM9" s="224">
        <v>627639375.30999994</v>
      </c>
      <c r="AN9" s="121">
        <v>49249838669.660004</v>
      </c>
      <c r="AO9" s="224">
        <v>509280744.46000028</v>
      </c>
      <c r="AP9" s="121">
        <v>48933243870.3433</v>
      </c>
      <c r="AQ9" s="224">
        <v>519306125.86000001</v>
      </c>
      <c r="AR9" s="121">
        <v>48872742881.849998</v>
      </c>
      <c r="AS9" s="224">
        <v>588668052.00999987</v>
      </c>
      <c r="AT9" s="121">
        <v>48921111627.746696</v>
      </c>
      <c r="AU9" s="224">
        <v>641482659.64999998</v>
      </c>
      <c r="AV9" s="121">
        <v>51465906135.686699</v>
      </c>
      <c r="AW9" s="224">
        <v>578733637.61000001</v>
      </c>
      <c r="AX9" s="121">
        <v>49636147373.230003</v>
      </c>
      <c r="AY9" s="224">
        <v>499874275.25</v>
      </c>
      <c r="AZ9" s="121">
        <v>49583420916.82</v>
      </c>
      <c r="BA9" s="224">
        <v>378804356.92999995</v>
      </c>
      <c r="BB9" s="121">
        <v>47649266877.866699</v>
      </c>
      <c r="BC9" s="224">
        <v>304027209.06999993</v>
      </c>
      <c r="BD9" s="121">
        <v>48092893637.760002</v>
      </c>
      <c r="BE9" s="224">
        <v>292055561.72000015</v>
      </c>
      <c r="BF9" s="121">
        <v>47980298394.870003</v>
      </c>
      <c r="BG9" s="224">
        <v>243387449.05000001</v>
      </c>
      <c r="BH9" s="121">
        <v>50212427665.669998</v>
      </c>
      <c r="BI9" s="224">
        <v>355955875.32000005</v>
      </c>
      <c r="BJ9" s="121">
        <v>53141882892.5933</v>
      </c>
      <c r="BK9" s="224">
        <v>513734294.31</v>
      </c>
      <c r="BL9" s="121">
        <v>56681895036.106697</v>
      </c>
      <c r="BM9" s="224">
        <v>820899981.33000004</v>
      </c>
      <c r="BN9" s="121">
        <v>60604712248.316704</v>
      </c>
      <c r="BO9" s="224">
        <v>1101830768.6499999</v>
      </c>
      <c r="BP9" s="121">
        <v>68693300299.1567</v>
      </c>
      <c r="BQ9" s="224">
        <v>1650675846.6800005</v>
      </c>
      <c r="BR9" s="121">
        <v>74780145206.8367</v>
      </c>
      <c r="BS9" s="224">
        <v>1854294250.3600004</v>
      </c>
      <c r="BT9" s="121">
        <v>75232709765.009995</v>
      </c>
      <c r="BU9" s="224">
        <v>1844334413.4100001</v>
      </c>
      <c r="BV9" s="121">
        <v>74892949624.863297</v>
      </c>
      <c r="BW9" s="224">
        <v>1810199206.1399996</v>
      </c>
      <c r="BX9" s="121">
        <v>77736176382.490005</v>
      </c>
      <c r="BY9" s="224">
        <v>1911775974.5000002</v>
      </c>
      <c r="BZ9" s="121">
        <v>81829800798.679993</v>
      </c>
      <c r="CA9" s="224">
        <v>1853893342.8</v>
      </c>
      <c r="CB9" s="121">
        <v>87399593457.463303</v>
      </c>
      <c r="CC9" s="224">
        <v>1772422150.4400001</v>
      </c>
      <c r="CD9" s="121">
        <v>87564309161.320007</v>
      </c>
      <c r="CE9" s="224">
        <v>1594125021.1399999</v>
      </c>
      <c r="CF9" s="121">
        <v>88889526303.699997</v>
      </c>
      <c r="CG9" s="224">
        <v>1646819278.79</v>
      </c>
      <c r="CH9" s="121">
        <v>92956062459.160004</v>
      </c>
      <c r="CI9" s="224">
        <v>1847705470.98</v>
      </c>
    </row>
    <row r="10" spans="1:87" s="79" customFormat="1" ht="13.5" thickBot="1">
      <c r="A10" s="670" t="s">
        <v>431</v>
      </c>
      <c r="B10" s="131">
        <v>4271772013.7133298</v>
      </c>
      <c r="C10" s="668">
        <v>73263187.189999998</v>
      </c>
      <c r="D10" s="131">
        <v>4539727030.8166704</v>
      </c>
      <c r="E10" s="668">
        <v>71892999.150000006</v>
      </c>
      <c r="F10" s="131">
        <v>4780275356.1833296</v>
      </c>
      <c r="G10" s="668">
        <v>53648135.759999998</v>
      </c>
      <c r="H10" s="131">
        <v>5830602638.3833303</v>
      </c>
      <c r="I10" s="668">
        <v>57001441.289999999</v>
      </c>
      <c r="J10" s="131">
        <v>8560870705.1666698</v>
      </c>
      <c r="K10" s="668">
        <v>75838838.030000001</v>
      </c>
      <c r="L10" s="131">
        <v>9485913239.0666695</v>
      </c>
      <c r="M10" s="668">
        <v>33691317.960000001</v>
      </c>
      <c r="N10" s="131">
        <v>11125300411.9</v>
      </c>
      <c r="O10" s="668">
        <v>90126381.790000007</v>
      </c>
      <c r="P10" s="131">
        <v>10540413199.4867</v>
      </c>
      <c r="Q10" s="668">
        <v>43921388.829999998</v>
      </c>
      <c r="R10" s="131">
        <v>9000463110.0166702</v>
      </c>
      <c r="S10" s="668">
        <v>116976301.84999999</v>
      </c>
      <c r="T10" s="131">
        <v>8348241702.1133299</v>
      </c>
      <c r="U10" s="668">
        <v>48269208.869999997</v>
      </c>
      <c r="V10" s="131">
        <v>7072358903.8000002</v>
      </c>
      <c r="W10" s="668">
        <v>121245411.16</v>
      </c>
      <c r="X10" s="131">
        <v>7518329380.3199997</v>
      </c>
      <c r="Y10" s="668">
        <v>57696860.299999997</v>
      </c>
      <c r="Z10" s="131">
        <v>8303939197.0100002</v>
      </c>
      <c r="AA10" s="668">
        <v>50842693.390000001</v>
      </c>
      <c r="AB10" s="131">
        <v>8365955924.9200001</v>
      </c>
      <c r="AC10" s="668">
        <v>42539530.049999997</v>
      </c>
      <c r="AD10" s="131">
        <v>7184873137.2666702</v>
      </c>
      <c r="AE10" s="668">
        <v>55547082.670000002</v>
      </c>
      <c r="AF10" s="131">
        <v>7530330363.5900002</v>
      </c>
      <c r="AG10" s="668">
        <v>52137148.060000002</v>
      </c>
      <c r="AH10" s="131">
        <v>7608113199.1566696</v>
      </c>
      <c r="AI10" s="668">
        <v>49200821</v>
      </c>
      <c r="AJ10" s="131">
        <v>8445630797.3699999</v>
      </c>
      <c r="AK10" s="668">
        <v>104769094.87</v>
      </c>
      <c r="AL10" s="131">
        <v>7339577808.1766701</v>
      </c>
      <c r="AM10" s="668">
        <v>52257040.159999996</v>
      </c>
      <c r="AN10" s="131">
        <v>8447841441.71667</v>
      </c>
      <c r="AO10" s="668">
        <v>47814141.630000003</v>
      </c>
      <c r="AP10" s="131">
        <v>8705170623.7800007</v>
      </c>
      <c r="AQ10" s="668">
        <v>50758683.020000003</v>
      </c>
      <c r="AR10" s="131">
        <v>7631144594.28333</v>
      </c>
      <c r="AS10" s="668">
        <v>59953255.439999998</v>
      </c>
      <c r="AT10" s="131">
        <v>8620723844.6633301</v>
      </c>
      <c r="AU10" s="668">
        <v>71998200.040000007</v>
      </c>
      <c r="AV10" s="131">
        <v>9631905258.7999992</v>
      </c>
      <c r="AW10" s="668">
        <v>40554036.659999996</v>
      </c>
      <c r="AX10" s="131">
        <v>8150757580.3900003</v>
      </c>
      <c r="AY10" s="668">
        <v>120982063.61</v>
      </c>
      <c r="AZ10" s="131">
        <v>10552519633.873301</v>
      </c>
      <c r="BA10" s="668">
        <v>35992428.359999999</v>
      </c>
      <c r="BB10" s="131">
        <v>9708787246.75</v>
      </c>
      <c r="BC10" s="668">
        <v>50165761.140000001</v>
      </c>
      <c r="BD10" s="131">
        <v>10432465180.5467</v>
      </c>
      <c r="BE10" s="668">
        <v>39758957.359999999</v>
      </c>
      <c r="BF10" s="131">
        <v>14807813094.676701</v>
      </c>
      <c r="BG10" s="668">
        <v>49725038.82</v>
      </c>
      <c r="BH10" s="131">
        <v>11547126931.360001</v>
      </c>
      <c r="BI10" s="668">
        <v>42907448.909999996</v>
      </c>
      <c r="BJ10" s="131">
        <v>11031121952.620001</v>
      </c>
      <c r="BK10" s="668">
        <v>48574856.460000001</v>
      </c>
      <c r="BL10" s="131">
        <v>11081136885.1567</v>
      </c>
      <c r="BM10" s="668">
        <v>53480068.600000001</v>
      </c>
      <c r="BN10" s="131">
        <v>9580936010.6499996</v>
      </c>
      <c r="BO10" s="668">
        <v>52822801.009999998</v>
      </c>
      <c r="BP10" s="131">
        <v>11750129728.7967</v>
      </c>
      <c r="BQ10" s="668">
        <v>98186406.510000005</v>
      </c>
      <c r="BR10" s="131">
        <v>10903526389.790001</v>
      </c>
      <c r="BS10" s="668">
        <v>108405062.75</v>
      </c>
      <c r="BT10" s="131">
        <v>12710364665.743299</v>
      </c>
      <c r="BU10" s="668">
        <v>86411372.769999996</v>
      </c>
      <c r="BV10" s="131">
        <v>14478219841.219999</v>
      </c>
      <c r="BW10" s="668">
        <v>89038741.390000001</v>
      </c>
      <c r="BX10" s="131">
        <v>14339477135.1033</v>
      </c>
      <c r="BY10" s="668">
        <v>37608812.530000001</v>
      </c>
      <c r="BZ10" s="131">
        <v>14567505505.780001</v>
      </c>
      <c r="CA10" s="668">
        <v>170091841.5</v>
      </c>
      <c r="CB10" s="131">
        <v>12152405488.516701</v>
      </c>
      <c r="CC10" s="668">
        <v>6488415.0099999905</v>
      </c>
      <c r="CD10" s="131">
        <v>13118239641.68</v>
      </c>
      <c r="CE10" s="668">
        <v>97574318.069999993</v>
      </c>
      <c r="CF10" s="131">
        <v>18462892147.41</v>
      </c>
      <c r="CG10" s="668">
        <v>93530961.890000001</v>
      </c>
      <c r="CH10" s="131">
        <v>12328668093.99</v>
      </c>
      <c r="CI10" s="668">
        <v>4157855.5800000099</v>
      </c>
    </row>
    <row r="11" spans="1:87" s="79" customFormat="1" ht="14.25" thickTop="1" thickBot="1">
      <c r="A11" s="222"/>
      <c r="B11" s="166"/>
      <c r="C11" s="166"/>
      <c r="D11" s="166"/>
      <c r="E11" s="166"/>
      <c r="F11" s="166"/>
      <c r="G11" s="166"/>
      <c r="H11" s="166"/>
      <c r="I11" s="166"/>
      <c r="J11" s="166"/>
      <c r="K11" s="166"/>
      <c r="L11" s="166"/>
      <c r="M11" s="166"/>
      <c r="N11" s="166"/>
      <c r="O11" s="166"/>
      <c r="P11" s="166"/>
      <c r="Q11" s="166"/>
      <c r="R11" s="166"/>
      <c r="S11" s="166"/>
      <c r="T11" s="166"/>
      <c r="U11" s="166"/>
      <c r="V11" s="166"/>
      <c r="W11" s="166"/>
      <c r="X11" s="166"/>
      <c r="Y11" s="166"/>
      <c r="Z11" s="166"/>
      <c r="AA11" s="166"/>
      <c r="AB11" s="166"/>
      <c r="AC11" s="166"/>
      <c r="AD11" s="166"/>
      <c r="AE11" s="166"/>
      <c r="AF11" s="166"/>
      <c r="AG11" s="166"/>
      <c r="AH11" s="166"/>
      <c r="AI11" s="166"/>
      <c r="AJ11" s="166"/>
      <c r="AK11" s="166"/>
      <c r="AL11" s="166"/>
      <c r="AM11" s="166"/>
      <c r="AN11" s="166"/>
      <c r="AO11" s="166"/>
      <c r="AP11" s="166"/>
      <c r="AQ11" s="166"/>
      <c r="AR11" s="166"/>
      <c r="AS11" s="166"/>
      <c r="AT11" s="166"/>
      <c r="AU11" s="166"/>
      <c r="AV11" s="166"/>
      <c r="AW11" s="166"/>
      <c r="AX11" s="166"/>
      <c r="AY11" s="166"/>
      <c r="AZ11" s="166"/>
      <c r="BA11" s="166"/>
      <c r="BB11" s="166"/>
      <c r="BC11" s="166"/>
      <c r="BD11" s="166"/>
      <c r="BE11" s="166"/>
      <c r="BF11" s="166"/>
      <c r="BG11" s="166"/>
      <c r="BH11" s="166"/>
      <c r="BI11" s="166"/>
      <c r="BJ11" s="166"/>
      <c r="BK11" s="166"/>
      <c r="BL11" s="166"/>
      <c r="BM11" s="166"/>
      <c r="BN11" s="166"/>
      <c r="BO11" s="166"/>
      <c r="BP11" s="166"/>
      <c r="BQ11" s="166"/>
      <c r="BR11" s="166"/>
      <c r="BS11" s="166"/>
      <c r="BT11" s="166"/>
      <c r="BU11" s="166"/>
      <c r="BV11" s="166"/>
      <c r="BW11" s="166"/>
      <c r="BX11" s="166"/>
      <c r="BY11" s="166"/>
      <c r="BZ11" s="166"/>
      <c r="CA11" s="166"/>
      <c r="CB11" s="166"/>
      <c r="CC11" s="166"/>
      <c r="CD11" s="166"/>
      <c r="CE11" s="166"/>
      <c r="CF11" s="166"/>
      <c r="CG11" s="166"/>
      <c r="CH11" s="166"/>
      <c r="CI11" s="166"/>
    </row>
    <row r="12" spans="1:87" s="79" customFormat="1" ht="13.5" thickTop="1">
      <c r="A12" s="687" t="s">
        <v>207</v>
      </c>
      <c r="B12" s="688">
        <v>976421219856.30005</v>
      </c>
      <c r="C12" s="689">
        <v>-18527473845.13002</v>
      </c>
      <c r="D12" s="688">
        <v>1010361085531.35</v>
      </c>
      <c r="E12" s="689">
        <v>-19910137816.479988</v>
      </c>
      <c r="F12" s="688">
        <v>1027974680330.7</v>
      </c>
      <c r="G12" s="689">
        <v>-21242137148.699997</v>
      </c>
      <c r="H12" s="688">
        <v>1044470586959.66</v>
      </c>
      <c r="I12" s="689">
        <v>-21930714154.390007</v>
      </c>
      <c r="J12" s="688">
        <v>1085465869711.99</v>
      </c>
      <c r="K12" s="689">
        <v>-23154909405.559986</v>
      </c>
      <c r="L12" s="688">
        <v>1119188236605.8</v>
      </c>
      <c r="M12" s="689">
        <v>-25356307405.729969</v>
      </c>
      <c r="N12" s="688">
        <v>1137189354107.52</v>
      </c>
      <c r="O12" s="689">
        <v>-28352270118.069981</v>
      </c>
      <c r="P12" s="688">
        <v>1146321307638.75</v>
      </c>
      <c r="Q12" s="689">
        <v>-28317085834.610023</v>
      </c>
      <c r="R12" s="688">
        <v>1144297644174.3301</v>
      </c>
      <c r="S12" s="689">
        <v>-27671340073.23999</v>
      </c>
      <c r="T12" s="688">
        <v>1133922606962.1799</v>
      </c>
      <c r="U12" s="689">
        <v>-28205890448.049927</v>
      </c>
      <c r="V12" s="688">
        <v>1164642253384.26</v>
      </c>
      <c r="W12" s="689">
        <v>-30794543609.599998</v>
      </c>
      <c r="X12" s="688">
        <v>1138739754602.8799</v>
      </c>
      <c r="Y12" s="689">
        <v>-29287617006.509892</v>
      </c>
      <c r="Z12" s="688">
        <v>1139061405102.25</v>
      </c>
      <c r="AA12" s="689">
        <v>-27340223859.810024</v>
      </c>
      <c r="AB12" s="688">
        <v>1164460253795.0601</v>
      </c>
      <c r="AC12" s="689">
        <v>-24207621204.740101</v>
      </c>
      <c r="AD12" s="688">
        <v>1174160246236.3601</v>
      </c>
      <c r="AE12" s="689">
        <v>-23015630575.359997</v>
      </c>
      <c r="AF12" s="688">
        <v>1122061214960.98</v>
      </c>
      <c r="AG12" s="689">
        <v>-18154100218.779991</v>
      </c>
      <c r="AH12" s="688">
        <v>1158838870001.97</v>
      </c>
      <c r="AI12" s="689">
        <v>-17438224783.530014</v>
      </c>
      <c r="AJ12" s="688">
        <v>1176731693565.6899</v>
      </c>
      <c r="AK12" s="689">
        <v>-17246766209.090012</v>
      </c>
      <c r="AL12" s="688">
        <v>1192633506568.5801</v>
      </c>
      <c r="AM12" s="689">
        <v>-17772267300.049995</v>
      </c>
      <c r="AN12" s="688">
        <v>1164137491030.05</v>
      </c>
      <c r="AO12" s="689">
        <v>-17257380135.970116</v>
      </c>
      <c r="AP12" s="688">
        <v>1189703973541.6299</v>
      </c>
      <c r="AQ12" s="689">
        <v>-16849347249.73</v>
      </c>
      <c r="AR12" s="688">
        <v>1240688057571.4399</v>
      </c>
      <c r="AS12" s="689">
        <v>-18114294858.220005</v>
      </c>
      <c r="AT12" s="688">
        <v>1223787296712.1101</v>
      </c>
      <c r="AU12" s="689">
        <v>-16798814325.990002</v>
      </c>
      <c r="AV12" s="688">
        <v>1177641451412.3701</v>
      </c>
      <c r="AW12" s="689">
        <v>-14955367648.609962</v>
      </c>
      <c r="AX12" s="688">
        <v>1198873698174.1699</v>
      </c>
      <c r="AY12" s="689">
        <v>-12469362210.25</v>
      </c>
      <c r="AZ12" s="688">
        <v>1305294376445.52</v>
      </c>
      <c r="BA12" s="689">
        <v>-10587542802.540014</v>
      </c>
      <c r="BB12" s="688">
        <v>1369159867604.8401</v>
      </c>
      <c r="BC12" s="689">
        <v>-9011087997.1100044</v>
      </c>
      <c r="BD12" s="688">
        <v>1360246870540.98</v>
      </c>
      <c r="BE12" s="689">
        <v>-8642378162.5601044</v>
      </c>
      <c r="BF12" s="688">
        <v>1385719679434.9399</v>
      </c>
      <c r="BG12" s="689">
        <v>-8669542216.4100056</v>
      </c>
      <c r="BH12" s="688">
        <v>1423729233061.47</v>
      </c>
      <c r="BI12" s="689">
        <v>-11922796192.759989</v>
      </c>
      <c r="BJ12" s="688">
        <v>1489417014193.78</v>
      </c>
      <c r="BK12" s="689">
        <v>-17107661267.54999</v>
      </c>
      <c r="BL12" s="688">
        <v>1516821551751.29</v>
      </c>
      <c r="BM12" s="689">
        <v>-24880641410.440006</v>
      </c>
      <c r="BN12" s="688">
        <v>1544911295070.6001</v>
      </c>
      <c r="BO12" s="689">
        <v>-32227663325.350018</v>
      </c>
      <c r="BP12" s="688">
        <v>1610113807354.76</v>
      </c>
      <c r="BQ12" s="689">
        <v>-38507195033.159836</v>
      </c>
      <c r="BR12" s="688">
        <v>1657337959733.75</v>
      </c>
      <c r="BS12" s="689">
        <v>-44792156485.670006</v>
      </c>
      <c r="BT12" s="688">
        <v>1623402221714.6899</v>
      </c>
      <c r="BU12" s="689">
        <v>-43501949687.189995</v>
      </c>
      <c r="BV12" s="688">
        <v>1637169244185.1499</v>
      </c>
      <c r="BW12" s="689">
        <v>-43844145074.999992</v>
      </c>
      <c r="BX12" s="688">
        <v>1650176570880.1599</v>
      </c>
      <c r="BY12" s="689">
        <v>-43983794535.449883</v>
      </c>
      <c r="BZ12" s="688">
        <v>1714817501705.1699</v>
      </c>
      <c r="CA12" s="689">
        <v>-46832850507.390114</v>
      </c>
      <c r="CB12" s="688">
        <v>1717699134492.3401</v>
      </c>
      <c r="CC12" s="689">
        <v>-43441082524.039879</v>
      </c>
      <c r="CD12" s="688">
        <v>1774198243625.8601</v>
      </c>
      <c r="CE12" s="689">
        <v>-39721592836.059998</v>
      </c>
      <c r="CF12" s="688">
        <v>1813815385978.23</v>
      </c>
      <c r="CG12" s="689">
        <v>-39029306740.079887</v>
      </c>
      <c r="CH12" s="688">
        <v>1870038955611.6799</v>
      </c>
      <c r="CI12" s="689">
        <v>-40665003689.020126</v>
      </c>
    </row>
    <row r="13" spans="1:87" s="79" customFormat="1">
      <c r="A13" s="120" t="s">
        <v>365</v>
      </c>
      <c r="B13" s="121">
        <v>143363485474.62</v>
      </c>
      <c r="C13" s="224">
        <v>-2313958751.0599999</v>
      </c>
      <c r="D13" s="121">
        <v>145267572099.117</v>
      </c>
      <c r="E13" s="224">
        <v>-2321881587.3500009</v>
      </c>
      <c r="F13" s="121">
        <v>148673715800.673</v>
      </c>
      <c r="G13" s="224">
        <v>-2520674066.8899994</v>
      </c>
      <c r="H13" s="121">
        <v>148551363115.073</v>
      </c>
      <c r="I13" s="224">
        <v>-2510258272.3500004</v>
      </c>
      <c r="J13" s="121">
        <v>146206684377.40701</v>
      </c>
      <c r="K13" s="224">
        <v>-2478825767.6500001</v>
      </c>
      <c r="L13" s="121">
        <v>145381448842.70999</v>
      </c>
      <c r="M13" s="224">
        <v>-2626883971.3300004</v>
      </c>
      <c r="N13" s="121">
        <v>148972391276.20001</v>
      </c>
      <c r="O13" s="224">
        <v>-2926844122.73</v>
      </c>
      <c r="P13" s="121">
        <v>150985405133.74301</v>
      </c>
      <c r="Q13" s="224">
        <v>-2879602239.7900004</v>
      </c>
      <c r="R13" s="121">
        <v>151036561304.52701</v>
      </c>
      <c r="S13" s="224">
        <v>-2832553501.6700001</v>
      </c>
      <c r="T13" s="121">
        <v>149296558910.74301</v>
      </c>
      <c r="U13" s="224">
        <v>-2841367092.3700008</v>
      </c>
      <c r="V13" s="121">
        <v>148750156258.367</v>
      </c>
      <c r="W13" s="224">
        <v>-2947182945.5300002</v>
      </c>
      <c r="X13" s="121">
        <v>149756936485.62299</v>
      </c>
      <c r="Y13" s="224">
        <v>-2845919051.6100001</v>
      </c>
      <c r="Z13" s="121">
        <v>149620925568.147</v>
      </c>
      <c r="AA13" s="224">
        <v>-2659517345.52</v>
      </c>
      <c r="AB13" s="121">
        <v>149634082583.35699</v>
      </c>
      <c r="AC13" s="224">
        <v>-2382687386.599999</v>
      </c>
      <c r="AD13" s="121">
        <v>153625825151.427</v>
      </c>
      <c r="AE13" s="224">
        <v>-2329744182.9499998</v>
      </c>
      <c r="AF13" s="121">
        <v>156730968651.30301</v>
      </c>
      <c r="AG13" s="224">
        <v>-2049010150.6500006</v>
      </c>
      <c r="AH13" s="121">
        <v>161488655456.94699</v>
      </c>
      <c r="AI13" s="224">
        <v>-1940856741.7200003</v>
      </c>
      <c r="AJ13" s="121">
        <v>165335298461.35001</v>
      </c>
      <c r="AK13" s="224">
        <v>-1896673009.1700001</v>
      </c>
      <c r="AL13" s="121">
        <v>170954178152.82999</v>
      </c>
      <c r="AM13" s="224">
        <v>-1940465569.5300002</v>
      </c>
      <c r="AN13" s="121">
        <v>173142865282.81699</v>
      </c>
      <c r="AO13" s="224">
        <v>-2003071942.2800002</v>
      </c>
      <c r="AP13" s="121">
        <v>173708874715.173</v>
      </c>
      <c r="AQ13" s="224">
        <v>-1969293546.3999999</v>
      </c>
      <c r="AR13" s="121">
        <v>174472978198.01999</v>
      </c>
      <c r="AS13" s="224">
        <v>-1980098477.7900002</v>
      </c>
      <c r="AT13" s="121">
        <v>175986430724.33701</v>
      </c>
      <c r="AU13" s="224">
        <v>-1958783681.1200001</v>
      </c>
      <c r="AV13" s="121">
        <v>178207840105.01001</v>
      </c>
      <c r="AW13" s="224">
        <v>-1729597313.5499995</v>
      </c>
      <c r="AX13" s="121">
        <v>179541944686.58301</v>
      </c>
      <c r="AY13" s="224">
        <v>-1535163363.97</v>
      </c>
      <c r="AZ13" s="121">
        <v>193398825640.74301</v>
      </c>
      <c r="BA13" s="224">
        <v>-1371156775.4199998</v>
      </c>
      <c r="BB13" s="121">
        <v>207334811112.29999</v>
      </c>
      <c r="BC13" s="224">
        <v>-1115949303.8500001</v>
      </c>
      <c r="BD13" s="121">
        <v>215660203732.14301</v>
      </c>
      <c r="BE13" s="224">
        <v>-1079581007.6099999</v>
      </c>
      <c r="BF13" s="121">
        <v>218363854464.69299</v>
      </c>
      <c r="BG13" s="224">
        <v>-1087517206.71</v>
      </c>
      <c r="BH13" s="121">
        <v>221804854156.78</v>
      </c>
      <c r="BI13" s="224">
        <v>-1406941859.0799999</v>
      </c>
      <c r="BJ13" s="121">
        <v>225889925115.93701</v>
      </c>
      <c r="BK13" s="224">
        <v>-1962046607.0099998</v>
      </c>
      <c r="BL13" s="121">
        <v>224217139209.71301</v>
      </c>
      <c r="BM13" s="224">
        <v>-2830290347.7600007</v>
      </c>
      <c r="BN13" s="121">
        <v>221136180945.63</v>
      </c>
      <c r="BO13" s="224">
        <v>-3626469005.6700006</v>
      </c>
      <c r="BP13" s="121">
        <v>217132066644.69699</v>
      </c>
      <c r="BQ13" s="224">
        <v>-3872340583.3499999</v>
      </c>
      <c r="BR13" s="121">
        <v>215339589553.46701</v>
      </c>
      <c r="BS13" s="224">
        <v>-4271510895.9799995</v>
      </c>
      <c r="BT13" s="121">
        <v>213109081550.01001</v>
      </c>
      <c r="BU13" s="224">
        <v>-4165273646.3800001</v>
      </c>
      <c r="BV13" s="121">
        <v>207712965338.953</v>
      </c>
      <c r="BW13" s="224">
        <v>-4009135758.2399998</v>
      </c>
      <c r="BX13" s="121">
        <v>205819579678.423</v>
      </c>
      <c r="BY13" s="224">
        <v>-3879065859.1599998</v>
      </c>
      <c r="BZ13" s="121">
        <v>206312422186.177</v>
      </c>
      <c r="CA13" s="224">
        <v>-3939165018.8399997</v>
      </c>
      <c r="CB13" s="121">
        <v>204737942972.953</v>
      </c>
      <c r="CC13" s="224">
        <v>-3477418873.3900008</v>
      </c>
      <c r="CD13" s="121">
        <v>204871433513.617</v>
      </c>
      <c r="CE13" s="224">
        <v>-3240410314.9300003</v>
      </c>
      <c r="CF13" s="121">
        <v>209657850683.42999</v>
      </c>
      <c r="CG13" s="224">
        <v>-3408097196.6599998</v>
      </c>
      <c r="CH13" s="121">
        <v>215063481914.10999</v>
      </c>
      <c r="CI13" s="224">
        <v>-3575708046.9700003</v>
      </c>
    </row>
    <row r="14" spans="1:87" s="79" customFormat="1">
      <c r="A14" s="120" t="s">
        <v>202</v>
      </c>
      <c r="B14" s="121">
        <v>26223995529.513302</v>
      </c>
      <c r="C14" s="224">
        <v>-182129228.20000005</v>
      </c>
      <c r="D14" s="121">
        <v>27289854605.3867</v>
      </c>
      <c r="E14" s="224">
        <v>-180631772.23000005</v>
      </c>
      <c r="F14" s="121">
        <v>26507163363.3167</v>
      </c>
      <c r="G14" s="224">
        <v>-149527802.30999997</v>
      </c>
      <c r="H14" s="121">
        <v>28808862484.696701</v>
      </c>
      <c r="I14" s="224">
        <v>-172125972.42000011</v>
      </c>
      <c r="J14" s="121">
        <v>33392591863.306702</v>
      </c>
      <c r="K14" s="224">
        <v>-191144217.06999999</v>
      </c>
      <c r="L14" s="121">
        <v>33472413935.450001</v>
      </c>
      <c r="M14" s="224">
        <v>-185864125.51000011</v>
      </c>
      <c r="N14" s="121">
        <v>38465438758.900002</v>
      </c>
      <c r="O14" s="224">
        <v>-225750613.84999996</v>
      </c>
      <c r="P14" s="121">
        <v>40943315586.300003</v>
      </c>
      <c r="Q14" s="224">
        <v>-213585565.98000008</v>
      </c>
      <c r="R14" s="121">
        <v>40831424532.386703</v>
      </c>
      <c r="S14" s="224">
        <v>-400000169.61999989</v>
      </c>
      <c r="T14" s="121">
        <v>31670784740.033298</v>
      </c>
      <c r="U14" s="224">
        <v>-141374367.85000038</v>
      </c>
      <c r="V14" s="121">
        <v>25080306549.416698</v>
      </c>
      <c r="W14" s="224">
        <v>-196990586.94000006</v>
      </c>
      <c r="X14" s="121">
        <v>21968709463.806702</v>
      </c>
      <c r="Y14" s="224">
        <v>-176976130.32000017</v>
      </c>
      <c r="Z14" s="121">
        <v>18495008925.973301</v>
      </c>
      <c r="AA14" s="224">
        <v>-182617162.93000019</v>
      </c>
      <c r="AB14" s="121">
        <v>17906413006.6133</v>
      </c>
      <c r="AC14" s="224">
        <v>-150991567.76999998</v>
      </c>
      <c r="AD14" s="121">
        <v>19381917376.9767</v>
      </c>
      <c r="AE14" s="224">
        <v>-166615361.65999985</v>
      </c>
      <c r="AF14" s="121">
        <v>21592515449.013302</v>
      </c>
      <c r="AG14" s="224">
        <v>-149418455.94000006</v>
      </c>
      <c r="AH14" s="121">
        <v>24688779382.303299</v>
      </c>
      <c r="AI14" s="224">
        <v>-158794874.91999984</v>
      </c>
      <c r="AJ14" s="121">
        <v>29729090727.556702</v>
      </c>
      <c r="AK14" s="224">
        <v>-206568099.7900002</v>
      </c>
      <c r="AL14" s="121">
        <v>36296973453.5</v>
      </c>
      <c r="AM14" s="224">
        <v>-260900057.45999998</v>
      </c>
      <c r="AN14" s="121">
        <v>35058841584.830002</v>
      </c>
      <c r="AO14" s="224">
        <v>-254878784.13999993</v>
      </c>
      <c r="AP14" s="121">
        <v>33785222035.646702</v>
      </c>
      <c r="AQ14" s="224">
        <v>-284192006.09999985</v>
      </c>
      <c r="AR14" s="121">
        <v>33535878478.653301</v>
      </c>
      <c r="AS14" s="224">
        <v>-281267959.62000006</v>
      </c>
      <c r="AT14" s="121">
        <v>32059951955.9133</v>
      </c>
      <c r="AU14" s="224">
        <v>-272003090.67999995</v>
      </c>
      <c r="AV14" s="121">
        <v>31206517385.330002</v>
      </c>
      <c r="AW14" s="224">
        <v>-231417138.99000007</v>
      </c>
      <c r="AX14" s="121">
        <v>31533147974.639999</v>
      </c>
      <c r="AY14" s="224">
        <v>-206509040.45999995</v>
      </c>
      <c r="AZ14" s="121">
        <v>32150709169.970001</v>
      </c>
      <c r="BA14" s="224">
        <v>-176439715.76000002</v>
      </c>
      <c r="BB14" s="121">
        <v>28500868472.9333</v>
      </c>
      <c r="BC14" s="224">
        <v>-130033422.16</v>
      </c>
      <c r="BD14" s="121">
        <v>26141375391.356701</v>
      </c>
      <c r="BE14" s="224">
        <v>-97642900.209999949</v>
      </c>
      <c r="BF14" s="121">
        <v>27028009433.333302</v>
      </c>
      <c r="BG14" s="224">
        <v>-99976457.560000017</v>
      </c>
      <c r="BH14" s="121">
        <v>26536606734.459999</v>
      </c>
      <c r="BI14" s="224">
        <v>-99561561.509999976</v>
      </c>
      <c r="BJ14" s="121">
        <v>25124292067.813301</v>
      </c>
      <c r="BK14" s="224">
        <v>-111566919.52</v>
      </c>
      <c r="BL14" s="121">
        <v>25818405487.93</v>
      </c>
      <c r="BM14" s="224">
        <v>-122270575.80999999</v>
      </c>
      <c r="BN14" s="121">
        <v>24857320127.583302</v>
      </c>
      <c r="BO14" s="224">
        <v>-145541376.88000011</v>
      </c>
      <c r="BP14" s="121">
        <v>25271119492.8433</v>
      </c>
      <c r="BQ14" s="224">
        <v>-187346314.03999996</v>
      </c>
      <c r="BR14" s="121">
        <v>25235519880.43</v>
      </c>
      <c r="BS14" s="224">
        <v>-275781481.31999969</v>
      </c>
      <c r="BT14" s="121">
        <v>24463008513.2733</v>
      </c>
      <c r="BU14" s="224">
        <v>-244530693.26000023</v>
      </c>
      <c r="BV14" s="121">
        <v>23927880318.903301</v>
      </c>
      <c r="BW14" s="224">
        <v>-311941250.56000018</v>
      </c>
      <c r="BX14" s="121">
        <v>24995117435.166698</v>
      </c>
      <c r="BY14" s="224">
        <v>-367508016.78999972</v>
      </c>
      <c r="BZ14" s="121">
        <v>25322074474.543301</v>
      </c>
      <c r="CA14" s="224">
        <v>-409097262.02000022</v>
      </c>
      <c r="CB14" s="121">
        <v>24738719259.720001</v>
      </c>
      <c r="CC14" s="224">
        <v>-445326889.61999989</v>
      </c>
      <c r="CD14" s="121">
        <v>22734622711.166698</v>
      </c>
      <c r="CE14" s="224">
        <v>-358374520.3499999</v>
      </c>
      <c r="CF14" s="121">
        <v>23849905343.75</v>
      </c>
      <c r="CG14" s="224">
        <v>-356384672.61000013</v>
      </c>
      <c r="CH14" s="121">
        <v>22764741677.733299</v>
      </c>
      <c r="CI14" s="224">
        <v>-381129592.53999996</v>
      </c>
    </row>
    <row r="15" spans="1:87" s="79" customFormat="1">
      <c r="A15" s="120" t="s">
        <v>203</v>
      </c>
      <c r="B15" s="121">
        <v>239067445132.19699</v>
      </c>
      <c r="C15" s="224">
        <v>-4895676053.4899979</v>
      </c>
      <c r="D15" s="121">
        <v>234264022280.51999</v>
      </c>
      <c r="E15" s="224">
        <v>-4965308182.5400047</v>
      </c>
      <c r="F15" s="121">
        <v>223744599075.89999</v>
      </c>
      <c r="G15" s="224">
        <v>-5042594450.3400002</v>
      </c>
      <c r="H15" s="121">
        <v>215891215800.59</v>
      </c>
      <c r="I15" s="224">
        <v>-4887789540.750001</v>
      </c>
      <c r="J15" s="121">
        <v>210553274817.22299</v>
      </c>
      <c r="K15" s="224">
        <v>-4701638150.7399998</v>
      </c>
      <c r="L15" s="121">
        <v>203093682535.453</v>
      </c>
      <c r="M15" s="224">
        <v>-4871416952.3199997</v>
      </c>
      <c r="N15" s="121">
        <v>204075287257.89001</v>
      </c>
      <c r="O15" s="224">
        <v>-5301606665.9899998</v>
      </c>
      <c r="P15" s="121">
        <v>202717998417.16</v>
      </c>
      <c r="Q15" s="224">
        <v>-5162977872.46</v>
      </c>
      <c r="R15" s="121">
        <v>203297760290.62701</v>
      </c>
      <c r="S15" s="224">
        <v>-4951729188.8100004</v>
      </c>
      <c r="T15" s="121">
        <v>203492953665.32001</v>
      </c>
      <c r="U15" s="224">
        <v>-5051082467.3400002</v>
      </c>
      <c r="V15" s="121">
        <v>202528192071.06</v>
      </c>
      <c r="W15" s="224">
        <v>-5262240649.1199999</v>
      </c>
      <c r="X15" s="121">
        <v>201984033118.17001</v>
      </c>
      <c r="Y15" s="224">
        <v>-4975668249.1500015</v>
      </c>
      <c r="Z15" s="121">
        <v>200181390309.30701</v>
      </c>
      <c r="AA15" s="224">
        <v>-4641066493.3199997</v>
      </c>
      <c r="AB15" s="121">
        <v>205453539329.013</v>
      </c>
      <c r="AC15" s="224">
        <v>-4193407391.1799984</v>
      </c>
      <c r="AD15" s="121">
        <v>202975447583.20001</v>
      </c>
      <c r="AE15" s="224">
        <v>-4051177313.0500002</v>
      </c>
      <c r="AF15" s="121">
        <v>197297279894.78</v>
      </c>
      <c r="AG15" s="224">
        <v>-3451161498.3999996</v>
      </c>
      <c r="AH15" s="121">
        <v>198536386375.203</v>
      </c>
      <c r="AI15" s="224">
        <v>-3175155409.6200004</v>
      </c>
      <c r="AJ15" s="121">
        <v>210519886479.55701</v>
      </c>
      <c r="AK15" s="224">
        <v>-3265285335.1399984</v>
      </c>
      <c r="AL15" s="121">
        <v>210947577939.823</v>
      </c>
      <c r="AM15" s="224">
        <v>-3361922651.8900003</v>
      </c>
      <c r="AN15" s="121">
        <v>210507766675.40701</v>
      </c>
      <c r="AO15" s="224">
        <v>-3521301146.0100002</v>
      </c>
      <c r="AP15" s="121">
        <v>217805753665.103</v>
      </c>
      <c r="AQ15" s="224">
        <v>-3520366656.46</v>
      </c>
      <c r="AR15" s="121">
        <v>231056760531.75299</v>
      </c>
      <c r="AS15" s="224">
        <v>-3752367930.1999998</v>
      </c>
      <c r="AT15" s="121">
        <v>230053816708.53</v>
      </c>
      <c r="AU15" s="224">
        <v>-3467413909.4499998</v>
      </c>
      <c r="AV15" s="121">
        <v>232934568671.707</v>
      </c>
      <c r="AW15" s="224">
        <v>-2981878085.2399998</v>
      </c>
      <c r="AX15" s="121">
        <v>234054866691.47699</v>
      </c>
      <c r="AY15" s="224">
        <v>-2485290128.04</v>
      </c>
      <c r="AZ15" s="121">
        <v>257976680565.76001</v>
      </c>
      <c r="BA15" s="224">
        <v>-2020327466.6599998</v>
      </c>
      <c r="BB15" s="121">
        <v>270629484248.65701</v>
      </c>
      <c r="BC15" s="224">
        <v>-1739198277.02</v>
      </c>
      <c r="BD15" s="121">
        <v>282287888587.39001</v>
      </c>
      <c r="BE15" s="224">
        <v>-1749343004.9400001</v>
      </c>
      <c r="BF15" s="121">
        <v>291738633330.89697</v>
      </c>
      <c r="BG15" s="224">
        <v>-1933357332.0699999</v>
      </c>
      <c r="BH15" s="121">
        <v>305676933130.05298</v>
      </c>
      <c r="BI15" s="224">
        <v>-2747832235.8400002</v>
      </c>
      <c r="BJ15" s="121">
        <v>317283665823.97302</v>
      </c>
      <c r="BK15" s="224">
        <v>-3795344488.3599997</v>
      </c>
      <c r="BL15" s="121">
        <v>321185334716.67297</v>
      </c>
      <c r="BM15" s="224">
        <v>-5447222750.619998</v>
      </c>
      <c r="BN15" s="121">
        <v>323719143039.03998</v>
      </c>
      <c r="BO15" s="224">
        <v>-6998266443.4200001</v>
      </c>
      <c r="BP15" s="121">
        <v>372988860535.62299</v>
      </c>
      <c r="BQ15" s="224">
        <v>-8455515529.7000008</v>
      </c>
      <c r="BR15" s="121">
        <v>415318771154.95001</v>
      </c>
      <c r="BS15" s="224">
        <v>-10473465075.280003</v>
      </c>
      <c r="BT15" s="121">
        <v>425588590613.19702</v>
      </c>
      <c r="BU15" s="224">
        <v>-11213110940.389999</v>
      </c>
      <c r="BV15" s="121">
        <v>434425952983.46997</v>
      </c>
      <c r="BW15" s="224">
        <v>-11636987386.790001</v>
      </c>
      <c r="BX15" s="121">
        <v>453164150392.44702</v>
      </c>
      <c r="BY15" s="224">
        <v>-12384638041.120001</v>
      </c>
      <c r="BZ15" s="121">
        <v>461263517288.31702</v>
      </c>
      <c r="CA15" s="224">
        <v>-13302384071.699999</v>
      </c>
      <c r="CB15" s="121">
        <v>470784333862.01001</v>
      </c>
      <c r="CC15" s="224">
        <v>-12548357058.18</v>
      </c>
      <c r="CD15" s="121">
        <v>489988433329.35999</v>
      </c>
      <c r="CE15" s="224">
        <v>-10610680747.799999</v>
      </c>
      <c r="CF15" s="121">
        <v>498579309721.25</v>
      </c>
      <c r="CG15" s="224">
        <v>-10105415993.630005</v>
      </c>
      <c r="CH15" s="121">
        <v>521322606956.44702</v>
      </c>
      <c r="CI15" s="224">
        <v>-10201754312.23</v>
      </c>
    </row>
    <row r="16" spans="1:87" s="79" customFormat="1">
      <c r="A16" s="120" t="s">
        <v>191</v>
      </c>
      <c r="B16" s="121">
        <v>261506594001.323</v>
      </c>
      <c r="C16" s="224">
        <v>-6289243416.4700203</v>
      </c>
      <c r="D16" s="121">
        <v>279317334513.82001</v>
      </c>
      <c r="E16" s="224">
        <v>-7095139310.8599806</v>
      </c>
      <c r="F16" s="121">
        <v>292616226584.24701</v>
      </c>
      <c r="G16" s="224">
        <v>-7930450516.4499989</v>
      </c>
      <c r="H16" s="121">
        <v>303154158214.33002</v>
      </c>
      <c r="I16" s="224">
        <v>-8490091424.430006</v>
      </c>
      <c r="J16" s="121">
        <v>320091211262.95697</v>
      </c>
      <c r="K16" s="224">
        <v>-9085895099.0399876</v>
      </c>
      <c r="L16" s="121">
        <v>338336022018.46698</v>
      </c>
      <c r="M16" s="224">
        <v>-10245592332.079971</v>
      </c>
      <c r="N16" s="121">
        <v>323205049953.83301</v>
      </c>
      <c r="O16" s="224">
        <v>-11337117223.519985</v>
      </c>
      <c r="P16" s="121">
        <v>329526500396.70001</v>
      </c>
      <c r="Q16" s="224">
        <v>-11065297921.170019</v>
      </c>
      <c r="R16" s="121">
        <v>336420092781.21997</v>
      </c>
      <c r="S16" s="224">
        <v>-10768713234.709991</v>
      </c>
      <c r="T16" s="121">
        <v>354980291947.65302</v>
      </c>
      <c r="U16" s="224">
        <v>-11534636706.779922</v>
      </c>
      <c r="V16" s="121">
        <v>399195726452.237</v>
      </c>
      <c r="W16" s="224">
        <v>-13582482520.289997</v>
      </c>
      <c r="X16" s="121">
        <v>383939721930.763</v>
      </c>
      <c r="Y16" s="224">
        <v>-12923783591.969889</v>
      </c>
      <c r="Z16" s="121">
        <v>402572737164.17999</v>
      </c>
      <c r="AA16" s="224">
        <v>-12136227511.330023</v>
      </c>
      <c r="AB16" s="121">
        <v>434706342611</v>
      </c>
      <c r="AC16" s="224">
        <v>-10881814803.210098</v>
      </c>
      <c r="AD16" s="121">
        <v>449170265339.66302</v>
      </c>
      <c r="AE16" s="224">
        <v>-10201421468.099997</v>
      </c>
      <c r="AF16" s="121">
        <v>397590125013.70697</v>
      </c>
      <c r="AG16" s="224">
        <v>-7192987727.7599888</v>
      </c>
      <c r="AH16" s="121">
        <v>431094345662.58301</v>
      </c>
      <c r="AI16" s="224">
        <v>-7054604663.9400167</v>
      </c>
      <c r="AJ16" s="121">
        <v>426839132198.87299</v>
      </c>
      <c r="AK16" s="224">
        <v>-6799143418.4100151</v>
      </c>
      <c r="AL16" s="121">
        <v>439989171366.48297</v>
      </c>
      <c r="AM16" s="224">
        <v>-7111968442.3999939</v>
      </c>
      <c r="AN16" s="121">
        <v>423910934002.37299</v>
      </c>
      <c r="AO16" s="224">
        <v>-6636706138.3001165</v>
      </c>
      <c r="AP16" s="121">
        <v>455018081234.67999</v>
      </c>
      <c r="AQ16" s="224">
        <v>-6885328259.2000017</v>
      </c>
      <c r="AR16" s="121">
        <v>488171382119.39001</v>
      </c>
      <c r="AS16" s="224">
        <v>-7707918066.2200041</v>
      </c>
      <c r="AT16" s="121">
        <v>472299412075.56702</v>
      </c>
      <c r="AU16" s="224">
        <v>-7513555336.8900023</v>
      </c>
      <c r="AV16" s="121">
        <v>428142810373.37299</v>
      </c>
      <c r="AW16" s="224">
        <v>-5426590945.6099625</v>
      </c>
      <c r="AX16" s="121">
        <v>451315451800.15997</v>
      </c>
      <c r="AY16" s="224">
        <v>-4530878770.8899984</v>
      </c>
      <c r="AZ16" s="121">
        <v>506690544844.79303</v>
      </c>
      <c r="BA16" s="224">
        <v>-3781609144.4800138</v>
      </c>
      <c r="BB16" s="121">
        <v>552307133919.09998</v>
      </c>
      <c r="BC16" s="224">
        <v>-2937603750.5300055</v>
      </c>
      <c r="BD16" s="121">
        <v>532478321918.07001</v>
      </c>
      <c r="BE16" s="224">
        <v>-2608841074.1301055</v>
      </c>
      <c r="BF16" s="121">
        <v>546522027228.12299</v>
      </c>
      <c r="BG16" s="224">
        <v>-2679561113.8900051</v>
      </c>
      <c r="BH16" s="121">
        <v>581720181050.83704</v>
      </c>
      <c r="BI16" s="224">
        <v>-4692423958.0299873</v>
      </c>
      <c r="BJ16" s="121">
        <v>634964963690.98303</v>
      </c>
      <c r="BK16" s="224">
        <v>-7851502243.8299913</v>
      </c>
      <c r="BL16" s="121">
        <v>652292444855.27002</v>
      </c>
      <c r="BM16" s="224">
        <v>-12286627681.530006</v>
      </c>
      <c r="BN16" s="121">
        <v>679332080405.60303</v>
      </c>
      <c r="BO16" s="224">
        <v>-16652727664.960014</v>
      </c>
      <c r="BP16" s="121">
        <v>687416360653.28296</v>
      </c>
      <c r="BQ16" s="224">
        <v>-20146724595.369846</v>
      </c>
      <c r="BR16" s="121">
        <v>678883775510.88</v>
      </c>
      <c r="BS16" s="224">
        <v>-23263650581.189999</v>
      </c>
      <c r="BT16" s="121">
        <v>633420562434.52002</v>
      </c>
      <c r="BU16" s="224">
        <v>-21134730236.279999</v>
      </c>
      <c r="BV16" s="121">
        <v>635324054757.22998</v>
      </c>
      <c r="BW16" s="224">
        <v>-20586074215.009998</v>
      </c>
      <c r="BX16" s="121">
        <v>606468218969.14697</v>
      </c>
      <c r="BY16" s="224">
        <v>-19498704026.219879</v>
      </c>
      <c r="BZ16" s="121">
        <v>642440934310.24695</v>
      </c>
      <c r="CA16" s="224">
        <v>-20786002808.760124</v>
      </c>
      <c r="CB16" s="121">
        <v>631033142579.78699</v>
      </c>
      <c r="CC16" s="224">
        <v>-18677593982.999878</v>
      </c>
      <c r="CD16" s="121">
        <v>658913075683.57996</v>
      </c>
      <c r="CE16" s="224">
        <v>-17350600828.82</v>
      </c>
      <c r="CF16" s="121">
        <v>677098735709.66296</v>
      </c>
      <c r="CG16" s="224">
        <v>-17108034529.579884</v>
      </c>
      <c r="CH16" s="121">
        <v>695294244202.56006</v>
      </c>
      <c r="CI16" s="224">
        <v>-18239979798.40012</v>
      </c>
    </row>
    <row r="17" spans="1:87" s="79" customFormat="1">
      <c r="A17" s="120" t="s">
        <v>433</v>
      </c>
      <c r="B17" s="121">
        <v>104224415599.8033</v>
      </c>
      <c r="C17" s="224">
        <v>-1684637329.1499991</v>
      </c>
      <c r="D17" s="121">
        <v>107296227548.1433</v>
      </c>
      <c r="E17" s="224">
        <v>-1689966627.4299994</v>
      </c>
      <c r="F17" s="121">
        <v>105449046628.8833</v>
      </c>
      <c r="G17" s="224">
        <v>-1366811086.4699993</v>
      </c>
      <c r="H17" s="121">
        <v>107842932216.2567</v>
      </c>
      <c r="I17" s="224">
        <v>-1369978383.2799997</v>
      </c>
      <c r="J17" s="121">
        <v>113215812264.36331</v>
      </c>
      <c r="K17" s="224">
        <v>-1570961053.0900002</v>
      </c>
      <c r="L17" s="121">
        <v>113686538425.1366</v>
      </c>
      <c r="M17" s="224">
        <v>-1603966057.2599983</v>
      </c>
      <c r="N17" s="121">
        <v>117468448698.1666</v>
      </c>
      <c r="O17" s="224">
        <v>-1876578208.1699982</v>
      </c>
      <c r="P17" s="121">
        <v>118666398216.5</v>
      </c>
      <c r="Q17" s="224">
        <v>-1951884778.1500018</v>
      </c>
      <c r="R17" s="121">
        <v>116143225387.66</v>
      </c>
      <c r="S17" s="224">
        <v>-1898705496.75</v>
      </c>
      <c r="T17" s="121">
        <v>111418339109.23001</v>
      </c>
      <c r="U17" s="224">
        <v>-1992593390.2400017</v>
      </c>
      <c r="V17" s="121">
        <v>108685617313.7366</v>
      </c>
      <c r="W17" s="224">
        <v>-1905954732.6700001</v>
      </c>
      <c r="X17" s="121">
        <v>104843868641.79999</v>
      </c>
      <c r="Y17" s="224">
        <v>-1960421236.480001</v>
      </c>
      <c r="Z17" s="121">
        <v>100900376640.9967</v>
      </c>
      <c r="AA17" s="224">
        <v>-1853746333.9099996</v>
      </c>
      <c r="AB17" s="121">
        <v>98624086335.616699</v>
      </c>
      <c r="AC17" s="224">
        <v>-1700661880.650001</v>
      </c>
      <c r="AD17" s="121">
        <v>100252522567.4567</v>
      </c>
      <c r="AE17" s="224">
        <v>-1918792925.3499999</v>
      </c>
      <c r="AF17" s="121">
        <v>100591939517.3067</v>
      </c>
      <c r="AG17" s="224">
        <v>-1606270453.0100007</v>
      </c>
      <c r="AH17" s="121">
        <v>99897578839.356689</v>
      </c>
      <c r="AI17" s="224">
        <v>-1652550445.97</v>
      </c>
      <c r="AJ17" s="121">
        <v>101203745266.70999</v>
      </c>
      <c r="AK17" s="224">
        <v>-1681937296.8099995</v>
      </c>
      <c r="AL17" s="121">
        <v>94673125708.906601</v>
      </c>
      <c r="AM17" s="224">
        <v>-1669551674.8400002</v>
      </c>
      <c r="AN17" s="121">
        <v>87768657930.639999</v>
      </c>
      <c r="AO17" s="224">
        <v>-1588064412.23</v>
      </c>
      <c r="AP17" s="121">
        <v>84339934066.009995</v>
      </c>
      <c r="AQ17" s="224">
        <v>-1512374399.7799997</v>
      </c>
      <c r="AR17" s="121">
        <v>82124431062.9366</v>
      </c>
      <c r="AS17" s="224">
        <v>-1626862887.9299998</v>
      </c>
      <c r="AT17" s="121">
        <v>80903616863.683395</v>
      </c>
      <c r="AU17" s="224">
        <v>-1509566030.1099987</v>
      </c>
      <c r="AV17" s="121">
        <v>80221759485.483307</v>
      </c>
      <c r="AW17" s="224">
        <v>-1344078483.2300019</v>
      </c>
      <c r="AX17" s="121">
        <v>77054016427.180008</v>
      </c>
      <c r="AY17" s="224">
        <v>-1437458933.75</v>
      </c>
      <c r="AZ17" s="121">
        <v>78343549110.213287</v>
      </c>
      <c r="BA17" s="224">
        <v>-1169012874.6900024</v>
      </c>
      <c r="BB17" s="121">
        <v>75010147787.199997</v>
      </c>
      <c r="BC17" s="224">
        <v>-1195620905.4700003</v>
      </c>
      <c r="BD17" s="121">
        <v>73582735656.643402</v>
      </c>
      <c r="BE17" s="224">
        <v>-1254188491.999999</v>
      </c>
      <c r="BF17" s="121">
        <v>73965499896.3134</v>
      </c>
      <c r="BG17" s="224">
        <v>-1037231876.5099998</v>
      </c>
      <c r="BH17" s="121">
        <v>69603831894.7267</v>
      </c>
      <c r="BI17" s="224">
        <v>-992045258.58999991</v>
      </c>
      <c r="BJ17" s="121">
        <v>67569151399.173401</v>
      </c>
      <c r="BK17" s="224">
        <v>-1022599260.7100002</v>
      </c>
      <c r="BL17" s="121">
        <v>65922350680.529999</v>
      </c>
      <c r="BM17" s="224">
        <v>-1055280678.569999</v>
      </c>
      <c r="BN17" s="121">
        <v>66294547602.263306</v>
      </c>
      <c r="BO17" s="224">
        <v>-1179757035.7799997</v>
      </c>
      <c r="BP17" s="121">
        <v>64564021558.146698</v>
      </c>
      <c r="BQ17" s="224">
        <v>-1278368931.3599989</v>
      </c>
      <c r="BR17" s="121">
        <v>64600572848.636597</v>
      </c>
      <c r="BS17" s="224">
        <v>-1483222868.9900005</v>
      </c>
      <c r="BT17" s="121">
        <v>64921482029.206696</v>
      </c>
      <c r="BU17" s="224">
        <v>-1451566245.1000006</v>
      </c>
      <c r="BV17" s="121">
        <v>62917614841.056702</v>
      </c>
      <c r="BW17" s="224">
        <v>-1547947582.4999998</v>
      </c>
      <c r="BX17" s="121">
        <v>63138169570.906601</v>
      </c>
      <c r="BY17" s="224">
        <v>-1551634339.2099993</v>
      </c>
      <c r="BZ17" s="121">
        <v>62984528844.666595</v>
      </c>
      <c r="CA17" s="224">
        <v>-1468942298.9399996</v>
      </c>
      <c r="CB17" s="121">
        <v>61118783956.210007</v>
      </c>
      <c r="CC17" s="224">
        <v>-1613289757.6599996</v>
      </c>
      <c r="CD17" s="121">
        <v>62589983905.470001</v>
      </c>
      <c r="CE17" s="224">
        <v>-1626523682.9700003</v>
      </c>
      <c r="CF17" s="121">
        <v>68145501618.679993</v>
      </c>
      <c r="CG17" s="224">
        <v>-1643261949.1799979</v>
      </c>
      <c r="CH17" s="121">
        <v>74013663633.536697</v>
      </c>
      <c r="CI17" s="224">
        <v>-1687622451.5700002</v>
      </c>
    </row>
    <row r="18" spans="1:87" s="140" customFormat="1">
      <c r="A18" s="120" t="s">
        <v>434</v>
      </c>
      <c r="B18" s="121">
        <v>7722942537.3999996</v>
      </c>
      <c r="C18" s="224">
        <v>-111337299.94</v>
      </c>
      <c r="D18" s="121">
        <v>8053652715.0033302</v>
      </c>
      <c r="E18" s="224">
        <v>-111238966</v>
      </c>
      <c r="F18" s="121">
        <v>9196234391.6933308</v>
      </c>
      <c r="G18" s="224">
        <v>-122307479.8</v>
      </c>
      <c r="H18" s="121">
        <v>10156979785.98</v>
      </c>
      <c r="I18" s="224">
        <v>-56990059.149999999</v>
      </c>
      <c r="J18" s="121">
        <v>11695261294.0567</v>
      </c>
      <c r="K18" s="224">
        <v>-138159991.16999999</v>
      </c>
      <c r="L18" s="121">
        <v>11952961102.5767</v>
      </c>
      <c r="M18" s="224">
        <v>-135384059.15000001</v>
      </c>
      <c r="N18" s="121">
        <v>13782748425.1</v>
      </c>
      <c r="O18" s="224">
        <v>-166443928.59999999</v>
      </c>
      <c r="P18" s="121">
        <v>14546765692.696699</v>
      </c>
      <c r="Q18" s="224">
        <v>-572971301.49000001</v>
      </c>
      <c r="R18" s="121">
        <v>15306335886.1933</v>
      </c>
      <c r="S18" s="224">
        <v>-522144495.06</v>
      </c>
      <c r="T18" s="121">
        <v>14026066232.143299</v>
      </c>
      <c r="U18" s="224">
        <v>-537961859.08000004</v>
      </c>
      <c r="V18" s="121">
        <v>14238531897.606701</v>
      </c>
      <c r="W18" s="224">
        <v>-561540928.80999994</v>
      </c>
      <c r="X18" s="121">
        <v>14697575594.559999</v>
      </c>
      <c r="Y18" s="224">
        <v>-574181764.70000005</v>
      </c>
      <c r="Z18" s="121">
        <v>14775891139.143299</v>
      </c>
      <c r="AA18" s="224">
        <v>-594924261.13</v>
      </c>
      <c r="AB18" s="121">
        <v>14750131417.1667</v>
      </c>
      <c r="AC18" s="224">
        <v>-580488778.76999998</v>
      </c>
      <c r="AD18" s="121">
        <v>14769412208.6033</v>
      </c>
      <c r="AE18" s="224">
        <v>-593991266.42999995</v>
      </c>
      <c r="AF18" s="121">
        <v>16856081484.4067</v>
      </c>
      <c r="AG18" s="224">
        <v>-616432704.46000004</v>
      </c>
      <c r="AH18" s="121">
        <v>16084376102.4867</v>
      </c>
      <c r="AI18" s="224">
        <v>-604093342.28999996</v>
      </c>
      <c r="AJ18" s="121">
        <v>16030829223.8367</v>
      </c>
      <c r="AK18" s="224">
        <v>-617586490.47000003</v>
      </c>
      <c r="AL18" s="121">
        <v>15596233257.33</v>
      </c>
      <c r="AM18" s="224">
        <v>-630514268.05999994</v>
      </c>
      <c r="AN18" s="121">
        <v>15146915665.6667</v>
      </c>
      <c r="AO18" s="224">
        <v>-618652507.13999999</v>
      </c>
      <c r="AP18" s="121">
        <v>15253100270.0933</v>
      </c>
      <c r="AQ18" s="224">
        <v>-174929173.44999999</v>
      </c>
      <c r="AR18" s="121">
        <v>15501721917.366699</v>
      </c>
      <c r="AS18" s="224">
        <v>-178222554.38999999</v>
      </c>
      <c r="AT18" s="121">
        <v>16395552984.243299</v>
      </c>
      <c r="AU18" s="224">
        <v>-155207960.88</v>
      </c>
      <c r="AV18" s="121">
        <v>16940885163.3267</v>
      </c>
      <c r="AW18" s="224">
        <v>-137027514.66999999</v>
      </c>
      <c r="AX18" s="121">
        <v>20885597868.993301</v>
      </c>
      <c r="AY18" s="224">
        <v>-170374363.5</v>
      </c>
      <c r="AZ18" s="121">
        <v>21176998857.826698</v>
      </c>
      <c r="BA18" s="224">
        <v>-64522316.4500001</v>
      </c>
      <c r="BB18" s="121">
        <v>21319944216.860001</v>
      </c>
      <c r="BC18" s="224">
        <v>-90604715.269999996</v>
      </c>
      <c r="BD18" s="121">
        <v>21863339075.2267</v>
      </c>
      <c r="BE18" s="224">
        <v>-149010795.69999999</v>
      </c>
      <c r="BF18" s="121">
        <v>25781658886.053299</v>
      </c>
      <c r="BG18" s="224">
        <v>-163771621.81</v>
      </c>
      <c r="BH18" s="121">
        <v>26144974196.150002</v>
      </c>
      <c r="BI18" s="224">
        <v>-146397378.49000001</v>
      </c>
      <c r="BJ18" s="121">
        <v>26572577523.630001</v>
      </c>
      <c r="BK18" s="224">
        <v>-180879373.91999999</v>
      </c>
      <c r="BL18" s="121">
        <v>27056993161.880001</v>
      </c>
      <c r="BM18" s="224">
        <v>-343483884.00999999</v>
      </c>
      <c r="BN18" s="121">
        <v>30780743405.369999</v>
      </c>
      <c r="BO18" s="224">
        <v>-193045942.38</v>
      </c>
      <c r="BP18" s="121">
        <v>31838866357.380001</v>
      </c>
      <c r="BQ18" s="224">
        <v>-338036840.68000001</v>
      </c>
      <c r="BR18" s="121">
        <v>32812028535.130001</v>
      </c>
      <c r="BS18" s="224">
        <v>-8617393.5699999295</v>
      </c>
      <c r="BT18" s="121">
        <v>33811004503.3167</v>
      </c>
      <c r="BU18" s="224">
        <v>-101344780.51000001</v>
      </c>
      <c r="BV18" s="121">
        <v>38289205753.176697</v>
      </c>
      <c r="BW18" s="224">
        <v>-243657951.94999999</v>
      </c>
      <c r="BX18" s="121">
        <v>39836320691.589996</v>
      </c>
      <c r="BY18" s="224">
        <v>-265213141.68000001</v>
      </c>
      <c r="BZ18" s="121">
        <v>40638230366.830002</v>
      </c>
      <c r="CA18" s="224">
        <v>-126301843.13</v>
      </c>
      <c r="CB18" s="121">
        <v>41764851219.540001</v>
      </c>
      <c r="CC18" s="224">
        <v>-183340159.19000101</v>
      </c>
      <c r="CD18" s="121">
        <v>46491369241.089996</v>
      </c>
      <c r="CE18" s="224">
        <v>-298643496.06</v>
      </c>
      <c r="CF18" s="121">
        <v>47999401133.32</v>
      </c>
      <c r="CG18" s="224">
        <v>-319714236.61000001</v>
      </c>
      <c r="CH18" s="121">
        <v>49929072072.653297</v>
      </c>
      <c r="CI18" s="224">
        <v>-284763041.39999998</v>
      </c>
    </row>
    <row r="19" spans="1:87" s="140" customFormat="1">
      <c r="A19" s="120" t="s">
        <v>435</v>
      </c>
      <c r="B19" s="121">
        <v>69304794164.5867</v>
      </c>
      <c r="C19" s="224">
        <v>-957246461.50999999</v>
      </c>
      <c r="D19" s="121">
        <v>72482789963.916702</v>
      </c>
      <c r="E19" s="224">
        <v>-1036884061.84</v>
      </c>
      <c r="F19" s="121">
        <v>78943121712.6633</v>
      </c>
      <c r="G19" s="224">
        <v>-1228477787.72</v>
      </c>
      <c r="H19" s="121">
        <v>82072513366.606705</v>
      </c>
      <c r="I19" s="224">
        <v>-1366018189.8399999</v>
      </c>
      <c r="J19" s="121">
        <v>86726924204.946701</v>
      </c>
      <c r="K19" s="224">
        <v>-1567941053.28</v>
      </c>
      <c r="L19" s="121">
        <v>88206536370.5</v>
      </c>
      <c r="M19" s="224">
        <v>-1625739615.51</v>
      </c>
      <c r="N19" s="121">
        <v>96066941553.899994</v>
      </c>
      <c r="O19" s="224">
        <v>-1679771515.8499999</v>
      </c>
      <c r="P19" s="121">
        <v>97410686563.0867</v>
      </c>
      <c r="Q19" s="224">
        <v>-1719698817.77</v>
      </c>
      <c r="R19" s="121">
        <v>97068215064.616699</v>
      </c>
      <c r="S19" s="224">
        <v>-1699640060.53</v>
      </c>
      <c r="T19" s="121">
        <v>91807885457.243301</v>
      </c>
      <c r="U19" s="224">
        <v>-1520754026.72</v>
      </c>
      <c r="V19" s="121">
        <v>91125166645.630005</v>
      </c>
      <c r="W19" s="224">
        <v>-1618043611.98</v>
      </c>
      <c r="X19" s="121">
        <v>92877159888.676697</v>
      </c>
      <c r="Y19" s="224">
        <v>-1581587234.95</v>
      </c>
      <c r="Z19" s="121">
        <v>92628761830.206696</v>
      </c>
      <c r="AA19" s="224">
        <v>-1529839233.3800001</v>
      </c>
      <c r="AB19" s="121">
        <v>93058983357.493301</v>
      </c>
      <c r="AC19" s="224">
        <v>-1363640705.8800001</v>
      </c>
      <c r="AD19" s="121">
        <v>93451389104.943298</v>
      </c>
      <c r="AE19" s="224">
        <v>-1300277731.6600001</v>
      </c>
      <c r="AF19" s="121">
        <v>94498886203.256699</v>
      </c>
      <c r="AG19" s="224">
        <v>-1201029338.48</v>
      </c>
      <c r="AH19" s="121">
        <v>92828173210.136703</v>
      </c>
      <c r="AI19" s="224">
        <v>-1161417949.3499999</v>
      </c>
      <c r="AJ19" s="121">
        <v>92785296528.389999</v>
      </c>
      <c r="AK19" s="224">
        <v>-1122355922.9400001</v>
      </c>
      <c r="AL19" s="121">
        <v>92568742337.820007</v>
      </c>
      <c r="AM19" s="224">
        <v>-1102012192.02</v>
      </c>
      <c r="AN19" s="121">
        <v>91423851621.746704</v>
      </c>
      <c r="AO19" s="224">
        <v>-1056527288.03</v>
      </c>
      <c r="AP19" s="121">
        <v>82235873799.046707</v>
      </c>
      <c r="AQ19" s="224">
        <v>-935540149.79999995</v>
      </c>
      <c r="AR19" s="121">
        <v>83281571930.020004</v>
      </c>
      <c r="AS19" s="224">
        <v>-942891721.74000001</v>
      </c>
      <c r="AT19" s="121">
        <v>81874099670.036697</v>
      </c>
      <c r="AU19" s="224">
        <v>-242942416.77000001</v>
      </c>
      <c r="AV19" s="121">
        <v>77185769722.626694</v>
      </c>
      <c r="AW19" s="224">
        <v>-1600704440.3099999</v>
      </c>
      <c r="AX19" s="121">
        <v>79693640180.869995</v>
      </c>
      <c r="AY19" s="224">
        <v>-920160769.91999996</v>
      </c>
      <c r="AZ19" s="121">
        <v>86022278999.0233</v>
      </c>
      <c r="BA19" s="224">
        <v>-1003077433.67</v>
      </c>
      <c r="BB19" s="121">
        <v>85456079898.123306</v>
      </c>
      <c r="BC19" s="224">
        <v>-988958243.03999996</v>
      </c>
      <c r="BD19" s="121">
        <v>80431428458.410004</v>
      </c>
      <c r="BE19" s="224">
        <v>-921033855.64999998</v>
      </c>
      <c r="BF19" s="121">
        <v>74436206648.639999</v>
      </c>
      <c r="BG19" s="224">
        <v>-873325809.86999989</v>
      </c>
      <c r="BH19" s="121">
        <v>68695371374.903297</v>
      </c>
      <c r="BI19" s="224">
        <v>-832350206.93999994</v>
      </c>
      <c r="BJ19" s="121">
        <v>67298505747.963303</v>
      </c>
      <c r="BK19" s="224">
        <v>-833322508.82000005</v>
      </c>
      <c r="BL19" s="121">
        <v>68280406925.356697</v>
      </c>
      <c r="BM19" s="224">
        <v>-856099627.46999979</v>
      </c>
      <c r="BN19" s="121">
        <v>53682270005.940002</v>
      </c>
      <c r="BO19" s="224">
        <v>-791123685.13999999</v>
      </c>
      <c r="BP19" s="121">
        <v>51973021239.066704</v>
      </c>
      <c r="BQ19" s="224">
        <v>-761965346.83999991</v>
      </c>
      <c r="BR19" s="121">
        <v>54328303027.790001</v>
      </c>
      <c r="BS19" s="224">
        <v>-791856307.29999995</v>
      </c>
      <c r="BT19" s="121">
        <v>55374272653.463303</v>
      </c>
      <c r="BU19" s="224">
        <v>-863682116.30999994</v>
      </c>
      <c r="BV19" s="121">
        <v>47650716535.5233</v>
      </c>
      <c r="BW19" s="224">
        <v>-847887709.43000007</v>
      </c>
      <c r="BX19" s="121">
        <v>40062139590.376701</v>
      </c>
      <c r="BY19" s="224">
        <v>-783852455.16000009</v>
      </c>
      <c r="BZ19" s="121">
        <v>40518729560.616699</v>
      </c>
      <c r="CA19" s="224">
        <v>-807710580.35000002</v>
      </c>
      <c r="CB19" s="121">
        <v>38660301761.760002</v>
      </c>
      <c r="CC19" s="224">
        <v>-817684769.76999998</v>
      </c>
      <c r="CD19" s="121">
        <v>37951230028.236702</v>
      </c>
      <c r="CE19" s="224">
        <v>-737224702.29999995</v>
      </c>
      <c r="CF19" s="121">
        <v>37531383116.543297</v>
      </c>
      <c r="CG19" s="224">
        <v>-798020834.31999993</v>
      </c>
      <c r="CH19" s="121">
        <v>34936509099.576698</v>
      </c>
      <c r="CI19" s="224">
        <v>-716043649.54999995</v>
      </c>
    </row>
    <row r="20" spans="1:87" s="140" customFormat="1">
      <c r="A20" s="120" t="s">
        <v>436</v>
      </c>
      <c r="B20" s="121">
        <v>30730473242.903301</v>
      </c>
      <c r="C20" s="224">
        <v>-246775700.84</v>
      </c>
      <c r="D20" s="121">
        <v>30768286925.02</v>
      </c>
      <c r="E20" s="224">
        <v>-241778331.33000007</v>
      </c>
      <c r="F20" s="121">
        <v>29745673074.450001</v>
      </c>
      <c r="G20" s="224">
        <v>-258095153.65000001</v>
      </c>
      <c r="H20" s="121">
        <v>29855140527.646702</v>
      </c>
      <c r="I20" s="224">
        <v>-294746285.18000007</v>
      </c>
      <c r="J20" s="121">
        <v>29214456324.033298</v>
      </c>
      <c r="K20" s="224">
        <v>-278785628.93000007</v>
      </c>
      <c r="L20" s="121">
        <v>34922637884.839996</v>
      </c>
      <c r="M20" s="224">
        <v>-238002307.42999995</v>
      </c>
      <c r="N20" s="121">
        <v>41676375431.756699</v>
      </c>
      <c r="O20" s="224">
        <v>-311131002.54000008</v>
      </c>
      <c r="P20" s="121">
        <v>37405870166.236702</v>
      </c>
      <c r="Q20" s="224">
        <v>-281416629.76999998</v>
      </c>
      <c r="R20" s="121">
        <v>27544531495.193298</v>
      </c>
      <c r="S20" s="224">
        <v>-242235939.5</v>
      </c>
      <c r="T20" s="121">
        <v>21192629975.063301</v>
      </c>
      <c r="U20" s="224">
        <v>-176126059.95000008</v>
      </c>
      <c r="V20" s="121">
        <v>20579079140.66</v>
      </c>
      <c r="W20" s="224">
        <v>-209244167.03999999</v>
      </c>
      <c r="X20" s="121">
        <v>21377523664.580002</v>
      </c>
      <c r="Y20" s="224">
        <v>-202599620.68000004</v>
      </c>
      <c r="Z20" s="121">
        <v>20265675970.080002</v>
      </c>
      <c r="AA20" s="224">
        <v>-197704408.83000001</v>
      </c>
      <c r="AB20" s="121">
        <v>22475848717.083302</v>
      </c>
      <c r="AC20" s="224">
        <v>-209599657.73999998</v>
      </c>
      <c r="AD20" s="121">
        <v>21889204674.5233</v>
      </c>
      <c r="AE20" s="224">
        <v>-209102396.80000001</v>
      </c>
      <c r="AF20" s="121">
        <v>25371108805.286701</v>
      </c>
      <c r="AG20" s="224">
        <v>-243359455.83000001</v>
      </c>
      <c r="AH20" s="121">
        <v>24451801340.060001</v>
      </c>
      <c r="AI20" s="224">
        <v>-253077891.05999994</v>
      </c>
      <c r="AJ20" s="121">
        <v>28427709524.959999</v>
      </c>
      <c r="AK20" s="224">
        <v>-300712753.63000011</v>
      </c>
      <c r="AL20" s="121">
        <v>25169954256.576698</v>
      </c>
      <c r="AM20" s="224">
        <v>-300838970.81</v>
      </c>
      <c r="AN20" s="121">
        <v>23761131373.756699</v>
      </c>
      <c r="AO20" s="224">
        <v>-272958994.14000005</v>
      </c>
      <c r="AP20" s="121">
        <v>24702129009.1567</v>
      </c>
      <c r="AQ20" s="224">
        <v>-272875207.00999993</v>
      </c>
      <c r="AR20" s="121">
        <v>28261486251.463299</v>
      </c>
      <c r="AS20" s="224">
        <v>-322818252.5399999</v>
      </c>
      <c r="AT20" s="121">
        <v>31098664521.993301</v>
      </c>
      <c r="AU20" s="224">
        <v>-366557245.78000009</v>
      </c>
      <c r="AV20" s="121">
        <v>32525249610.373299</v>
      </c>
      <c r="AW20" s="224">
        <v>-446686766.31999993</v>
      </c>
      <c r="AX20" s="121">
        <v>34925915898.190002</v>
      </c>
      <c r="AY20" s="224">
        <v>-365714177.94999999</v>
      </c>
      <c r="AZ20" s="121">
        <v>41054850486.1633</v>
      </c>
      <c r="BA20" s="224">
        <v>-408289473.65999991</v>
      </c>
      <c r="BB20" s="121">
        <v>41939915136.800003</v>
      </c>
      <c r="BC20" s="224">
        <v>-402143459.80999994</v>
      </c>
      <c r="BD20" s="121">
        <v>40756266301.260002</v>
      </c>
      <c r="BE20" s="224">
        <v>-397261805.5200001</v>
      </c>
      <c r="BF20" s="121">
        <v>42184328765.230003</v>
      </c>
      <c r="BG20" s="224">
        <v>-400113186.92999995</v>
      </c>
      <c r="BH20" s="121">
        <v>38751962872.239998</v>
      </c>
      <c r="BI20" s="224">
        <v>-384473494.62000012</v>
      </c>
      <c r="BJ20" s="121">
        <v>38030173433.389999</v>
      </c>
      <c r="BK20" s="224">
        <v>-372670532.56999999</v>
      </c>
      <c r="BL20" s="121">
        <v>40482189393.400002</v>
      </c>
      <c r="BM20" s="224">
        <v>-395072364.46999997</v>
      </c>
      <c r="BN20" s="121">
        <v>39713082301.970001</v>
      </c>
      <c r="BO20" s="224">
        <v>-393637441.97000009</v>
      </c>
      <c r="BP20" s="121">
        <v>37594711780.716698</v>
      </c>
      <c r="BQ20" s="224">
        <v>-387629662.58999997</v>
      </c>
      <c r="BR20" s="121">
        <v>38617706576.456703</v>
      </c>
      <c r="BS20" s="224">
        <v>-425679828.36000007</v>
      </c>
      <c r="BT20" s="121">
        <v>34986442664.610001</v>
      </c>
      <c r="BU20" s="224">
        <v>-436048706.47000003</v>
      </c>
      <c r="BV20" s="121">
        <v>37342978499.186699</v>
      </c>
      <c r="BW20" s="224">
        <v>-516427901.83999997</v>
      </c>
      <c r="BX20" s="121">
        <v>40562571318.120003</v>
      </c>
      <c r="BY20" s="224">
        <v>-562964598.50000012</v>
      </c>
      <c r="BZ20" s="121">
        <v>40280041544.940002</v>
      </c>
      <c r="CA20" s="224">
        <v>-588799194.49000013</v>
      </c>
      <c r="CB20" s="121">
        <v>39688875046.133301</v>
      </c>
      <c r="CC20" s="224">
        <v>-594455377.01999998</v>
      </c>
      <c r="CD20" s="121">
        <v>39492093390.550003</v>
      </c>
      <c r="CE20" s="224">
        <v>-578929149.83999991</v>
      </c>
      <c r="CF20" s="121">
        <v>41786918055.333298</v>
      </c>
      <c r="CG20" s="224">
        <v>-607277476.12999988</v>
      </c>
      <c r="CH20" s="121">
        <v>42028005880.103302</v>
      </c>
      <c r="CI20" s="224">
        <v>-630267470.5999999</v>
      </c>
    </row>
    <row r="21" spans="1:87" s="140" customFormat="1">
      <c r="A21" s="120" t="s">
        <v>437</v>
      </c>
      <c r="B21" s="121">
        <v>85167700072.513306</v>
      </c>
      <c r="C21" s="224">
        <v>-1768423713.5899999</v>
      </c>
      <c r="D21" s="121">
        <v>94953878883.066696</v>
      </c>
      <c r="E21" s="224">
        <v>-2069884031.0800002</v>
      </c>
      <c r="F21" s="121">
        <v>102684126944.69</v>
      </c>
      <c r="G21" s="224">
        <v>-2452666796.5999999</v>
      </c>
      <c r="H21" s="121">
        <v>103431975453.617</v>
      </c>
      <c r="I21" s="224">
        <v>-2542170755.6900001</v>
      </c>
      <c r="J21" s="121">
        <v>113752333140.297</v>
      </c>
      <c r="K21" s="224">
        <v>-2761711556.4299998</v>
      </c>
      <c r="L21" s="121">
        <v>128725117862.993</v>
      </c>
      <c r="M21" s="224">
        <v>-3375806167.73</v>
      </c>
      <c r="N21" s="121">
        <v>133926202257.92</v>
      </c>
      <c r="O21" s="224">
        <v>-4027525605.6599998</v>
      </c>
      <c r="P21" s="121">
        <v>135239083063.59</v>
      </c>
      <c r="Q21" s="224">
        <v>-3986698366.5900002</v>
      </c>
      <c r="R21" s="121">
        <v>135861468846.983</v>
      </c>
      <c r="S21" s="224">
        <v>-3879978946.4000001</v>
      </c>
      <c r="T21" s="121">
        <v>135539538327.067</v>
      </c>
      <c r="U21" s="224">
        <v>-3934291302.2800002</v>
      </c>
      <c r="V21" s="121">
        <v>134165497175.17</v>
      </c>
      <c r="W21" s="224">
        <v>-4037357642.3099999</v>
      </c>
      <c r="X21" s="121">
        <v>127874833671.50999</v>
      </c>
      <c r="Y21" s="224">
        <v>-3636028986.8200002</v>
      </c>
      <c r="Z21" s="121">
        <v>117243976476.78</v>
      </c>
      <c r="AA21" s="224">
        <v>-3112467487.5100002</v>
      </c>
      <c r="AB21" s="121">
        <v>104499360901.56</v>
      </c>
      <c r="AC21" s="224">
        <v>-2346709698.0599999</v>
      </c>
      <c r="AD21" s="121">
        <v>96042243494.946701</v>
      </c>
      <c r="AE21" s="224">
        <v>-1911508682.3</v>
      </c>
      <c r="AF21" s="121">
        <v>90320568150.503296</v>
      </c>
      <c r="AG21" s="224">
        <v>-1407418693.9200001</v>
      </c>
      <c r="AH21" s="121">
        <v>87893810475.429993</v>
      </c>
      <c r="AI21" s="224">
        <v>-1233062171.79</v>
      </c>
      <c r="AJ21" s="121">
        <v>84000100469.610001</v>
      </c>
      <c r="AK21" s="224">
        <v>-1158240121.28</v>
      </c>
      <c r="AL21" s="121">
        <v>84074561430.433304</v>
      </c>
      <c r="AM21" s="224">
        <v>-1187232159.74</v>
      </c>
      <c r="AN21" s="121">
        <v>80128744920.016693</v>
      </c>
      <c r="AO21" s="224">
        <v>-1088216982</v>
      </c>
      <c r="AP21" s="121">
        <v>81065992676.236694</v>
      </c>
      <c r="AQ21" s="224">
        <v>-1093113772.71</v>
      </c>
      <c r="AR21" s="121">
        <v>83188696797.416702</v>
      </c>
      <c r="AS21" s="224">
        <v>-1129920799.8099999</v>
      </c>
      <c r="AT21" s="121">
        <v>82462616444.786697</v>
      </c>
      <c r="AU21" s="224">
        <v>-1123728233.8900001</v>
      </c>
      <c r="AV21" s="121">
        <v>78099337146.596695</v>
      </c>
      <c r="AW21" s="224">
        <v>-886957701.17999995</v>
      </c>
      <c r="AX21" s="121">
        <v>73477463250.570007</v>
      </c>
      <c r="AY21" s="224">
        <v>-679925465.92999995</v>
      </c>
      <c r="AZ21" s="121">
        <v>74058718242.373306</v>
      </c>
      <c r="BA21" s="224">
        <v>-501828100.23000002</v>
      </c>
      <c r="BB21" s="121">
        <v>73259687141.066696</v>
      </c>
      <c r="BC21" s="224">
        <v>-350012315.30000001</v>
      </c>
      <c r="BD21" s="121">
        <v>74201627534.240005</v>
      </c>
      <c r="BE21" s="224">
        <v>-330496298.41000003</v>
      </c>
      <c r="BF21" s="121">
        <v>73150152359.126602</v>
      </c>
      <c r="BG21" s="224">
        <v>-338433627.99000001</v>
      </c>
      <c r="BH21" s="121">
        <v>72063768540.593307</v>
      </c>
      <c r="BI21" s="224">
        <v>-531100101.45000005</v>
      </c>
      <c r="BJ21" s="121">
        <v>73755372147.883301</v>
      </c>
      <c r="BK21" s="224">
        <v>-837793996.64999998</v>
      </c>
      <c r="BL21" s="121">
        <v>78911102123.539993</v>
      </c>
      <c r="BM21" s="224">
        <v>-1340329534.79</v>
      </c>
      <c r="BN21" s="121">
        <v>90253932875.713303</v>
      </c>
      <c r="BO21" s="224">
        <v>-1985219117.9000001</v>
      </c>
      <c r="BP21" s="121">
        <v>104491395513.27699</v>
      </c>
      <c r="BQ21" s="224">
        <v>-2763152352.4199996</v>
      </c>
      <c r="BR21" s="121">
        <v>114831168057.16701</v>
      </c>
      <c r="BS21" s="224">
        <v>-3430750427.48</v>
      </c>
      <c r="BT21" s="121">
        <v>120751760992.287</v>
      </c>
      <c r="BU21" s="224">
        <v>-3552156645.1100001</v>
      </c>
      <c r="BV21" s="121">
        <v>131358864106.02699</v>
      </c>
      <c r="BW21" s="224">
        <v>-3820470244.9200001</v>
      </c>
      <c r="BX21" s="121">
        <v>153994211654.56699</v>
      </c>
      <c r="BY21" s="224">
        <v>-4353477591.8099995</v>
      </c>
      <c r="BZ21" s="121">
        <v>171407961245.81699</v>
      </c>
      <c r="CA21" s="224">
        <v>-5017892500.1300001</v>
      </c>
      <c r="CB21" s="121">
        <v>180905200887.08701</v>
      </c>
      <c r="CC21" s="224">
        <v>-4736718282.2300005</v>
      </c>
      <c r="CD21" s="121">
        <v>187793658319.91</v>
      </c>
      <c r="CE21" s="224">
        <v>-4599651933.9700003</v>
      </c>
      <c r="CF21" s="121">
        <v>186482203638.67999</v>
      </c>
      <c r="CG21" s="224">
        <v>-4379314723.9499998</v>
      </c>
      <c r="CH21" s="121">
        <v>192024984196.30301</v>
      </c>
      <c r="CI21" s="224">
        <v>-4636116475.5299997</v>
      </c>
    </row>
    <row r="22" spans="1:87" s="140" customFormat="1" ht="13.5" thickBot="1">
      <c r="A22" s="130" t="s">
        <v>324</v>
      </c>
      <c r="B22" s="131">
        <v>9109374101.4400005</v>
      </c>
      <c r="C22" s="668">
        <v>-78045890.879999995</v>
      </c>
      <c r="D22" s="131">
        <v>10667465997.360001</v>
      </c>
      <c r="E22" s="668">
        <v>-197424945.81999999</v>
      </c>
      <c r="F22" s="131">
        <v>10414772754.1833</v>
      </c>
      <c r="G22" s="668">
        <v>-170532008.47</v>
      </c>
      <c r="H22" s="131">
        <v>14705445994.860001</v>
      </c>
      <c r="I22" s="668">
        <v>-240545271.30000001</v>
      </c>
      <c r="J22" s="131">
        <v>20617320163.396702</v>
      </c>
      <c r="K22" s="668">
        <v>-379846888.16000003</v>
      </c>
      <c r="L22" s="131">
        <v>21410877627.673302</v>
      </c>
      <c r="M22" s="668">
        <v>-447651817.41000003</v>
      </c>
      <c r="N22" s="131">
        <v>19550470493.856701</v>
      </c>
      <c r="O22" s="668">
        <v>-499501231.16000003</v>
      </c>
      <c r="P22" s="131">
        <v>18879284402.733299</v>
      </c>
      <c r="Q22" s="668">
        <v>-482952341.44</v>
      </c>
      <c r="R22" s="131">
        <v>20788028584.926701</v>
      </c>
      <c r="S22" s="668">
        <v>-475639040.19</v>
      </c>
      <c r="T22" s="131">
        <v>20497558597.6833</v>
      </c>
      <c r="U22" s="668">
        <v>-475703175.44</v>
      </c>
      <c r="V22" s="131">
        <v>20293979880.373299</v>
      </c>
      <c r="W22" s="668">
        <v>-473505824.91000003</v>
      </c>
      <c r="X22" s="131">
        <v>19419392143.3867</v>
      </c>
      <c r="Y22" s="668">
        <v>-410451139.82999998</v>
      </c>
      <c r="Z22" s="131">
        <v>22376661077.439999</v>
      </c>
      <c r="AA22" s="668">
        <v>-432113621.94999999</v>
      </c>
      <c r="AB22" s="131">
        <v>23351465536.153301</v>
      </c>
      <c r="AC22" s="668">
        <v>-397619334.88</v>
      </c>
      <c r="AD22" s="131">
        <v>22602018734.623299</v>
      </c>
      <c r="AE22" s="668">
        <v>-332999247.06</v>
      </c>
      <c r="AF22" s="131">
        <v>21211741791.416698</v>
      </c>
      <c r="AG22" s="668">
        <v>-237011740.33000001</v>
      </c>
      <c r="AH22" s="131">
        <v>21874963157.459999</v>
      </c>
      <c r="AI22" s="668">
        <v>-204611292.87</v>
      </c>
      <c r="AJ22" s="131">
        <v>21860604684.8433</v>
      </c>
      <c r="AK22" s="668">
        <v>-198263761.44999999</v>
      </c>
      <c r="AL22" s="131">
        <v>22362988664.876701</v>
      </c>
      <c r="AM22" s="668">
        <v>-206861313.30000001</v>
      </c>
      <c r="AN22" s="131">
        <v>23287781972.799999</v>
      </c>
      <c r="AO22" s="668">
        <v>-217001941.69999999</v>
      </c>
      <c r="AP22" s="131">
        <v>21789012070.483299</v>
      </c>
      <c r="AQ22" s="668">
        <v>-201334078.81999999</v>
      </c>
      <c r="AR22" s="131">
        <v>21093150284.423302</v>
      </c>
      <c r="AS22" s="668">
        <v>-191926207.97999999</v>
      </c>
      <c r="AT22" s="131">
        <v>20653134763.0233</v>
      </c>
      <c r="AU22" s="668">
        <v>-189056420.41999999</v>
      </c>
      <c r="AV22" s="131">
        <v>22176713748.540001</v>
      </c>
      <c r="AW22" s="668">
        <v>-170429259.50999999</v>
      </c>
      <c r="AX22" s="131">
        <v>16391653395.5033</v>
      </c>
      <c r="AY22" s="668">
        <v>-137887195.84</v>
      </c>
      <c r="AZ22" s="131">
        <v>14421220528.6567</v>
      </c>
      <c r="BA22" s="668">
        <v>-91279501.519999996</v>
      </c>
      <c r="BB22" s="131">
        <v>13401795671.803301</v>
      </c>
      <c r="BC22" s="668">
        <v>-60963604.659999996</v>
      </c>
      <c r="BD22" s="131">
        <v>12843683886.24</v>
      </c>
      <c r="BE22" s="668">
        <v>-54978928.390000001</v>
      </c>
      <c r="BF22" s="131">
        <v>12549308422.530001</v>
      </c>
      <c r="BG22" s="669">
        <v>-56253983.07</v>
      </c>
      <c r="BH22" s="131">
        <v>12730749110.7267</v>
      </c>
      <c r="BI22" s="669">
        <v>-89670138.209999993</v>
      </c>
      <c r="BJ22" s="131">
        <v>12928387243.036699</v>
      </c>
      <c r="BK22" s="669">
        <v>-139935336.16</v>
      </c>
      <c r="BL22" s="131">
        <v>12655185197</v>
      </c>
      <c r="BM22" s="669">
        <v>-203963965.41</v>
      </c>
      <c r="BN22" s="131">
        <v>15141994361.4867</v>
      </c>
      <c r="BO22" s="669">
        <v>-261875611.25</v>
      </c>
      <c r="BP22" s="131">
        <v>16843383579.73</v>
      </c>
      <c r="BQ22" s="669">
        <v>-316114876.81</v>
      </c>
      <c r="BR22" s="131">
        <v>17370524588.846699</v>
      </c>
      <c r="BS22" s="669">
        <v>-367621626.19999999</v>
      </c>
      <c r="BT22" s="131">
        <v>16976015760.809999</v>
      </c>
      <c r="BU22" s="669">
        <v>-339505677.38</v>
      </c>
      <c r="BV22" s="131">
        <v>18219011051.619999</v>
      </c>
      <c r="BW22" s="669">
        <v>-323615073.75999999</v>
      </c>
      <c r="BX22" s="131">
        <v>22136091579.419998</v>
      </c>
      <c r="BY22" s="669">
        <v>-336736465.80000001</v>
      </c>
      <c r="BZ22" s="131">
        <v>23649061883.02</v>
      </c>
      <c r="CA22" s="669">
        <v>-386554929.02999997</v>
      </c>
      <c r="CB22" s="131">
        <v>24266982947.1367</v>
      </c>
      <c r="CC22" s="669">
        <v>-346897373.98000002</v>
      </c>
      <c r="CD22" s="131">
        <v>23372343502.883301</v>
      </c>
      <c r="CE22" s="669">
        <v>-320553459.01999998</v>
      </c>
      <c r="CF22" s="131">
        <v>22684176957.576698</v>
      </c>
      <c r="CG22" s="669">
        <v>-303785127.41000003</v>
      </c>
      <c r="CH22" s="131">
        <v>22661645978.653301</v>
      </c>
      <c r="CI22" s="669">
        <v>-311618850.23000002</v>
      </c>
    </row>
    <row r="23" spans="1:87" s="79" customFormat="1" ht="13.5" thickTop="1">
      <c r="A23" s="221"/>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row>
    <row r="24" spans="1:87" s="79" customFormat="1">
      <c r="B24" s="84"/>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row>
    <row r="25" spans="1:87" s="79" customFormat="1">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row>
    <row r="26" spans="1:87" s="79" customFormat="1">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row>
    <row r="27" spans="1:87" s="79" customFormat="1">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row>
    <row r="28" spans="1:87" s="79" customFormat="1">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row>
  </sheetData>
  <sheetProtection sheet="1" objects="1" scenarios="1"/>
  <mergeCells count="43">
    <mergeCell ref="CH3:CI3"/>
    <mergeCell ref="BZ3:CA3"/>
    <mergeCell ref="BR3:BS3"/>
    <mergeCell ref="AX3:AY3"/>
    <mergeCell ref="BF3:BG3"/>
    <mergeCell ref="BJ3:BK3"/>
    <mergeCell ref="BD3:BE3"/>
    <mergeCell ref="R3:S3"/>
    <mergeCell ref="Z3:AA3"/>
    <mergeCell ref="CD3:CE3"/>
    <mergeCell ref="CB3:CC3"/>
    <mergeCell ref="BX3:BY3"/>
    <mergeCell ref="AZ3:BA3"/>
    <mergeCell ref="BL3:BM3"/>
    <mergeCell ref="AF3:AG3"/>
    <mergeCell ref="BN3:BO3"/>
    <mergeCell ref="AP3:AQ3"/>
    <mergeCell ref="AT3:AU3"/>
    <mergeCell ref="BV3:BW3"/>
    <mergeCell ref="AR3:AS3"/>
    <mergeCell ref="BT3:BU3"/>
    <mergeCell ref="BP3:BQ3"/>
    <mergeCell ref="AH3:AI3"/>
    <mergeCell ref="AV3:AW3"/>
    <mergeCell ref="AJ3:AK3"/>
    <mergeCell ref="AN3:AO3"/>
    <mergeCell ref="X3:Y3"/>
    <mergeCell ref="P3:Q3"/>
    <mergeCell ref="V3:W3"/>
    <mergeCell ref="AB3:AC3"/>
    <mergeCell ref="CF3:CG3"/>
    <mergeCell ref="B3:C3"/>
    <mergeCell ref="J3:K3"/>
    <mergeCell ref="H3:I3"/>
    <mergeCell ref="N3:O3"/>
    <mergeCell ref="L3:M3"/>
    <mergeCell ref="AD3:AE3"/>
    <mergeCell ref="T3:U3"/>
    <mergeCell ref="BH3:BI3"/>
    <mergeCell ref="BB3:BC3"/>
    <mergeCell ref="AL3:AM3"/>
    <mergeCell ref="D3:E3"/>
    <mergeCell ref="F3:G3"/>
  </mergeCells>
  <hyperlinks>
    <hyperlink ref="A4" location="'Index'!B15" display="Índice!A1" xr:uid="{EE918A29-2315-4DB2-B5B1-42B126191B53}"/>
  </hyperlinks>
  <printOptions horizontalCentered="1"/>
  <pageMargins left="0.39370078740157483" right="0.39370078740157483" top="0.39370078740157483" bottom="0.39370078740157483" header="0.51181102362204722" footer="0.51181102362204722"/>
  <pageSetup paperSize="9" orientation="landscape" r:id="rId1"/>
  <headerFooter alignWithMargins="0">
    <oddHeader>&amp;R&amp;"Calibri"&amp;10&amp;K000000 #interna&amp;1#_x000D_</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A1D02-910D-490C-8AFC-3A37ABA73B66}">
  <sheetPr codeName="Plan34">
    <tabColor rgb="FFFFCC00"/>
  </sheetPr>
  <dimension ref="A1:AR19"/>
  <sheetViews>
    <sheetView showGridLines="0" showRowColHeaders="0" zoomScaleNormal="100" workbookViewId="0">
      <pane xSplit="1" ySplit="5" topLeftCell="AJ6" activePane="bottomRight" state="frozen"/>
      <selection pane="topRight" activeCell="B1" sqref="B1"/>
      <selection pane="bottomLeft" activeCell="A6" sqref="A6"/>
      <selection pane="bottomRight" activeCell="A4" sqref="A4"/>
    </sheetView>
  </sheetViews>
  <sheetFormatPr defaultColWidth="12.42578125" defaultRowHeight="12.75"/>
  <cols>
    <col min="1" max="1" width="52.7109375" customWidth="1"/>
    <col min="2" max="236" width="12.7109375" customWidth="1"/>
  </cols>
  <sheetData>
    <row r="1" spans="1:44" s="80" customFormat="1" ht="16.350000000000001" customHeight="1">
      <c r="A1" s="90"/>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row>
    <row r="2" spans="1:44" s="80" customFormat="1" ht="33" customHeight="1">
      <c r="A2" s="616" t="s">
        <v>77</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row>
    <row r="3" spans="1:44" s="80" customFormat="1" ht="16.350000000000001" customHeight="1">
      <c r="A3" s="617" t="s">
        <v>1443</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row>
    <row r="4" spans="1:44" s="81" customFormat="1" ht="16.350000000000001" customHeight="1">
      <c r="A4" s="95" t="s">
        <v>1457</v>
      </c>
      <c r="B4" s="93" t="s">
        <v>761</v>
      </c>
      <c r="C4" s="93" t="s">
        <v>762</v>
      </c>
      <c r="D4" s="93" t="s">
        <v>1478</v>
      </c>
      <c r="E4" s="93" t="s">
        <v>1479</v>
      </c>
      <c r="F4" s="94" t="s">
        <v>1460</v>
      </c>
      <c r="G4" s="94" t="s">
        <v>1461</v>
      </c>
      <c r="H4" s="94" t="s">
        <v>1480</v>
      </c>
      <c r="I4" s="94" t="s">
        <v>1481</v>
      </c>
      <c r="J4" s="94" t="s">
        <v>1464</v>
      </c>
      <c r="K4" s="94" t="s">
        <v>1465</v>
      </c>
      <c r="L4" s="94" t="s">
        <v>1482</v>
      </c>
      <c r="M4" s="94" t="s">
        <v>1483</v>
      </c>
      <c r="N4" s="94" t="s">
        <v>1468</v>
      </c>
      <c r="O4" s="94" t="s">
        <v>1469</v>
      </c>
      <c r="P4" s="94" t="s">
        <v>1484</v>
      </c>
      <c r="Q4" s="94" t="s">
        <v>1485</v>
      </c>
      <c r="R4" s="94" t="s">
        <v>1472</v>
      </c>
      <c r="S4" s="94" t="s">
        <v>1473</v>
      </c>
      <c r="T4" s="94" t="s">
        <v>1486</v>
      </c>
      <c r="U4" s="94" t="s">
        <v>1487</v>
      </c>
      <c r="V4" s="94" t="s">
        <v>1163</v>
      </c>
      <c r="W4" s="94" t="s">
        <v>1164</v>
      </c>
      <c r="X4" s="94" t="s">
        <v>1488</v>
      </c>
      <c r="Y4" s="94" t="s">
        <v>1489</v>
      </c>
      <c r="Z4" s="94" t="s">
        <v>1203</v>
      </c>
      <c r="AA4" s="94" t="s">
        <v>1204</v>
      </c>
      <c r="AB4" s="94" t="s">
        <v>1490</v>
      </c>
      <c r="AC4" s="94" t="s">
        <v>1491</v>
      </c>
      <c r="AD4" s="94" t="s">
        <v>1477</v>
      </c>
      <c r="AE4" s="94" t="s">
        <v>1403</v>
      </c>
      <c r="AF4" s="94" t="s">
        <v>1418</v>
      </c>
      <c r="AG4" s="94" t="s">
        <v>1419</v>
      </c>
      <c r="AH4" s="94" t="s">
        <v>1406</v>
      </c>
      <c r="AI4" s="94" t="s">
        <v>1407</v>
      </c>
      <c r="AJ4" s="94" t="s">
        <v>1420</v>
      </c>
      <c r="AK4" s="94" t="s">
        <v>1421</v>
      </c>
      <c r="AL4" s="94" t="s">
        <v>1410</v>
      </c>
      <c r="AM4" s="94" t="s">
        <v>1411</v>
      </c>
      <c r="AN4" s="94" t="s">
        <v>1422</v>
      </c>
      <c r="AO4" s="94" t="s">
        <v>1423</v>
      </c>
      <c r="AP4" s="94" t="s">
        <v>1414</v>
      </c>
      <c r="AQ4" s="94" t="s">
        <v>1415</v>
      </c>
      <c r="AR4" s="94" t="s">
        <v>1424</v>
      </c>
    </row>
    <row r="5" spans="1:44" s="109" customFormat="1" ht="4.5" customHeight="1">
      <c r="A5" s="96"/>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row>
    <row r="6" spans="1:44" s="79" customFormat="1">
      <c r="A6" s="118" t="s">
        <v>810</v>
      </c>
      <c r="B6" s="119">
        <v>399778432906.93994</v>
      </c>
      <c r="C6" s="119">
        <v>412348955412.25</v>
      </c>
      <c r="D6" s="119">
        <v>430129298193.70001</v>
      </c>
      <c r="E6" s="119">
        <v>420764537926.02002</v>
      </c>
      <c r="F6" s="119">
        <v>478496080350.90002</v>
      </c>
      <c r="G6" s="119">
        <v>477756820188.83997</v>
      </c>
      <c r="H6" s="119">
        <v>472992639669.71002</v>
      </c>
      <c r="I6" s="119">
        <v>484719227727.02002</v>
      </c>
      <c r="J6" s="119">
        <v>502100823745.40997</v>
      </c>
      <c r="K6" s="119">
        <v>546017353280.61993</v>
      </c>
      <c r="L6" s="119">
        <v>563417862062.78003</v>
      </c>
      <c r="M6" s="119">
        <v>538173562025.22998</v>
      </c>
      <c r="N6" s="119">
        <v>560782818401.57007</v>
      </c>
      <c r="O6" s="119">
        <v>595624132258.84998</v>
      </c>
      <c r="P6" s="119">
        <v>561651374435.60999</v>
      </c>
      <c r="Q6" s="119">
        <v>524771883061.47998</v>
      </c>
      <c r="R6" s="119">
        <v>582819307759.28003</v>
      </c>
      <c r="S6" s="119">
        <v>595866397958.76001</v>
      </c>
      <c r="T6" s="119">
        <v>618992525223.91003</v>
      </c>
      <c r="U6" s="119">
        <v>579119765426.97998</v>
      </c>
      <c r="V6" s="119">
        <v>683327217606.32007</v>
      </c>
      <c r="W6" s="119">
        <v>708110823474.91003</v>
      </c>
      <c r="X6" s="119">
        <v>664884038671.36011</v>
      </c>
      <c r="Y6" s="119">
        <v>641785991581.65002</v>
      </c>
      <c r="Z6" s="119">
        <v>706917527822.79004</v>
      </c>
      <c r="AA6" s="119">
        <v>814503448626.81995</v>
      </c>
      <c r="AB6" s="119">
        <v>869943205831.5</v>
      </c>
      <c r="AC6" s="119">
        <v>822371326239.78003</v>
      </c>
      <c r="AD6" s="119">
        <v>885430368671.47998</v>
      </c>
      <c r="AE6" s="119">
        <v>890343803831.82996</v>
      </c>
      <c r="AF6" s="119">
        <v>966012034872.05981</v>
      </c>
      <c r="AG6" s="119">
        <v>890166594490.96997</v>
      </c>
      <c r="AH6" s="119">
        <v>974180386949.97998</v>
      </c>
      <c r="AI6" s="119">
        <v>980104891059.34009</v>
      </c>
      <c r="AJ6" s="119">
        <v>980505733821.33008</v>
      </c>
      <c r="AK6" s="119">
        <v>862631081860.88</v>
      </c>
      <c r="AL6" s="119">
        <v>914083330669.83008</v>
      </c>
      <c r="AM6" s="119">
        <v>896586455848.65991</v>
      </c>
      <c r="AN6" s="119">
        <v>1021480948048.22</v>
      </c>
      <c r="AO6" s="119">
        <v>916483008332.46997</v>
      </c>
      <c r="AP6" s="119">
        <v>1005315292642.61</v>
      </c>
      <c r="AQ6" s="119">
        <v>1017258619780.0801</v>
      </c>
      <c r="AR6" s="119">
        <v>1095167350893.4</v>
      </c>
    </row>
    <row r="7" spans="1:44" s="79" customFormat="1">
      <c r="A7" s="120" t="s">
        <v>141</v>
      </c>
      <c r="B7" s="121">
        <v>10469794311.059999</v>
      </c>
      <c r="C7" s="121">
        <v>11409634283.309999</v>
      </c>
      <c r="D7" s="121">
        <v>13273601614.309999</v>
      </c>
      <c r="E7" s="121">
        <v>13357279808.200001</v>
      </c>
      <c r="F7" s="121">
        <v>16130100095.9</v>
      </c>
      <c r="G7" s="121">
        <v>16591088100.5</v>
      </c>
      <c r="H7" s="121">
        <v>19393548000</v>
      </c>
      <c r="I7" s="121">
        <v>18054422000</v>
      </c>
      <c r="J7" s="121">
        <v>22244838372.200001</v>
      </c>
      <c r="K7" s="121">
        <v>14052401683.049999</v>
      </c>
      <c r="L7" s="121">
        <v>12928959000</v>
      </c>
      <c r="M7" s="121">
        <v>12805771226.74</v>
      </c>
      <c r="N7" s="121">
        <v>15313852768.790001</v>
      </c>
      <c r="O7" s="121">
        <v>14330232864.940001</v>
      </c>
      <c r="P7" s="121">
        <v>14267230373.219999</v>
      </c>
      <c r="Q7" s="121">
        <v>13480903385.190001</v>
      </c>
      <c r="R7" s="121">
        <v>12909453568.5</v>
      </c>
      <c r="S7" s="121">
        <v>12867715229</v>
      </c>
      <c r="T7" s="121">
        <v>12767391775.18</v>
      </c>
      <c r="U7" s="121">
        <v>13614865637.01</v>
      </c>
      <c r="V7" s="121">
        <v>17565959242.650002</v>
      </c>
      <c r="W7" s="121">
        <v>13129053591.18</v>
      </c>
      <c r="X7" s="121">
        <v>14240847657.01</v>
      </c>
      <c r="Y7" s="121">
        <v>14187864276.76</v>
      </c>
      <c r="Z7" s="121">
        <v>15176913892.67</v>
      </c>
      <c r="AA7" s="121">
        <v>22856216506.900002</v>
      </c>
      <c r="AB7" s="121">
        <v>19411814683.419998</v>
      </c>
      <c r="AC7" s="121">
        <v>16812686464.049999</v>
      </c>
      <c r="AD7" s="121">
        <v>31312716927.75</v>
      </c>
      <c r="AE7" s="121">
        <v>25415301304.439999</v>
      </c>
      <c r="AF7" s="121">
        <v>21761866000</v>
      </c>
      <c r="AG7" s="121">
        <v>18054191185.279999</v>
      </c>
      <c r="AH7" s="121">
        <v>17172960166.42</v>
      </c>
      <c r="AI7" s="121">
        <v>31052201206.57</v>
      </c>
      <c r="AJ7" s="121">
        <v>16773635409.790001</v>
      </c>
      <c r="AK7" s="121">
        <v>18310545667.52</v>
      </c>
      <c r="AL7" s="121">
        <v>24989737750.189999</v>
      </c>
      <c r="AM7" s="121">
        <v>22541167711.810001</v>
      </c>
      <c r="AN7" s="121">
        <v>23808410700.360001</v>
      </c>
      <c r="AO7" s="121">
        <v>17327744860.75</v>
      </c>
      <c r="AP7" s="121">
        <v>23837850337.470001</v>
      </c>
      <c r="AQ7" s="121">
        <v>25772873685.32</v>
      </c>
      <c r="AR7" s="121">
        <v>24215365793.18</v>
      </c>
    </row>
    <row r="8" spans="1:44" s="79" customFormat="1">
      <c r="A8" s="120" t="s">
        <v>390</v>
      </c>
      <c r="B8" s="121">
        <v>288418976400.78998</v>
      </c>
      <c r="C8" s="121">
        <v>296365242876.60999</v>
      </c>
      <c r="D8" s="121">
        <v>314068072586.78003</v>
      </c>
      <c r="E8" s="121">
        <v>302481577019.92999</v>
      </c>
      <c r="F8" s="121">
        <v>349526385855</v>
      </c>
      <c r="G8" s="121">
        <v>351175267288.33997</v>
      </c>
      <c r="H8" s="121">
        <v>344857636469.71002</v>
      </c>
      <c r="I8" s="121">
        <v>352741787584.77002</v>
      </c>
      <c r="J8" s="121">
        <v>361801817084.68994</v>
      </c>
      <c r="K8" s="121">
        <v>414470965390.45996</v>
      </c>
      <c r="L8" s="121">
        <v>427803215123.27997</v>
      </c>
      <c r="M8" s="121">
        <v>405711672035.07996</v>
      </c>
      <c r="N8" s="121">
        <v>421889892478.78003</v>
      </c>
      <c r="O8" s="121">
        <v>448416689632.67999</v>
      </c>
      <c r="P8" s="121">
        <v>411344255610.32001</v>
      </c>
      <c r="Q8" s="121">
        <v>373023327834.14001</v>
      </c>
      <c r="R8" s="121">
        <v>422613743726.80005</v>
      </c>
      <c r="S8" s="121">
        <v>428739722317.08997</v>
      </c>
      <c r="T8" s="121">
        <v>434821290826.34003</v>
      </c>
      <c r="U8" s="121">
        <v>415091597202.01001</v>
      </c>
      <c r="V8" s="121">
        <v>515782496063.72998</v>
      </c>
      <c r="W8" s="121">
        <v>521261861097.38</v>
      </c>
      <c r="X8" s="121">
        <v>463728266014.35004</v>
      </c>
      <c r="Y8" s="121">
        <v>425477357944.60999</v>
      </c>
      <c r="Z8" s="121">
        <v>503678679526.69</v>
      </c>
      <c r="AA8" s="121">
        <v>524694070669.08997</v>
      </c>
      <c r="AB8" s="121">
        <v>595931557125.52991</v>
      </c>
      <c r="AC8" s="121">
        <v>510645790936.80005</v>
      </c>
      <c r="AD8" s="121">
        <v>569511568541.17004</v>
      </c>
      <c r="AE8" s="121">
        <v>571754274260.26001</v>
      </c>
      <c r="AF8" s="121">
        <v>634227610066.33997</v>
      </c>
      <c r="AG8" s="121">
        <v>524066172090.45001</v>
      </c>
      <c r="AH8" s="121">
        <v>595739928394.79993</v>
      </c>
      <c r="AI8" s="121">
        <v>539661348535.45001</v>
      </c>
      <c r="AJ8" s="121">
        <v>537649856064.46002</v>
      </c>
      <c r="AK8" s="121">
        <v>415873438212.26001</v>
      </c>
      <c r="AL8" s="121">
        <v>457583936919.64001</v>
      </c>
      <c r="AM8" s="121">
        <v>432512501136.84998</v>
      </c>
      <c r="AN8" s="121">
        <v>554845484347.85999</v>
      </c>
      <c r="AO8" s="121">
        <v>432160990471.71997</v>
      </c>
      <c r="AP8" s="121">
        <v>475794769305.14001</v>
      </c>
      <c r="AQ8" s="121">
        <v>413463838094.76001</v>
      </c>
      <c r="AR8" s="121">
        <v>561633751100.21997</v>
      </c>
    </row>
    <row r="9" spans="1:44" s="79" customFormat="1">
      <c r="A9" s="120" t="s">
        <v>391</v>
      </c>
      <c r="B9" s="121">
        <v>100889662195.09</v>
      </c>
      <c r="C9" s="121">
        <v>104574078252.33</v>
      </c>
      <c r="D9" s="121">
        <v>102787623992.61</v>
      </c>
      <c r="E9" s="121">
        <v>104925681097.89</v>
      </c>
      <c r="F9" s="121">
        <v>112839594400</v>
      </c>
      <c r="G9" s="121">
        <v>109990464800</v>
      </c>
      <c r="H9" s="121">
        <v>108741455200</v>
      </c>
      <c r="I9" s="121">
        <v>113923018142.25</v>
      </c>
      <c r="J9" s="121">
        <v>118054168288.52</v>
      </c>
      <c r="K9" s="121">
        <v>117493986207.11</v>
      </c>
      <c r="L9" s="121">
        <v>122685687939.5</v>
      </c>
      <c r="M9" s="121">
        <v>119656118763.41</v>
      </c>
      <c r="N9" s="121">
        <v>123579073154</v>
      </c>
      <c r="O9" s="121">
        <v>132877209761.23</v>
      </c>
      <c r="P9" s="121">
        <v>136039888452.07001</v>
      </c>
      <c r="Q9" s="121">
        <v>138267651842.14999</v>
      </c>
      <c r="R9" s="121">
        <v>147296110463.98001</v>
      </c>
      <c r="S9" s="121">
        <v>154258960412.66998</v>
      </c>
      <c r="T9" s="121">
        <v>171403842622.38998</v>
      </c>
      <c r="U9" s="121">
        <v>150413302587.96002</v>
      </c>
      <c r="V9" s="121">
        <v>149978762299.94</v>
      </c>
      <c r="W9" s="121">
        <v>173719908786.35001</v>
      </c>
      <c r="X9" s="121">
        <v>186914925000</v>
      </c>
      <c r="Y9" s="121">
        <v>202120769360.28003</v>
      </c>
      <c r="Z9" s="121">
        <v>188061934403.42999</v>
      </c>
      <c r="AA9" s="121">
        <v>266953161450.82999</v>
      </c>
      <c r="AB9" s="121">
        <v>254599834022.54999</v>
      </c>
      <c r="AC9" s="121">
        <v>294912848838.92999</v>
      </c>
      <c r="AD9" s="121">
        <v>284606083202.56</v>
      </c>
      <c r="AE9" s="121">
        <v>293174228267.13</v>
      </c>
      <c r="AF9" s="121">
        <v>310022558805.71991</v>
      </c>
      <c r="AG9" s="121">
        <v>348046231215.23999</v>
      </c>
      <c r="AH9" s="121">
        <v>361267498388.76001</v>
      </c>
      <c r="AI9" s="121">
        <v>409391341317.32001</v>
      </c>
      <c r="AJ9" s="121">
        <v>426082242347.08008</v>
      </c>
      <c r="AK9" s="121">
        <v>428447097981.09998</v>
      </c>
      <c r="AL9" s="121">
        <v>431509656000</v>
      </c>
      <c r="AM9" s="121">
        <v>441532787000</v>
      </c>
      <c r="AN9" s="121">
        <v>442827053000</v>
      </c>
      <c r="AO9" s="121">
        <v>466994273000</v>
      </c>
      <c r="AP9" s="121">
        <v>505682673000</v>
      </c>
      <c r="AQ9" s="121">
        <v>578021908000</v>
      </c>
      <c r="AR9" s="121">
        <v>509318234000</v>
      </c>
    </row>
    <row r="10" spans="1:44" s="79" customFormat="1">
      <c r="A10" s="118" t="s">
        <v>811</v>
      </c>
      <c r="B10" s="119">
        <v>296487649252.32001</v>
      </c>
      <c r="C10" s="119">
        <v>306123865171.26996</v>
      </c>
      <c r="D10" s="119">
        <v>336866744239.14996</v>
      </c>
      <c r="E10" s="119">
        <v>324274316615.45001</v>
      </c>
      <c r="F10" s="119">
        <v>365901846473.72003</v>
      </c>
      <c r="G10" s="119">
        <v>374566498962.49005</v>
      </c>
      <c r="H10" s="119">
        <v>361197339416.38</v>
      </c>
      <c r="I10" s="119">
        <v>375004194934.94</v>
      </c>
      <c r="J10" s="119">
        <v>391293752396.84998</v>
      </c>
      <c r="K10" s="119">
        <v>439441140766.90997</v>
      </c>
      <c r="L10" s="119">
        <v>434388642885.12</v>
      </c>
      <c r="M10" s="119">
        <v>395298833245.98999</v>
      </c>
      <c r="N10" s="119">
        <v>428231168443.66998</v>
      </c>
      <c r="O10" s="119">
        <v>468783474322.98999</v>
      </c>
      <c r="P10" s="119">
        <v>437519197544.23004</v>
      </c>
      <c r="Q10" s="119">
        <v>400395453931.58997</v>
      </c>
      <c r="R10" s="119">
        <v>443341653742.57001</v>
      </c>
      <c r="S10" s="119">
        <v>454901794786.77997</v>
      </c>
      <c r="T10" s="119">
        <v>471308654218.62</v>
      </c>
      <c r="U10" s="119">
        <v>436569796923.65002</v>
      </c>
      <c r="V10" s="119">
        <v>516535886886.04999</v>
      </c>
      <c r="W10" s="119">
        <v>528942203871.70996</v>
      </c>
      <c r="X10" s="119">
        <v>465519081642.39001</v>
      </c>
      <c r="Y10" s="119">
        <v>433483801683.62</v>
      </c>
      <c r="Z10" s="119">
        <v>522110664613.83002</v>
      </c>
      <c r="AA10" s="119">
        <v>551862343359.89001</v>
      </c>
      <c r="AB10" s="119">
        <v>597383468908.96997</v>
      </c>
      <c r="AC10" s="119">
        <v>529409711014.91003</v>
      </c>
      <c r="AD10" s="119">
        <v>603344752297.71997</v>
      </c>
      <c r="AE10" s="119">
        <v>602752327246.15002</v>
      </c>
      <c r="AF10" s="119">
        <v>697278123638.10999</v>
      </c>
      <c r="AG10" s="119">
        <v>647805572177.31995</v>
      </c>
      <c r="AH10" s="119">
        <v>730455796908.57996</v>
      </c>
      <c r="AI10" s="119">
        <v>693557742245.92993</v>
      </c>
      <c r="AJ10" s="119">
        <v>691931336853.85999</v>
      </c>
      <c r="AK10" s="119">
        <v>588374884616.36011</v>
      </c>
      <c r="AL10" s="119">
        <v>665540754057.96997</v>
      </c>
      <c r="AM10" s="119">
        <v>599663392294.40991</v>
      </c>
      <c r="AN10" s="119">
        <v>723563592705.29004</v>
      </c>
      <c r="AO10" s="119">
        <v>589020318141.55994</v>
      </c>
      <c r="AP10" s="119">
        <v>697852228881.21997</v>
      </c>
      <c r="AQ10" s="119">
        <v>696944794550.40991</v>
      </c>
      <c r="AR10" s="119">
        <v>753488442547.68994</v>
      </c>
    </row>
    <row r="11" spans="1:44" s="79" customFormat="1">
      <c r="A11" s="120" t="s">
        <v>202</v>
      </c>
      <c r="B11" s="121">
        <v>26210815174.240002</v>
      </c>
      <c r="C11" s="121">
        <v>27829548760.360001</v>
      </c>
      <c r="D11" s="121">
        <v>27638040580.540001</v>
      </c>
      <c r="E11" s="121">
        <v>30353882986.93</v>
      </c>
      <c r="F11" s="121">
        <v>36736128178.949997</v>
      </c>
      <c r="G11" s="121">
        <v>33337347969.27</v>
      </c>
      <c r="H11" s="121">
        <v>41465483908.160004</v>
      </c>
      <c r="I11" s="121">
        <v>41482547631.82</v>
      </c>
      <c r="J11" s="121">
        <v>36885393534.870003</v>
      </c>
      <c r="K11" s="121">
        <v>27472505889.41</v>
      </c>
      <c r="L11" s="121">
        <v>23918604051.779999</v>
      </c>
      <c r="M11" s="121">
        <v>20664801440.669998</v>
      </c>
      <c r="N11" s="121">
        <v>18265430196.040001</v>
      </c>
      <c r="O11" s="121">
        <v>18961724108.779999</v>
      </c>
      <c r="P11" s="121">
        <v>19648913222.27</v>
      </c>
      <c r="Q11" s="121">
        <v>24152759148.759998</v>
      </c>
      <c r="R11" s="121">
        <v>25988965091.27</v>
      </c>
      <c r="S11" s="121">
        <v>30790105510.689999</v>
      </c>
      <c r="T11" s="121">
        <v>36824048370.529999</v>
      </c>
      <c r="U11" s="121">
        <v>33668594781.900002</v>
      </c>
      <c r="V11" s="121">
        <v>33760081587.360001</v>
      </c>
      <c r="W11" s="121">
        <v>32373575465.419998</v>
      </c>
      <c r="X11" s="121">
        <v>32511852340.220001</v>
      </c>
      <c r="Y11" s="121">
        <v>29128474836.599998</v>
      </c>
      <c r="Z11" s="121">
        <v>34713137386.300003</v>
      </c>
      <c r="AA11" s="121">
        <v>30511292061.16</v>
      </c>
      <c r="AB11" s="121">
        <v>28280361251.220001</v>
      </c>
      <c r="AC11" s="121">
        <v>25686888565.009998</v>
      </c>
      <c r="AD11" s="121">
        <v>28530838991.369999</v>
      </c>
      <c r="AE11" s="121">
        <v>24641031229.279999</v>
      </c>
      <c r="AF11" s="121">
        <v>25115407348.700001</v>
      </c>
      <c r="AG11" s="121">
        <v>25968817587.610001</v>
      </c>
      <c r="AH11" s="121">
        <v>24506462347.27</v>
      </c>
      <c r="AI11" s="121">
        <v>26550234382.09</v>
      </c>
      <c r="AJ11" s="121">
        <v>25027850619.32</v>
      </c>
      <c r="AK11" s="121">
        <v>23921285612.419998</v>
      </c>
      <c r="AL11" s="121">
        <v>24135041033.759998</v>
      </c>
      <c r="AM11" s="121">
        <v>24831616255.48</v>
      </c>
      <c r="AN11" s="121">
        <v>25766718045.75</v>
      </c>
      <c r="AO11" s="121">
        <v>23726730700.599998</v>
      </c>
      <c r="AP11" s="121">
        <v>22498008421.360001</v>
      </c>
      <c r="AQ11" s="121">
        <v>23005616417.25</v>
      </c>
      <c r="AR11" s="121">
        <v>21955576507.830002</v>
      </c>
    </row>
    <row r="12" spans="1:44" s="79" customFormat="1">
      <c r="A12" s="120" t="s">
        <v>191</v>
      </c>
      <c r="B12" s="121">
        <v>270276834078.07999</v>
      </c>
      <c r="C12" s="121">
        <v>278294316410.90997</v>
      </c>
      <c r="D12" s="121">
        <v>309228703658.60999</v>
      </c>
      <c r="E12" s="121">
        <v>293920433628.52002</v>
      </c>
      <c r="F12" s="121">
        <v>329165718294.77002</v>
      </c>
      <c r="G12" s="121">
        <v>341229150993.22003</v>
      </c>
      <c r="H12" s="121">
        <v>319731855508.22003</v>
      </c>
      <c r="I12" s="121">
        <v>333521647303.12</v>
      </c>
      <c r="J12" s="121">
        <v>354408358861.97998</v>
      </c>
      <c r="K12" s="121">
        <v>411968634877.5</v>
      </c>
      <c r="L12" s="121">
        <v>410470038833.33997</v>
      </c>
      <c r="M12" s="121">
        <v>374634031805.32001</v>
      </c>
      <c r="N12" s="121">
        <v>409965738247.63</v>
      </c>
      <c r="O12" s="121">
        <v>449821750214.21002</v>
      </c>
      <c r="P12" s="121">
        <v>417870284321.96002</v>
      </c>
      <c r="Q12" s="121">
        <v>376242694782.82996</v>
      </c>
      <c r="R12" s="121">
        <v>417352688651.29999</v>
      </c>
      <c r="S12" s="121">
        <v>424111689276.08997</v>
      </c>
      <c r="T12" s="121">
        <v>434484605848.08997</v>
      </c>
      <c r="U12" s="121">
        <v>402901202141.75</v>
      </c>
      <c r="V12" s="121">
        <v>482775805298.69</v>
      </c>
      <c r="W12" s="121">
        <v>496568628406.28998</v>
      </c>
      <c r="X12" s="121">
        <v>433007229302.16998</v>
      </c>
      <c r="Y12" s="121">
        <v>404355326847.02002</v>
      </c>
      <c r="Z12" s="121">
        <v>487397527227.53003</v>
      </c>
      <c r="AA12" s="121">
        <v>521351051298.72998</v>
      </c>
      <c r="AB12" s="121">
        <v>569103107657.75</v>
      </c>
      <c r="AC12" s="121">
        <v>503722822449.90002</v>
      </c>
      <c r="AD12" s="121">
        <v>574813913306.34998</v>
      </c>
      <c r="AE12" s="121">
        <v>578111296016.87</v>
      </c>
      <c r="AF12" s="121">
        <v>672162716289.41003</v>
      </c>
      <c r="AG12" s="121">
        <v>621836754589.70996</v>
      </c>
      <c r="AH12" s="121">
        <v>705949334561.30994</v>
      </c>
      <c r="AI12" s="121">
        <v>667007507863.83997</v>
      </c>
      <c r="AJ12" s="121">
        <v>666903486234.54004</v>
      </c>
      <c r="AK12" s="121">
        <v>564453599003.94006</v>
      </c>
      <c r="AL12" s="121">
        <v>641405713024.20996</v>
      </c>
      <c r="AM12" s="121">
        <v>574831776038.92993</v>
      </c>
      <c r="AN12" s="121">
        <v>697796874659.54004</v>
      </c>
      <c r="AO12" s="121">
        <v>565293587440.95996</v>
      </c>
      <c r="AP12" s="121">
        <v>675354220459.85999</v>
      </c>
      <c r="AQ12" s="121">
        <v>673939178133.15991</v>
      </c>
      <c r="AR12" s="121">
        <v>731532866039.85999</v>
      </c>
    </row>
    <row r="13" spans="1:44" s="79" customFormat="1" ht="13.5" thickBot="1">
      <c r="A13" s="132" t="s">
        <v>812</v>
      </c>
      <c r="B13" s="133">
        <v>103290783654.61993</v>
      </c>
      <c r="C13" s="133">
        <v>106225090240.98004</v>
      </c>
      <c r="D13" s="133">
        <v>93262553954.550049</v>
      </c>
      <c r="E13" s="133">
        <v>96490221310.570007</v>
      </c>
      <c r="F13" s="133">
        <v>112594233877.17999</v>
      </c>
      <c r="G13" s="133">
        <v>103190321226.34991</v>
      </c>
      <c r="H13" s="133">
        <v>111795300253.33002</v>
      </c>
      <c r="I13" s="133">
        <v>109715032792.08002</v>
      </c>
      <c r="J13" s="133">
        <v>110807071348.56</v>
      </c>
      <c r="K13" s="133">
        <v>106576212513.70996</v>
      </c>
      <c r="L13" s="133">
        <v>129029219177.66003</v>
      </c>
      <c r="M13" s="133">
        <v>142874728779.23999</v>
      </c>
      <c r="N13" s="133">
        <v>132551649957.90009</v>
      </c>
      <c r="O13" s="133">
        <v>126840657935.85999</v>
      </c>
      <c r="P13" s="133">
        <v>124132176891.37994</v>
      </c>
      <c r="Q13" s="133">
        <v>124376429129.89001</v>
      </c>
      <c r="R13" s="133">
        <v>139477654016.71002</v>
      </c>
      <c r="S13" s="133">
        <v>140964603171.98004</v>
      </c>
      <c r="T13" s="133">
        <v>147683871005.29004</v>
      </c>
      <c r="U13" s="133">
        <v>142549968503.32996</v>
      </c>
      <c r="V13" s="133">
        <v>166791330720.27008</v>
      </c>
      <c r="W13" s="133">
        <v>179168619603.20007</v>
      </c>
      <c r="X13" s="133">
        <v>199364957028.97009</v>
      </c>
      <c r="Y13" s="133">
        <v>208302189898.03003</v>
      </c>
      <c r="Z13" s="133">
        <v>184806863208.96002</v>
      </c>
      <c r="AA13" s="133">
        <v>262641105266.92993</v>
      </c>
      <c r="AB13" s="133">
        <v>272559736922.53003</v>
      </c>
      <c r="AC13" s="133">
        <v>292961615224.87</v>
      </c>
      <c r="AD13" s="133">
        <v>282085616373.76001</v>
      </c>
      <c r="AE13" s="133">
        <v>287591476585.67993</v>
      </c>
      <c r="AF13" s="133">
        <v>268733911233.94983</v>
      </c>
      <c r="AG13" s="133">
        <v>242361022313.65002</v>
      </c>
      <c r="AH13" s="133">
        <v>243724590041.40002</v>
      </c>
      <c r="AI13" s="133">
        <v>286547148813.41016</v>
      </c>
      <c r="AJ13" s="133">
        <v>288574396967.47009</v>
      </c>
      <c r="AK13" s="133">
        <v>274256197244.5199</v>
      </c>
      <c r="AL13" s="133">
        <v>248542576611.86011</v>
      </c>
      <c r="AM13" s="133">
        <v>296923063554.25</v>
      </c>
      <c r="AN13" s="133">
        <v>297917355342.92993</v>
      </c>
      <c r="AO13" s="133">
        <v>327462690190.91003</v>
      </c>
      <c r="AP13" s="133">
        <v>307463063761.39001</v>
      </c>
      <c r="AQ13" s="133">
        <v>320313825229.67017</v>
      </c>
      <c r="AR13" s="133">
        <v>341678908345.71008</v>
      </c>
    </row>
    <row r="14" spans="1:44" s="79" customFormat="1" ht="13.5" thickTop="1">
      <c r="B14" s="84"/>
      <c r="C14" s="84"/>
      <c r="D14" s="84"/>
      <c r="E14" s="84"/>
      <c r="F14" s="84"/>
      <c r="G14" s="84"/>
      <c r="H14" s="84"/>
      <c r="I14" s="84"/>
      <c r="J14" s="84"/>
      <c r="K14" s="84"/>
      <c r="L14" s="84"/>
      <c r="M14" s="84"/>
      <c r="N14" s="84"/>
      <c r="O14" s="84"/>
      <c r="P14" s="84"/>
      <c r="Q14" s="84"/>
      <c r="R14" s="84"/>
      <c r="S14" s="84"/>
      <c r="T14" s="84"/>
      <c r="U14" s="84"/>
      <c r="V14" s="84"/>
    </row>
    <row r="15" spans="1:44" s="79" customFormat="1">
      <c r="B15" s="111"/>
      <c r="C15" s="85"/>
      <c r="D15" s="85"/>
      <c r="E15" s="85"/>
      <c r="F15" s="85"/>
      <c r="G15" s="85"/>
      <c r="H15" s="85"/>
      <c r="I15" s="85"/>
      <c r="J15" s="85"/>
      <c r="K15" s="85"/>
      <c r="L15" s="85"/>
      <c r="M15" s="85"/>
      <c r="N15" s="85"/>
      <c r="O15" s="85"/>
      <c r="P15" s="85"/>
      <c r="Q15" s="85"/>
      <c r="R15" s="85"/>
      <c r="S15" s="85"/>
      <c r="T15" s="85"/>
      <c r="U15" s="85"/>
      <c r="V15" s="85"/>
    </row>
    <row r="16" spans="1:44" s="79" customFormat="1">
      <c r="B16" s="111"/>
      <c r="C16" s="85"/>
      <c r="D16" s="85"/>
      <c r="E16" s="85"/>
      <c r="F16" s="85"/>
      <c r="G16" s="85"/>
      <c r="H16" s="85"/>
      <c r="I16" s="85"/>
      <c r="J16" s="85"/>
      <c r="K16" s="85"/>
      <c r="L16" s="85"/>
      <c r="M16" s="85"/>
      <c r="N16" s="85"/>
      <c r="O16" s="85"/>
      <c r="P16" s="85"/>
      <c r="Q16" s="85"/>
      <c r="R16" s="85"/>
      <c r="S16" s="85"/>
      <c r="T16" s="85"/>
      <c r="U16" s="85"/>
      <c r="V16" s="85"/>
    </row>
    <row r="17" spans="2:22" s="79" customFormat="1">
      <c r="B17" s="111"/>
      <c r="C17" s="85"/>
      <c r="D17" s="85"/>
      <c r="E17" s="85"/>
      <c r="F17" s="85"/>
      <c r="G17" s="85"/>
      <c r="H17" s="85"/>
      <c r="I17" s="85"/>
      <c r="J17" s="85"/>
      <c r="K17" s="85"/>
      <c r="L17" s="85"/>
      <c r="M17" s="85"/>
      <c r="N17" s="85"/>
      <c r="O17" s="85"/>
      <c r="P17" s="85"/>
      <c r="Q17" s="85"/>
      <c r="R17" s="85"/>
      <c r="S17" s="85"/>
      <c r="T17" s="85"/>
      <c r="U17" s="85"/>
      <c r="V17" s="85"/>
    </row>
    <row r="18" spans="2:22" s="79" customFormat="1">
      <c r="B18" s="111"/>
      <c r="C18" s="85"/>
      <c r="D18" s="85"/>
      <c r="E18" s="85"/>
      <c r="F18" s="85"/>
      <c r="G18" s="85"/>
      <c r="H18" s="85"/>
      <c r="I18" s="85"/>
      <c r="J18" s="85"/>
      <c r="K18" s="85"/>
      <c r="L18" s="85"/>
      <c r="M18" s="85"/>
      <c r="N18" s="85"/>
      <c r="O18" s="85"/>
      <c r="P18" s="85"/>
      <c r="Q18" s="85"/>
      <c r="R18" s="85"/>
      <c r="S18" s="85"/>
      <c r="T18" s="85"/>
      <c r="U18" s="85"/>
      <c r="V18" s="85"/>
    </row>
    <row r="19" spans="2:22" s="79" customFormat="1">
      <c r="B19" s="111"/>
      <c r="C19" s="85"/>
      <c r="D19" s="85"/>
      <c r="E19" s="85"/>
      <c r="F19" s="85"/>
      <c r="G19" s="85"/>
      <c r="H19" s="85"/>
      <c r="I19" s="85"/>
      <c r="J19" s="85"/>
      <c r="K19" s="85"/>
      <c r="L19" s="85"/>
      <c r="M19" s="85"/>
      <c r="N19" s="85"/>
      <c r="O19" s="85"/>
      <c r="P19" s="85"/>
      <c r="Q19" s="85"/>
      <c r="R19" s="85"/>
      <c r="S19" s="85"/>
      <c r="T19" s="85"/>
      <c r="U19" s="85"/>
      <c r="V19" s="85"/>
    </row>
  </sheetData>
  <sheetProtection sheet="1" objects="1" scenarios="1"/>
  <hyperlinks>
    <hyperlink ref="A4" location="'Index'!B7" display="Índice!A1" xr:uid="{8417A163-D4C8-4EFC-A6C4-FC1C5D13E27E}"/>
  </hyperlinks>
  <printOptions horizontalCentered="1"/>
  <pageMargins left="0.39370078740157483" right="0.39370078740157483" top="0.39370078740157483" bottom="0.39370078740157483" header="0.51181102362204722" footer="0.51181102362204722"/>
  <pageSetup paperSize="9" orientation="landscape" r:id="rId1"/>
  <headerFooter alignWithMargins="0">
    <oddHeader>&amp;R&amp;"Calibri"&amp;10&amp;K000000 #interna&amp;1#_x000D_</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4BD15-0912-447B-942E-5C33D24CBB52}">
  <sheetPr codeName="Plan30">
    <tabColor rgb="FFFFCC00"/>
  </sheetPr>
  <dimension ref="A1:BL44"/>
  <sheetViews>
    <sheetView showGridLines="0" showRowColHeaders="0" zoomScaleNormal="100" workbookViewId="0">
      <pane xSplit="1" ySplit="5" topLeftCell="B6" activePane="bottomRight" state="frozen"/>
      <selection pane="topRight" activeCell="B1" sqref="B1"/>
      <selection pane="bottomLeft" activeCell="A6" sqref="A6"/>
      <selection pane="bottomRight" activeCell="A4" sqref="A4"/>
    </sheetView>
  </sheetViews>
  <sheetFormatPr defaultColWidth="12.42578125" defaultRowHeight="12.75"/>
  <cols>
    <col min="1" max="1" width="52.7109375" customWidth="1"/>
    <col min="2" max="236" width="12.7109375" customWidth="1"/>
  </cols>
  <sheetData>
    <row r="1" spans="1:64" s="80" customFormat="1" ht="16.350000000000001" customHeight="1">
      <c r="A1" s="90"/>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row>
    <row r="2" spans="1:64" s="80" customFormat="1" ht="33" customHeight="1">
      <c r="A2" s="616" t="s">
        <v>95</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c r="AZ2" s="91"/>
      <c r="BA2" s="91"/>
      <c r="BB2" s="91"/>
      <c r="BC2" s="91"/>
      <c r="BD2" s="91"/>
      <c r="BE2" s="91"/>
      <c r="BF2" s="91"/>
      <c r="BG2" s="91"/>
      <c r="BH2" s="91"/>
      <c r="BI2" s="91"/>
      <c r="BJ2" s="91"/>
      <c r="BK2" s="91"/>
      <c r="BL2" s="91"/>
    </row>
    <row r="3" spans="1:64" s="80" customFormat="1" ht="16.350000000000001" customHeight="1">
      <c r="A3" s="617" t="s">
        <v>1443</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row>
    <row r="4" spans="1:64" s="81" customFormat="1" ht="16.350000000000001" customHeight="1">
      <c r="A4" s="95" t="s">
        <v>1457</v>
      </c>
      <c r="B4" s="93" t="s">
        <v>12</v>
      </c>
      <c r="C4" s="93" t="s">
        <v>1068</v>
      </c>
      <c r="D4" s="93" t="s">
        <v>1536</v>
      </c>
      <c r="E4" s="93" t="s">
        <v>1537</v>
      </c>
      <c r="F4" s="94" t="s">
        <v>13</v>
      </c>
      <c r="G4" s="94" t="s">
        <v>1533</v>
      </c>
      <c r="H4" s="94" t="s">
        <v>1538</v>
      </c>
      <c r="I4" s="94" t="s">
        <v>1539</v>
      </c>
      <c r="J4" s="94" t="s">
        <v>1534</v>
      </c>
      <c r="K4" s="94" t="s">
        <v>1535</v>
      </c>
      <c r="L4" s="94" t="s">
        <v>1540</v>
      </c>
      <c r="M4" s="94" t="s">
        <v>1541</v>
      </c>
      <c r="N4" s="94" t="s">
        <v>681</v>
      </c>
      <c r="O4" s="94" t="s">
        <v>682</v>
      </c>
      <c r="P4" s="94" t="s">
        <v>1542</v>
      </c>
      <c r="Q4" s="94" t="s">
        <v>1543</v>
      </c>
      <c r="R4" s="94" t="s">
        <v>3</v>
      </c>
      <c r="S4" s="94" t="s">
        <v>759</v>
      </c>
      <c r="T4" s="94" t="s">
        <v>1544</v>
      </c>
      <c r="U4" s="94" t="s">
        <v>1545</v>
      </c>
      <c r="V4" s="94" t="s">
        <v>761</v>
      </c>
      <c r="W4" s="94" t="s">
        <v>762</v>
      </c>
      <c r="X4" s="94" t="s">
        <v>1478</v>
      </c>
      <c r="Y4" s="94" t="s">
        <v>1479</v>
      </c>
      <c r="Z4" s="94" t="s">
        <v>1460</v>
      </c>
      <c r="AA4" s="94" t="s">
        <v>1461</v>
      </c>
      <c r="AB4" s="94" t="s">
        <v>1480</v>
      </c>
      <c r="AC4" s="94" t="s">
        <v>1481</v>
      </c>
      <c r="AD4" s="94" t="s">
        <v>1464</v>
      </c>
      <c r="AE4" s="94" t="s">
        <v>1465</v>
      </c>
      <c r="AF4" s="94" t="s">
        <v>1482</v>
      </c>
      <c r="AG4" s="94" t="s">
        <v>1483</v>
      </c>
      <c r="AH4" s="94" t="s">
        <v>1468</v>
      </c>
      <c r="AI4" s="94" t="s">
        <v>1469</v>
      </c>
      <c r="AJ4" s="94" t="s">
        <v>1484</v>
      </c>
      <c r="AK4" s="94" t="s">
        <v>1485</v>
      </c>
      <c r="AL4" s="94" t="s">
        <v>1472</v>
      </c>
      <c r="AM4" s="94" t="s">
        <v>1473</v>
      </c>
      <c r="AN4" s="94" t="s">
        <v>1486</v>
      </c>
      <c r="AO4" s="94" t="s">
        <v>1487</v>
      </c>
      <c r="AP4" s="94" t="s">
        <v>1163</v>
      </c>
      <c r="AQ4" s="94" t="s">
        <v>1164</v>
      </c>
      <c r="AR4" s="94" t="s">
        <v>1488</v>
      </c>
      <c r="AS4" s="94" t="s">
        <v>1489</v>
      </c>
      <c r="AT4" s="94" t="s">
        <v>1203</v>
      </c>
      <c r="AU4" s="94" t="s">
        <v>1204</v>
      </c>
      <c r="AV4" s="94" t="s">
        <v>1490</v>
      </c>
      <c r="AW4" s="94" t="s">
        <v>1491</v>
      </c>
      <c r="AX4" s="94" t="s">
        <v>1477</v>
      </c>
      <c r="AY4" s="94" t="s">
        <v>1403</v>
      </c>
      <c r="AZ4" s="94" t="s">
        <v>1418</v>
      </c>
      <c r="BA4" s="94" t="s">
        <v>1419</v>
      </c>
      <c r="BB4" s="94" t="s">
        <v>1406</v>
      </c>
      <c r="BC4" s="94" t="s">
        <v>1407</v>
      </c>
      <c r="BD4" s="94" t="s">
        <v>1420</v>
      </c>
      <c r="BE4" s="94" t="s">
        <v>1421</v>
      </c>
      <c r="BF4" s="94" t="s">
        <v>1410</v>
      </c>
      <c r="BG4" s="94" t="s">
        <v>1411</v>
      </c>
      <c r="BH4" s="94" t="s">
        <v>1422</v>
      </c>
      <c r="BI4" s="94" t="s">
        <v>1423</v>
      </c>
      <c r="BJ4" s="94" t="s">
        <v>1414</v>
      </c>
      <c r="BK4" s="94" t="s">
        <v>1415</v>
      </c>
      <c r="BL4" s="94" t="s">
        <v>1424</v>
      </c>
    </row>
    <row r="5" spans="1:64" s="109" customFormat="1" ht="4.5" customHeight="1">
      <c r="A5" s="96"/>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row>
    <row r="6" spans="1:64" s="79" customFormat="1">
      <c r="A6" s="118" t="s">
        <v>834</v>
      </c>
      <c r="B6" s="228"/>
      <c r="C6" s="228"/>
      <c r="D6" s="228"/>
      <c r="E6" s="228"/>
      <c r="F6" s="228"/>
      <c r="G6" s="228"/>
      <c r="H6" s="228"/>
      <c r="I6" s="228"/>
      <c r="J6" s="228"/>
      <c r="K6" s="228"/>
      <c r="L6" s="228"/>
      <c r="M6" s="228"/>
      <c r="N6" s="228"/>
      <c r="O6" s="228"/>
      <c r="P6" s="228"/>
      <c r="Q6" s="228"/>
      <c r="R6" s="228"/>
      <c r="S6" s="228"/>
      <c r="T6" s="228"/>
      <c r="U6" s="228"/>
      <c r="V6" s="228"/>
      <c r="W6" s="228"/>
      <c r="X6" s="228"/>
      <c r="Y6" s="228"/>
      <c r="Z6" s="228"/>
      <c r="AA6" s="228"/>
      <c r="AB6" s="228"/>
      <c r="AC6" s="228"/>
      <c r="AD6" s="228"/>
      <c r="AE6" s="228"/>
      <c r="AF6" s="228"/>
      <c r="AG6" s="228"/>
      <c r="AH6" s="228"/>
      <c r="AI6" s="228"/>
      <c r="AJ6" s="228"/>
      <c r="AK6" s="228"/>
      <c r="AL6" s="228"/>
      <c r="AM6" s="228"/>
      <c r="AN6" s="228"/>
      <c r="AO6" s="228"/>
      <c r="AP6" s="228"/>
      <c r="AQ6" s="228"/>
      <c r="AR6" s="228"/>
      <c r="AS6" s="228"/>
      <c r="AT6" s="228"/>
      <c r="AU6" s="228"/>
      <c r="AV6" s="228"/>
      <c r="AW6" s="228"/>
      <c r="AX6" s="228"/>
      <c r="AY6" s="228"/>
      <c r="AZ6" s="228"/>
      <c r="BA6" s="228"/>
      <c r="BB6" s="228"/>
      <c r="BC6" s="228"/>
      <c r="BD6" s="228"/>
      <c r="BE6" s="228"/>
      <c r="BF6" s="228"/>
      <c r="BG6" s="228"/>
      <c r="BH6" s="228"/>
      <c r="BI6" s="228"/>
      <c r="BJ6" s="228"/>
      <c r="BK6" s="228"/>
      <c r="BL6" s="228"/>
    </row>
    <row r="7" spans="1:64" s="79" customFormat="1">
      <c r="A7" s="118" t="s">
        <v>184</v>
      </c>
      <c r="B7" s="228">
        <v>15427.755999999999</v>
      </c>
      <c r="C7" s="228">
        <v>16433.201000000001</v>
      </c>
      <c r="D7" s="228">
        <v>17643.91</v>
      </c>
      <c r="E7" s="228">
        <v>17244.001</v>
      </c>
      <c r="F7" s="228">
        <v>17513.97</v>
      </c>
      <c r="G7" s="228">
        <v>18076.106</v>
      </c>
      <c r="H7" s="228">
        <v>18614.248</v>
      </c>
      <c r="I7" s="228">
        <v>18147.741000000002</v>
      </c>
      <c r="J7" s="228">
        <v>18650.803961869999</v>
      </c>
      <c r="K7" s="228">
        <v>18945.712</v>
      </c>
      <c r="L7" s="228">
        <v>20426.525000000001</v>
      </c>
      <c r="M7" s="228">
        <v>19474.112000000001</v>
      </c>
      <c r="N7" s="228">
        <v>21290.09</v>
      </c>
      <c r="O7" s="228">
        <v>22640.207999999999</v>
      </c>
      <c r="P7" s="228">
        <v>24015.85</v>
      </c>
      <c r="Q7" s="228">
        <v>25577.594999999998</v>
      </c>
      <c r="R7" s="228">
        <v>26736.331999999999</v>
      </c>
      <c r="S7" s="228">
        <v>26054.42</v>
      </c>
      <c r="T7" s="228">
        <v>26536.547999999999</v>
      </c>
      <c r="U7" s="228">
        <v>25336.977999999999</v>
      </c>
      <c r="V7" s="228">
        <v>25506.916000000001</v>
      </c>
      <c r="W7" s="228">
        <v>26317.185000000001</v>
      </c>
      <c r="X7" s="228">
        <v>27264.33</v>
      </c>
      <c r="Y7" s="228">
        <v>27397.050999999999</v>
      </c>
      <c r="Z7" s="228">
        <v>33088.339999999997</v>
      </c>
      <c r="AA7" s="228">
        <v>34469.004999999997</v>
      </c>
      <c r="AB7" s="228">
        <v>43333.512999999999</v>
      </c>
      <c r="AC7" s="228">
        <v>45180.637000000002</v>
      </c>
      <c r="AD7" s="228"/>
      <c r="AE7" s="228"/>
      <c r="AF7" s="228"/>
      <c r="AG7" s="228"/>
      <c r="AH7" s="228"/>
      <c r="AI7" s="228"/>
      <c r="AJ7" s="228"/>
      <c r="AK7" s="228"/>
      <c r="AL7" s="228"/>
      <c r="AM7" s="228"/>
      <c r="AN7" s="228"/>
      <c r="AO7" s="228"/>
      <c r="AP7" s="228"/>
      <c r="AQ7" s="228"/>
      <c r="AR7" s="228"/>
      <c r="AS7" s="228"/>
      <c r="AT7" s="228"/>
      <c r="AU7" s="228"/>
      <c r="AV7" s="228"/>
      <c r="AW7" s="228"/>
      <c r="AX7" s="228"/>
      <c r="AY7" s="228"/>
      <c r="AZ7" s="228"/>
      <c r="BA7" s="228"/>
      <c r="BB7" s="228"/>
      <c r="BC7" s="228"/>
      <c r="BD7" s="228"/>
      <c r="BE7" s="228"/>
      <c r="BF7" s="228"/>
      <c r="BG7" s="228"/>
      <c r="BH7" s="228"/>
      <c r="BI7" s="228"/>
      <c r="BJ7" s="228"/>
      <c r="BK7" s="228"/>
      <c r="BL7" s="228"/>
    </row>
    <row r="8" spans="1:64" s="79" customFormat="1">
      <c r="A8" s="120" t="s">
        <v>552</v>
      </c>
      <c r="B8" s="229">
        <v>6736</v>
      </c>
      <c r="C8" s="229">
        <v>7512</v>
      </c>
      <c r="D8" s="229">
        <v>8126</v>
      </c>
      <c r="E8" s="229">
        <v>7812</v>
      </c>
      <c r="F8" s="229">
        <v>7964</v>
      </c>
      <c r="G8" s="229">
        <v>7640</v>
      </c>
      <c r="H8" s="229">
        <v>7720</v>
      </c>
      <c r="I8" s="229">
        <v>7493</v>
      </c>
      <c r="J8" s="229">
        <v>7303.3450000000003</v>
      </c>
      <c r="K8" s="229">
        <v>7446.1840000000002</v>
      </c>
      <c r="L8" s="229">
        <v>7785.9780000000001</v>
      </c>
      <c r="M8" s="229">
        <v>8086.8729999999996</v>
      </c>
      <c r="N8" s="229">
        <v>8307.2090000000007</v>
      </c>
      <c r="O8" s="229">
        <v>13105.706</v>
      </c>
      <c r="P8" s="229">
        <v>13673.147999999999</v>
      </c>
      <c r="Q8" s="229">
        <v>9027.2819999999992</v>
      </c>
      <c r="R8" s="229">
        <v>14151.977999999999</v>
      </c>
      <c r="S8" s="229">
        <v>14551.233</v>
      </c>
      <c r="T8" s="229">
        <v>14995.04</v>
      </c>
      <c r="U8" s="229">
        <v>14934.449000000001</v>
      </c>
      <c r="V8" s="229">
        <v>14906</v>
      </c>
      <c r="W8" s="229">
        <v>15835.281999999999</v>
      </c>
      <c r="X8" s="229">
        <v>16734.886999999999</v>
      </c>
      <c r="Y8" s="229">
        <v>17175.330000000002</v>
      </c>
      <c r="Z8" s="229">
        <v>18535.106</v>
      </c>
      <c r="AA8" s="229">
        <v>19296.416000000001</v>
      </c>
      <c r="AB8" s="229">
        <v>24056.564999999999</v>
      </c>
      <c r="AC8" s="229">
        <v>24919.434000000001</v>
      </c>
      <c r="AD8" s="229"/>
      <c r="AE8" s="229"/>
      <c r="AF8" s="229"/>
      <c r="AG8" s="229"/>
      <c r="AH8" s="229"/>
      <c r="AI8" s="229"/>
      <c r="AJ8" s="229"/>
      <c r="AK8" s="229"/>
      <c r="AL8" s="229"/>
      <c r="AM8" s="229"/>
      <c r="AN8" s="229"/>
      <c r="AO8" s="229"/>
      <c r="AP8" s="229"/>
      <c r="AQ8" s="229"/>
      <c r="AR8" s="229"/>
      <c r="AS8" s="229"/>
      <c r="AT8" s="229"/>
      <c r="AU8" s="229"/>
      <c r="AV8" s="229"/>
      <c r="AW8" s="229"/>
      <c r="AX8" s="229"/>
      <c r="AY8" s="229"/>
      <c r="AZ8" s="229"/>
      <c r="BA8" s="229"/>
      <c r="BB8" s="229"/>
      <c r="BC8" s="229"/>
      <c r="BD8" s="229"/>
      <c r="BE8" s="229"/>
      <c r="BF8" s="229"/>
      <c r="BG8" s="229"/>
      <c r="BH8" s="229"/>
      <c r="BI8" s="229"/>
      <c r="BJ8" s="229"/>
      <c r="BK8" s="229"/>
      <c r="BL8" s="229"/>
    </row>
    <row r="9" spans="1:64" s="79" customFormat="1">
      <c r="A9" s="120" t="s">
        <v>370</v>
      </c>
      <c r="B9" s="229">
        <v>6620</v>
      </c>
      <c r="C9" s="229">
        <v>6902</v>
      </c>
      <c r="D9" s="229">
        <v>7201</v>
      </c>
      <c r="E9" s="229">
        <v>6342</v>
      </c>
      <c r="F9" s="229">
        <v>6430</v>
      </c>
      <c r="G9" s="229">
        <v>6784</v>
      </c>
      <c r="H9" s="229">
        <v>7012</v>
      </c>
      <c r="I9" s="229">
        <v>6537</v>
      </c>
      <c r="J9" s="229">
        <v>6680.268</v>
      </c>
      <c r="K9" s="229">
        <v>6840.2910000000002</v>
      </c>
      <c r="L9" s="229">
        <v>7080.0659999999998</v>
      </c>
      <c r="M9" s="229">
        <v>6540.6819999999998</v>
      </c>
      <c r="N9" s="229">
        <v>6882.9880000000003</v>
      </c>
      <c r="O9" s="229">
        <v>6991.3429999999998</v>
      </c>
      <c r="P9" s="229">
        <v>7420.0590000000002</v>
      </c>
      <c r="Q9" s="229">
        <v>7071.9390000000003</v>
      </c>
      <c r="R9" s="229">
        <v>7464.1660000000002</v>
      </c>
      <c r="S9" s="229">
        <v>8352.9339999999993</v>
      </c>
      <c r="T9" s="229">
        <v>8542.1059999999998</v>
      </c>
      <c r="U9" s="229">
        <v>7420.2650000000003</v>
      </c>
      <c r="V9" s="229">
        <v>7646.9780000000001</v>
      </c>
      <c r="W9" s="229">
        <v>7788.442</v>
      </c>
      <c r="X9" s="229">
        <v>7698.875</v>
      </c>
      <c r="Y9" s="229">
        <v>7328.1580000000004</v>
      </c>
      <c r="Z9" s="229">
        <v>7916.7330000000002</v>
      </c>
      <c r="AA9" s="229">
        <v>8112.0249999999996</v>
      </c>
      <c r="AB9" s="229">
        <v>10438.728999999999</v>
      </c>
      <c r="AC9" s="229">
        <v>9543.2189999999991</v>
      </c>
      <c r="AD9" s="229"/>
      <c r="AE9" s="229"/>
      <c r="AF9" s="229"/>
      <c r="AG9" s="229"/>
      <c r="AH9" s="229"/>
      <c r="AI9" s="229"/>
      <c r="AJ9" s="229"/>
      <c r="AK9" s="229"/>
      <c r="AL9" s="229"/>
      <c r="AM9" s="229"/>
      <c r="AN9" s="229"/>
      <c r="AO9" s="229"/>
      <c r="AP9" s="229"/>
      <c r="AQ9" s="229"/>
      <c r="AR9" s="229"/>
      <c r="AS9" s="229"/>
      <c r="AT9" s="229"/>
      <c r="AU9" s="229"/>
      <c r="AV9" s="229"/>
      <c r="AW9" s="229"/>
      <c r="AX9" s="229"/>
      <c r="AY9" s="229"/>
      <c r="AZ9" s="229"/>
      <c r="BA9" s="229"/>
      <c r="BB9" s="229"/>
      <c r="BC9" s="229"/>
      <c r="BD9" s="229"/>
      <c r="BE9" s="229"/>
      <c r="BF9" s="229"/>
      <c r="BG9" s="229"/>
      <c r="BH9" s="229"/>
      <c r="BI9" s="229"/>
      <c r="BJ9" s="229"/>
      <c r="BK9" s="229"/>
      <c r="BL9" s="229"/>
    </row>
    <row r="10" spans="1:64" s="79" customFormat="1">
      <c r="A10" s="120" t="s">
        <v>371</v>
      </c>
      <c r="B10" s="229">
        <v>0</v>
      </c>
      <c r="C10" s="229">
        <v>0</v>
      </c>
      <c r="D10" s="229">
        <v>0</v>
      </c>
      <c r="E10" s="229">
        <v>0</v>
      </c>
      <c r="F10" s="229">
        <v>0</v>
      </c>
      <c r="G10" s="229">
        <v>0</v>
      </c>
      <c r="H10" s="229">
        <v>0</v>
      </c>
      <c r="I10" s="229">
        <v>3136</v>
      </c>
      <c r="J10" s="229">
        <v>3442.7710000000002</v>
      </c>
      <c r="K10" s="229">
        <v>3502.4780000000001</v>
      </c>
      <c r="L10" s="229">
        <v>4162.5640000000003</v>
      </c>
      <c r="M10" s="229">
        <v>3463.297</v>
      </c>
      <c r="N10" s="229">
        <v>4339.6260000000002</v>
      </c>
      <c r="O10" s="229">
        <v>0</v>
      </c>
      <c r="P10" s="229">
        <v>0</v>
      </c>
      <c r="Q10" s="229">
        <v>4568.3810000000003</v>
      </c>
      <c r="R10" s="229">
        <v>0</v>
      </c>
      <c r="S10" s="229">
        <v>0</v>
      </c>
      <c r="T10" s="229">
        <v>0</v>
      </c>
      <c r="U10" s="229">
        <v>0</v>
      </c>
      <c r="V10" s="229">
        <v>0</v>
      </c>
      <c r="W10" s="229">
        <v>0</v>
      </c>
      <c r="X10" s="229">
        <v>0</v>
      </c>
      <c r="Y10" s="229">
        <v>0</v>
      </c>
      <c r="Z10" s="229">
        <v>0</v>
      </c>
      <c r="AA10" s="229">
        <v>0</v>
      </c>
      <c r="AB10" s="229">
        <v>0</v>
      </c>
      <c r="AC10" s="229">
        <v>0</v>
      </c>
      <c r="AD10" s="229"/>
      <c r="AE10" s="229"/>
      <c r="AF10" s="229"/>
      <c r="AG10" s="229"/>
      <c r="AH10" s="229"/>
      <c r="AI10" s="229"/>
      <c r="AJ10" s="229"/>
      <c r="AK10" s="229"/>
      <c r="AL10" s="229"/>
      <c r="AM10" s="229"/>
      <c r="AN10" s="229"/>
      <c r="AO10" s="229"/>
      <c r="AP10" s="229"/>
      <c r="AQ10" s="229"/>
      <c r="AR10" s="229"/>
      <c r="AS10" s="229"/>
      <c r="AT10" s="229"/>
      <c r="AU10" s="229"/>
      <c r="AV10" s="229"/>
      <c r="AW10" s="229"/>
      <c r="AX10" s="229"/>
      <c r="AY10" s="229"/>
      <c r="AZ10" s="229"/>
      <c r="BA10" s="229"/>
      <c r="BB10" s="229"/>
      <c r="BC10" s="229"/>
      <c r="BD10" s="229"/>
      <c r="BE10" s="229"/>
      <c r="BF10" s="229"/>
      <c r="BG10" s="229"/>
      <c r="BH10" s="229"/>
      <c r="BI10" s="229"/>
      <c r="BJ10" s="229"/>
      <c r="BK10" s="229"/>
      <c r="BL10" s="229"/>
    </row>
    <row r="11" spans="1:64" s="79" customFormat="1">
      <c r="A11" s="120" t="s">
        <v>372</v>
      </c>
      <c r="B11" s="229">
        <v>0</v>
      </c>
      <c r="C11" s="229">
        <v>0</v>
      </c>
      <c r="D11" s="229">
        <v>0</v>
      </c>
      <c r="E11" s="229">
        <v>0</v>
      </c>
      <c r="F11" s="229">
        <v>0</v>
      </c>
      <c r="G11" s="229">
        <v>0</v>
      </c>
      <c r="H11" s="229">
        <v>0</v>
      </c>
      <c r="I11" s="229">
        <v>0</v>
      </c>
      <c r="J11" s="229">
        <v>0</v>
      </c>
      <c r="K11" s="229">
        <v>0</v>
      </c>
      <c r="L11" s="229">
        <v>0</v>
      </c>
      <c r="M11" s="229">
        <v>0</v>
      </c>
      <c r="N11" s="229">
        <v>695.18</v>
      </c>
      <c r="O11" s="229">
        <v>820.673</v>
      </c>
      <c r="P11" s="229">
        <v>820.673</v>
      </c>
      <c r="Q11" s="229">
        <v>3262.5680000000002</v>
      </c>
      <c r="R11" s="229">
        <v>3262.5680000000002</v>
      </c>
      <c r="S11" s="229">
        <v>978.81899999999996</v>
      </c>
      <c r="T11" s="229">
        <v>978.81899999999996</v>
      </c>
      <c r="U11" s="229">
        <v>450.89600000000002</v>
      </c>
      <c r="V11" s="229">
        <v>450.89499999999998</v>
      </c>
      <c r="W11" s="229">
        <v>193.124</v>
      </c>
      <c r="X11" s="229">
        <v>193.124</v>
      </c>
      <c r="Y11" s="229">
        <v>165.95400000000001</v>
      </c>
      <c r="Z11" s="229">
        <v>165.95400000000001</v>
      </c>
      <c r="AA11" s="229">
        <v>165.95400000000001</v>
      </c>
      <c r="AB11" s="229">
        <v>273.56099999999998</v>
      </c>
      <c r="AC11" s="229">
        <v>176.41300000000001</v>
      </c>
      <c r="AD11" s="229"/>
      <c r="AE11" s="229"/>
      <c r="AF11" s="229"/>
      <c r="AG11" s="229"/>
      <c r="AH11" s="229"/>
      <c r="AI11" s="229"/>
      <c r="AJ11" s="229"/>
      <c r="AK11" s="229"/>
      <c r="AL11" s="229"/>
      <c r="AM11" s="229"/>
      <c r="AN11" s="229"/>
      <c r="AO11" s="229"/>
      <c r="AP11" s="229"/>
      <c r="AQ11" s="229"/>
      <c r="AR11" s="229"/>
      <c r="AS11" s="229"/>
      <c r="AT11" s="229"/>
      <c r="AU11" s="229"/>
      <c r="AV11" s="229"/>
      <c r="AW11" s="229"/>
      <c r="AX11" s="229"/>
      <c r="AY11" s="229"/>
      <c r="AZ11" s="229"/>
      <c r="BA11" s="229"/>
      <c r="BB11" s="229"/>
      <c r="BC11" s="229"/>
      <c r="BD11" s="229"/>
      <c r="BE11" s="229"/>
      <c r="BF11" s="229"/>
      <c r="BG11" s="229"/>
      <c r="BH11" s="229"/>
      <c r="BI11" s="229"/>
      <c r="BJ11" s="229"/>
      <c r="BK11" s="229"/>
      <c r="BL11" s="229"/>
    </row>
    <row r="12" spans="1:64" s="79" customFormat="1">
      <c r="A12" s="120" t="s">
        <v>373</v>
      </c>
      <c r="B12" s="229">
        <v>240</v>
      </c>
      <c r="C12" s="229">
        <v>186</v>
      </c>
      <c r="D12" s="229">
        <v>165</v>
      </c>
      <c r="E12" s="229">
        <v>255</v>
      </c>
      <c r="F12" s="229">
        <v>110</v>
      </c>
      <c r="G12" s="229">
        <v>116</v>
      </c>
      <c r="H12" s="229">
        <v>169</v>
      </c>
      <c r="I12" s="229">
        <v>299</v>
      </c>
      <c r="J12" s="229">
        <v>412.91800000000001</v>
      </c>
      <c r="K12" s="229">
        <v>170.661</v>
      </c>
      <c r="L12" s="229">
        <v>417.685</v>
      </c>
      <c r="M12" s="229">
        <v>284.178</v>
      </c>
      <c r="N12" s="229">
        <v>341.93799999999999</v>
      </c>
      <c r="O12" s="229">
        <v>560.471</v>
      </c>
      <c r="P12" s="229">
        <v>462.48700000000002</v>
      </c>
      <c r="Q12" s="229">
        <v>509.00099999999998</v>
      </c>
      <c r="R12" s="229">
        <v>777.00400000000002</v>
      </c>
      <c r="S12" s="229">
        <v>1057.7739999999999</v>
      </c>
      <c r="T12" s="229">
        <v>734.577</v>
      </c>
      <c r="U12" s="229">
        <v>927.71</v>
      </c>
      <c r="V12" s="229">
        <v>899.75599999999997</v>
      </c>
      <c r="W12" s="229">
        <v>849.34400000000005</v>
      </c>
      <c r="X12" s="229">
        <v>1032.8779999999999</v>
      </c>
      <c r="Y12" s="229">
        <v>1037.835</v>
      </c>
      <c r="Z12" s="229">
        <v>2040.08</v>
      </c>
      <c r="AA12" s="229">
        <v>1420.136</v>
      </c>
      <c r="AB12" s="229">
        <v>2798.1640000000002</v>
      </c>
      <c r="AC12" s="229">
        <v>2719.123</v>
      </c>
      <c r="AD12" s="229"/>
      <c r="AE12" s="229"/>
      <c r="AF12" s="229"/>
      <c r="AG12" s="229"/>
      <c r="AH12" s="229"/>
      <c r="AI12" s="229"/>
      <c r="AJ12" s="229"/>
      <c r="AK12" s="229"/>
      <c r="AL12" s="229"/>
      <c r="AM12" s="229"/>
      <c r="AN12" s="229"/>
      <c r="AO12" s="229"/>
      <c r="AP12" s="229"/>
      <c r="AQ12" s="229"/>
      <c r="AR12" s="229"/>
      <c r="AS12" s="229"/>
      <c r="AT12" s="229"/>
      <c r="AU12" s="229"/>
      <c r="AV12" s="229"/>
      <c r="AW12" s="229"/>
      <c r="AX12" s="229"/>
      <c r="AY12" s="229"/>
      <c r="AZ12" s="229"/>
      <c r="BA12" s="229"/>
      <c r="BB12" s="229"/>
      <c r="BC12" s="229"/>
      <c r="BD12" s="229"/>
      <c r="BE12" s="229"/>
      <c r="BF12" s="229"/>
      <c r="BG12" s="229"/>
      <c r="BH12" s="229"/>
      <c r="BI12" s="229"/>
      <c r="BJ12" s="229"/>
      <c r="BK12" s="229"/>
      <c r="BL12" s="229"/>
    </row>
    <row r="13" spans="1:64" s="79" customFormat="1">
      <c r="A13" s="120" t="s">
        <v>374</v>
      </c>
      <c r="B13" s="229">
        <v>1831.7559999999994</v>
      </c>
      <c r="C13" s="229">
        <v>1833.2010000000009</v>
      </c>
      <c r="D13" s="229">
        <v>2151.91</v>
      </c>
      <c r="E13" s="229">
        <v>2835.0010000000002</v>
      </c>
      <c r="F13" s="229">
        <v>3009.9700000000012</v>
      </c>
      <c r="G13" s="229">
        <v>3536.1059999999998</v>
      </c>
      <c r="H13" s="229">
        <v>3713.2479999999996</v>
      </c>
      <c r="I13" s="229">
        <v>682.7410000000018</v>
      </c>
      <c r="J13" s="229">
        <v>811.50196186999995</v>
      </c>
      <c r="K13" s="229">
        <v>986.09799999999996</v>
      </c>
      <c r="L13" s="229">
        <v>980.23199999999997</v>
      </c>
      <c r="M13" s="229">
        <v>1099.0809999999999</v>
      </c>
      <c r="N13" s="229">
        <v>723.149</v>
      </c>
      <c r="O13" s="229">
        <v>1162.0150000000001</v>
      </c>
      <c r="P13" s="229">
        <v>1639.4829999999999</v>
      </c>
      <c r="Q13" s="229">
        <v>1138.425</v>
      </c>
      <c r="R13" s="229">
        <v>1080.616</v>
      </c>
      <c r="S13" s="229">
        <v>1113.6600000000001</v>
      </c>
      <c r="T13" s="229">
        <v>1286.0060000000001</v>
      </c>
      <c r="U13" s="229">
        <v>1603.6579999999999</v>
      </c>
      <c r="V13" s="229">
        <v>1603.287</v>
      </c>
      <c r="W13" s="229">
        <v>1650.9929999999999</v>
      </c>
      <c r="X13" s="229">
        <v>1604.566</v>
      </c>
      <c r="Y13" s="229">
        <v>1689.7739999999999</v>
      </c>
      <c r="Z13" s="229">
        <v>4430.4669999999996</v>
      </c>
      <c r="AA13" s="229">
        <v>5474.4740000000002</v>
      </c>
      <c r="AB13" s="229">
        <v>5766.4939999999997</v>
      </c>
      <c r="AC13" s="229">
        <v>7822.4480000000003</v>
      </c>
      <c r="AD13" s="229"/>
      <c r="AE13" s="229"/>
      <c r="AF13" s="229"/>
      <c r="AG13" s="229"/>
      <c r="AH13" s="229"/>
      <c r="AI13" s="229"/>
      <c r="AJ13" s="229"/>
      <c r="AK13" s="229"/>
      <c r="AL13" s="229"/>
      <c r="AM13" s="229"/>
      <c r="AN13" s="229"/>
      <c r="AO13" s="229"/>
      <c r="AP13" s="229"/>
      <c r="AQ13" s="229"/>
      <c r="AR13" s="229"/>
      <c r="AS13" s="229"/>
      <c r="AT13" s="229"/>
      <c r="AU13" s="229"/>
      <c r="AV13" s="229"/>
      <c r="AW13" s="229"/>
      <c r="AX13" s="229"/>
      <c r="AY13" s="229"/>
      <c r="AZ13" s="229"/>
      <c r="BA13" s="229"/>
      <c r="BB13" s="229"/>
      <c r="BC13" s="229"/>
      <c r="BD13" s="229"/>
      <c r="BE13" s="229"/>
      <c r="BF13" s="229"/>
      <c r="BG13" s="229"/>
      <c r="BH13" s="229"/>
      <c r="BI13" s="229"/>
      <c r="BJ13" s="229"/>
      <c r="BK13" s="229"/>
      <c r="BL13" s="229"/>
    </row>
    <row r="14" spans="1:64" s="79" customFormat="1">
      <c r="A14" s="118" t="s">
        <v>185</v>
      </c>
      <c r="B14" s="228">
        <v>3579.4929999999999</v>
      </c>
      <c r="C14" s="228">
        <v>3362.66</v>
      </c>
      <c r="D14" s="228">
        <v>3246.9989999999998</v>
      </c>
      <c r="E14" s="228">
        <v>3188.19</v>
      </c>
      <c r="F14" s="228">
        <v>3096.8040000000001</v>
      </c>
      <c r="G14" s="228">
        <v>2967.0439999999999</v>
      </c>
      <c r="H14" s="228">
        <v>2848.0149999999999</v>
      </c>
      <c r="I14" s="228">
        <v>2809.2629999999999</v>
      </c>
      <c r="J14" s="228">
        <v>2673.9609999999998</v>
      </c>
      <c r="K14" s="228">
        <v>2552.4639999999999</v>
      </c>
      <c r="L14" s="228">
        <v>2476.7069999999999</v>
      </c>
      <c r="M14" s="228">
        <v>2487.8449999999998</v>
      </c>
      <c r="N14" s="228">
        <v>2346.8490000000002</v>
      </c>
      <c r="O14" s="228">
        <v>2241.8330000000001</v>
      </c>
      <c r="P14" s="228">
        <v>2095.41</v>
      </c>
      <c r="Q14" s="228">
        <v>2031.422</v>
      </c>
      <c r="R14" s="228">
        <v>1890.077</v>
      </c>
      <c r="S14" s="228">
        <v>1404.2329999999999</v>
      </c>
      <c r="T14" s="228">
        <v>1329.162</v>
      </c>
      <c r="U14" s="228">
        <v>1458.9059999999999</v>
      </c>
      <c r="V14" s="228">
        <v>1420.81</v>
      </c>
      <c r="W14" s="228">
        <v>1288.0450000000001</v>
      </c>
      <c r="X14" s="228">
        <v>1254.654</v>
      </c>
      <c r="Y14" s="228">
        <v>1276.57</v>
      </c>
      <c r="Z14" s="228">
        <v>1247.5039999999999</v>
      </c>
      <c r="AA14" s="228">
        <v>1159.183</v>
      </c>
      <c r="AB14" s="228">
        <v>1255.9780000000001</v>
      </c>
      <c r="AC14" s="228">
        <v>1255.9780000000001</v>
      </c>
      <c r="AD14" s="228"/>
      <c r="AE14" s="228"/>
      <c r="AF14" s="228"/>
      <c r="AG14" s="228"/>
      <c r="AH14" s="228"/>
      <c r="AI14" s="228"/>
      <c r="AJ14" s="228"/>
      <c r="AK14" s="228"/>
      <c r="AL14" s="228"/>
      <c r="AM14" s="228"/>
      <c r="AN14" s="228"/>
      <c r="AO14" s="228"/>
      <c r="AP14" s="228"/>
      <c r="AQ14" s="228"/>
      <c r="AR14" s="228"/>
      <c r="AS14" s="228"/>
      <c r="AT14" s="228"/>
      <c r="AU14" s="228"/>
      <c r="AV14" s="228"/>
      <c r="AW14" s="228"/>
      <c r="AX14" s="228"/>
      <c r="AY14" s="228"/>
      <c r="AZ14" s="228"/>
      <c r="BA14" s="228"/>
      <c r="BB14" s="228"/>
      <c r="BC14" s="228"/>
      <c r="BD14" s="228"/>
      <c r="BE14" s="228"/>
      <c r="BF14" s="228"/>
      <c r="BG14" s="228"/>
      <c r="BH14" s="228"/>
      <c r="BI14" s="228"/>
      <c r="BJ14" s="228"/>
      <c r="BK14" s="228"/>
      <c r="BL14" s="228"/>
    </row>
    <row r="15" spans="1:64" s="79" customFormat="1">
      <c r="A15" s="118" t="s">
        <v>186</v>
      </c>
      <c r="B15" s="228">
        <v>1216.5360000000001</v>
      </c>
      <c r="C15" s="228">
        <v>1009.288</v>
      </c>
      <c r="D15" s="228">
        <v>936.96199999999999</v>
      </c>
      <c r="E15" s="228">
        <v>948.83399999999995</v>
      </c>
      <c r="F15" s="228">
        <v>1014.397</v>
      </c>
      <c r="G15" s="228">
        <v>989.65</v>
      </c>
      <c r="H15" s="228">
        <v>709.87</v>
      </c>
      <c r="I15" s="228">
        <v>618.32500000000005</v>
      </c>
      <c r="J15" s="228">
        <v>226.25700000000001</v>
      </c>
      <c r="K15" s="228">
        <v>211.22900000000001</v>
      </c>
      <c r="L15" s="228">
        <v>228.78800000000001</v>
      </c>
      <c r="M15" s="228">
        <v>175.21299999999999</v>
      </c>
      <c r="N15" s="228">
        <v>186.93</v>
      </c>
      <c r="O15" s="228">
        <v>174.82300000000001</v>
      </c>
      <c r="P15" s="228">
        <v>128.33099999999999</v>
      </c>
      <c r="Q15" s="228">
        <v>85.566999999999993</v>
      </c>
      <c r="R15" s="228">
        <v>99.19</v>
      </c>
      <c r="S15" s="228">
        <v>116.004</v>
      </c>
      <c r="T15" s="228">
        <v>85.63</v>
      </c>
      <c r="U15" s="228">
        <v>117.604</v>
      </c>
      <c r="V15" s="228">
        <v>129.95699999999999</v>
      </c>
      <c r="W15" s="228">
        <v>157.32599999999999</v>
      </c>
      <c r="X15" s="228">
        <v>393.08</v>
      </c>
      <c r="Y15" s="228">
        <v>374.99700000000001</v>
      </c>
      <c r="Z15" s="228">
        <v>353.44299999999998</v>
      </c>
      <c r="AA15" s="228">
        <v>351.98</v>
      </c>
      <c r="AB15" s="228">
        <v>371.00099999999998</v>
      </c>
      <c r="AC15" s="228">
        <v>502.721</v>
      </c>
      <c r="AD15" s="228"/>
      <c r="AE15" s="228"/>
      <c r="AF15" s="228"/>
      <c r="AG15" s="228"/>
      <c r="AH15" s="228"/>
      <c r="AI15" s="228"/>
      <c r="AJ15" s="228"/>
      <c r="AK15" s="228"/>
      <c r="AL15" s="228"/>
      <c r="AM15" s="228"/>
      <c r="AN15" s="228"/>
      <c r="AO15" s="228"/>
      <c r="AP15" s="228"/>
      <c r="AQ15" s="228"/>
      <c r="AR15" s="228"/>
      <c r="AS15" s="228"/>
      <c r="AT15" s="228"/>
      <c r="AU15" s="228"/>
      <c r="AV15" s="228"/>
      <c r="AW15" s="228"/>
      <c r="AX15" s="228"/>
      <c r="AY15" s="228"/>
      <c r="AZ15" s="228"/>
      <c r="BA15" s="228"/>
      <c r="BB15" s="228"/>
      <c r="BC15" s="228"/>
      <c r="BD15" s="228"/>
      <c r="BE15" s="228"/>
      <c r="BF15" s="228"/>
      <c r="BG15" s="228"/>
      <c r="BH15" s="228"/>
      <c r="BI15" s="228"/>
      <c r="BJ15" s="228"/>
      <c r="BK15" s="228"/>
      <c r="BL15" s="228"/>
    </row>
    <row r="16" spans="1:64" s="79" customFormat="1">
      <c r="A16" s="118" t="s">
        <v>187</v>
      </c>
      <c r="B16" s="228">
        <v>189.33500000000001</v>
      </c>
      <c r="C16" s="228">
        <v>247.94499999999999</v>
      </c>
      <c r="D16" s="228">
        <v>432.78899999999999</v>
      </c>
      <c r="E16" s="228">
        <v>528.77599999999995</v>
      </c>
      <c r="F16" s="228">
        <v>375.238</v>
      </c>
      <c r="G16" s="228">
        <v>398.67399999999998</v>
      </c>
      <c r="H16" s="228">
        <v>398.67399999999998</v>
      </c>
      <c r="I16" s="228">
        <v>394.209</v>
      </c>
      <c r="J16" s="228">
        <v>773.79</v>
      </c>
      <c r="K16" s="228">
        <v>641.83100000000002</v>
      </c>
      <c r="L16" s="228">
        <v>639.70899999999995</v>
      </c>
      <c r="M16" s="228">
        <v>616.375</v>
      </c>
      <c r="N16" s="228">
        <v>597.14800000000002</v>
      </c>
      <c r="O16" s="228">
        <v>584.61400000000003</v>
      </c>
      <c r="P16" s="228">
        <v>568.78899999999999</v>
      </c>
      <c r="Q16" s="228">
        <v>549.06899999999996</v>
      </c>
      <c r="R16" s="228">
        <v>538.13099999999997</v>
      </c>
      <c r="S16" s="228">
        <v>477.59899999999999</v>
      </c>
      <c r="T16" s="228">
        <v>499.54500000000002</v>
      </c>
      <c r="U16" s="228">
        <v>548.21900000000005</v>
      </c>
      <c r="V16" s="228">
        <v>523.76199999999994</v>
      </c>
      <c r="W16" s="228">
        <v>497.93099999999998</v>
      </c>
      <c r="X16" s="228">
        <v>471.76299999999998</v>
      </c>
      <c r="Y16" s="228">
        <v>451.94600000000003</v>
      </c>
      <c r="Z16" s="228">
        <v>432.75099999999998</v>
      </c>
      <c r="AA16" s="228">
        <v>419.57400000000001</v>
      </c>
      <c r="AB16" s="228">
        <v>407.73</v>
      </c>
      <c r="AC16" s="228">
        <v>399.827</v>
      </c>
      <c r="AD16" s="228"/>
      <c r="AE16" s="228"/>
      <c r="AF16" s="228"/>
      <c r="AG16" s="228"/>
      <c r="AH16" s="228"/>
      <c r="AI16" s="228"/>
      <c r="AJ16" s="228"/>
      <c r="AK16" s="228"/>
      <c r="AL16" s="228"/>
      <c r="AM16" s="228"/>
      <c r="AN16" s="228"/>
      <c r="AO16" s="228"/>
      <c r="AP16" s="228"/>
      <c r="AQ16" s="228"/>
      <c r="AR16" s="228"/>
      <c r="AS16" s="228"/>
      <c r="AT16" s="228"/>
      <c r="AU16" s="228"/>
      <c r="AV16" s="228"/>
      <c r="AW16" s="228"/>
      <c r="AX16" s="228"/>
      <c r="AY16" s="228"/>
      <c r="AZ16" s="228"/>
      <c r="BA16" s="228"/>
      <c r="BB16" s="228"/>
      <c r="BC16" s="228"/>
      <c r="BD16" s="228"/>
      <c r="BE16" s="228"/>
      <c r="BF16" s="228"/>
      <c r="BG16" s="228"/>
      <c r="BH16" s="228"/>
      <c r="BI16" s="228"/>
      <c r="BJ16" s="228"/>
      <c r="BK16" s="228"/>
      <c r="BL16" s="228"/>
    </row>
    <row r="17" spans="1:64" s="79" customFormat="1" ht="13.5" thickBot="1">
      <c r="A17" s="132" t="s">
        <v>2</v>
      </c>
      <c r="B17" s="235">
        <v>20413.12</v>
      </c>
      <c r="C17" s="235">
        <v>21053.094000000001</v>
      </c>
      <c r="D17" s="235">
        <v>22260.66</v>
      </c>
      <c r="E17" s="235">
        <v>21909.800999999999</v>
      </c>
      <c r="F17" s="235">
        <v>22000.409000000003</v>
      </c>
      <c r="G17" s="235">
        <v>22431.474000000002</v>
      </c>
      <c r="H17" s="235">
        <v>22570.806999999997</v>
      </c>
      <c r="I17" s="235">
        <v>21969.538</v>
      </c>
      <c r="J17" s="235">
        <v>22324.81196187</v>
      </c>
      <c r="K17" s="235">
        <v>22351.235999999997</v>
      </c>
      <c r="L17" s="235">
        <v>23771.728999999999</v>
      </c>
      <c r="M17" s="235">
        <v>22753.545000000002</v>
      </c>
      <c r="N17" s="235">
        <v>24421.017</v>
      </c>
      <c r="O17" s="235">
        <v>25641.477999999999</v>
      </c>
      <c r="P17" s="235">
        <v>26808.38</v>
      </c>
      <c r="Q17" s="235">
        <v>28243.652999999995</v>
      </c>
      <c r="R17" s="235">
        <v>29263.73</v>
      </c>
      <c r="S17" s="235">
        <v>28052.255999999998</v>
      </c>
      <c r="T17" s="235">
        <v>28450.884999999998</v>
      </c>
      <c r="U17" s="235">
        <v>27461.706999999999</v>
      </c>
      <c r="V17" s="235">
        <v>27581.445</v>
      </c>
      <c r="W17" s="235">
        <v>28260.487000000005</v>
      </c>
      <c r="X17" s="235">
        <v>29383.827000000001</v>
      </c>
      <c r="Y17" s="235">
        <v>29500.563999999998</v>
      </c>
      <c r="Z17" s="235">
        <v>35122.038</v>
      </c>
      <c r="AA17" s="235">
        <v>36399.741999999998</v>
      </c>
      <c r="AB17" s="235">
        <v>45368.222000000002</v>
      </c>
      <c r="AC17" s="235">
        <v>47339.163</v>
      </c>
      <c r="AD17" s="235"/>
      <c r="AE17" s="235"/>
      <c r="AF17" s="235"/>
      <c r="AG17" s="235"/>
      <c r="AH17" s="235"/>
      <c r="AI17" s="235"/>
      <c r="AJ17" s="235"/>
      <c r="AK17" s="235"/>
      <c r="AL17" s="235"/>
      <c r="AM17" s="235"/>
      <c r="AN17" s="235"/>
      <c r="AO17" s="235"/>
      <c r="AP17" s="235"/>
      <c r="AQ17" s="235"/>
      <c r="AR17" s="235"/>
      <c r="AS17" s="235"/>
      <c r="AT17" s="235"/>
      <c r="AU17" s="235"/>
      <c r="AV17" s="235"/>
      <c r="AW17" s="235"/>
      <c r="AX17" s="235"/>
      <c r="AY17" s="235"/>
      <c r="AZ17" s="235"/>
      <c r="BA17" s="235"/>
      <c r="BB17" s="235"/>
      <c r="BC17" s="235"/>
      <c r="BD17" s="235"/>
      <c r="BE17" s="235"/>
      <c r="BF17" s="235"/>
      <c r="BG17" s="235"/>
      <c r="BH17" s="235"/>
      <c r="BI17" s="235"/>
      <c r="BJ17" s="235"/>
      <c r="BK17" s="235"/>
      <c r="BL17" s="235"/>
    </row>
    <row r="18" spans="1:64" s="79" customFormat="1" ht="13.5" thickTop="1">
      <c r="A18" s="230"/>
      <c r="B18" s="231"/>
      <c r="C18" s="232"/>
      <c r="D18" s="232"/>
      <c r="E18" s="232"/>
      <c r="F18" s="232"/>
      <c r="G18" s="232"/>
      <c r="H18" s="232"/>
      <c r="I18" s="232"/>
      <c r="J18" s="232"/>
      <c r="K18" s="232"/>
      <c r="L18" s="232"/>
      <c r="M18" s="232"/>
      <c r="N18" s="232"/>
      <c r="O18" s="232"/>
      <c r="P18" s="232"/>
      <c r="Q18" s="232"/>
      <c r="R18" s="232"/>
      <c r="S18" s="232"/>
      <c r="T18" s="232"/>
      <c r="U18" s="232"/>
      <c r="V18" s="232"/>
      <c r="W18" s="232"/>
      <c r="X18" s="232"/>
      <c r="Y18" s="232"/>
      <c r="Z18" s="232"/>
      <c r="AA18" s="232"/>
      <c r="AB18" s="232"/>
      <c r="AC18" s="232"/>
      <c r="AD18" s="232"/>
      <c r="AE18" s="232"/>
      <c r="AF18" s="232"/>
      <c r="AG18" s="232"/>
      <c r="AH18" s="232"/>
      <c r="AI18" s="232"/>
      <c r="AJ18" s="232"/>
      <c r="AK18" s="232"/>
      <c r="AL18" s="232"/>
      <c r="AM18" s="232"/>
      <c r="AN18" s="232"/>
      <c r="AO18" s="232"/>
      <c r="AP18" s="232"/>
      <c r="AQ18" s="232"/>
      <c r="AR18" s="232"/>
      <c r="AS18" s="232"/>
      <c r="AT18" s="232"/>
      <c r="AU18" s="232"/>
      <c r="AV18" s="232"/>
      <c r="AW18" s="232"/>
      <c r="AX18" s="232"/>
      <c r="AY18" s="232"/>
      <c r="AZ18" s="232"/>
      <c r="BA18" s="232"/>
      <c r="BB18" s="232"/>
      <c r="BC18" s="232"/>
      <c r="BD18" s="232"/>
      <c r="BE18" s="232"/>
      <c r="BF18" s="232"/>
      <c r="BG18" s="232"/>
      <c r="BH18" s="232"/>
      <c r="BI18" s="232"/>
      <c r="BJ18" s="232"/>
      <c r="BK18" s="232"/>
      <c r="BL18" s="232"/>
    </row>
    <row r="19" spans="1:64" s="79" customFormat="1">
      <c r="A19" s="223" t="s">
        <v>835</v>
      </c>
      <c r="B19" s="236"/>
      <c r="C19" s="236"/>
      <c r="D19" s="236"/>
      <c r="E19" s="236"/>
      <c r="F19" s="236"/>
      <c r="G19" s="236"/>
      <c r="H19" s="236"/>
      <c r="I19" s="236"/>
      <c r="J19" s="236"/>
      <c r="K19" s="236"/>
      <c r="L19" s="236"/>
      <c r="M19" s="236"/>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6"/>
      <c r="AM19" s="236"/>
      <c r="AN19" s="236"/>
      <c r="AO19" s="236"/>
      <c r="AP19" s="236"/>
      <c r="AQ19" s="236"/>
      <c r="AR19" s="236"/>
      <c r="AS19" s="236"/>
      <c r="AT19" s="236"/>
      <c r="AU19" s="236"/>
      <c r="AV19" s="236"/>
      <c r="AW19" s="236"/>
      <c r="AX19" s="236"/>
      <c r="AY19" s="236"/>
      <c r="AZ19" s="236"/>
      <c r="BA19" s="236"/>
      <c r="BB19" s="236"/>
      <c r="BC19" s="236"/>
      <c r="BD19" s="236"/>
      <c r="BE19" s="236"/>
      <c r="BF19" s="236"/>
      <c r="BG19" s="236"/>
      <c r="BH19" s="236"/>
      <c r="BI19" s="236"/>
      <c r="BJ19" s="236"/>
      <c r="BK19" s="236"/>
      <c r="BL19" s="236"/>
    </row>
    <row r="20" spans="1:64" s="79" customFormat="1">
      <c r="A20" s="118" t="s">
        <v>184</v>
      </c>
      <c r="B20" s="228"/>
      <c r="C20" s="228"/>
      <c r="D20" s="228"/>
      <c r="E20" s="228"/>
      <c r="F20" s="228"/>
      <c r="G20" s="228"/>
      <c r="H20" s="228"/>
      <c r="I20" s="228"/>
      <c r="J20" s="228"/>
      <c r="K20" s="228"/>
      <c r="L20" s="228"/>
      <c r="M20" s="228"/>
      <c r="N20" s="228"/>
      <c r="O20" s="228"/>
      <c r="P20" s="228"/>
      <c r="Q20" s="228"/>
      <c r="R20" s="228"/>
      <c r="S20" s="228"/>
      <c r="T20" s="228"/>
      <c r="U20" s="228"/>
      <c r="V20" s="228"/>
      <c r="W20" s="228"/>
      <c r="X20" s="228"/>
      <c r="Y20" s="228"/>
      <c r="Z20" s="228">
        <v>26879.401000000002</v>
      </c>
      <c r="AA20" s="228">
        <v>28321.213</v>
      </c>
      <c r="AB20" s="228">
        <v>36642.233999999997</v>
      </c>
      <c r="AC20" s="228">
        <v>38432.357000000004</v>
      </c>
      <c r="AD20" s="228">
        <v>39768.277000000002</v>
      </c>
      <c r="AE20" s="228">
        <v>42951.184000000001</v>
      </c>
      <c r="AF20" s="228">
        <v>43939.4</v>
      </c>
      <c r="AG20" s="228">
        <v>42004.953000000001</v>
      </c>
      <c r="AH20" s="228">
        <v>40918.004000000001</v>
      </c>
      <c r="AI20" s="228">
        <v>41257.141000000003</v>
      </c>
      <c r="AJ20" s="228">
        <v>40618.413</v>
      </c>
      <c r="AK20" s="228">
        <v>38617.726000000002</v>
      </c>
      <c r="AL20" s="228">
        <v>37879.756999999998</v>
      </c>
      <c r="AM20" s="228">
        <v>37434.114999999998</v>
      </c>
      <c r="AN20" s="228">
        <v>36780.389000000003</v>
      </c>
      <c r="AO20" s="228">
        <v>36609.071000000004</v>
      </c>
      <c r="AP20" s="228">
        <v>36488.565999999999</v>
      </c>
      <c r="AQ20" s="228">
        <v>41380.498</v>
      </c>
      <c r="AR20" s="228">
        <v>43426.565999999999</v>
      </c>
      <c r="AS20" s="228">
        <v>56316.275999999998</v>
      </c>
      <c r="AT20" s="228">
        <v>55777.002999999997</v>
      </c>
      <c r="AU20" s="228">
        <v>56931.966999999997</v>
      </c>
      <c r="AV20" s="228">
        <v>54065.915000000001</v>
      </c>
      <c r="AW20" s="228">
        <v>55158.474999999999</v>
      </c>
      <c r="AX20" s="228">
        <v>54094.281000000003</v>
      </c>
      <c r="AY20" s="228">
        <v>56898.387000000002</v>
      </c>
      <c r="AZ20" s="228">
        <v>53296.065000000002</v>
      </c>
      <c r="BA20" s="228">
        <v>52319.682999999997</v>
      </c>
      <c r="BB20" s="228">
        <v>51869.25</v>
      </c>
      <c r="BC20" s="228">
        <v>53102.731</v>
      </c>
      <c r="BD20" s="228">
        <v>52330.875</v>
      </c>
      <c r="BE20" s="228">
        <v>51666.288</v>
      </c>
      <c r="BF20" s="228">
        <v>51287.46</v>
      </c>
      <c r="BG20" s="228">
        <v>51685.841999999997</v>
      </c>
      <c r="BH20" s="228">
        <v>52563.684000000001</v>
      </c>
      <c r="BI20" s="228">
        <v>54633.557999999997</v>
      </c>
      <c r="BJ20" s="228">
        <v>55093.277000000002</v>
      </c>
      <c r="BK20" s="228">
        <v>57622.423999999999</v>
      </c>
      <c r="BL20" s="228">
        <v>60726.678999999996</v>
      </c>
    </row>
    <row r="21" spans="1:64" s="79" customFormat="1">
      <c r="A21" s="120" t="s">
        <v>552</v>
      </c>
      <c r="B21" s="229"/>
      <c r="C21" s="229"/>
      <c r="D21" s="229"/>
      <c r="E21" s="229"/>
      <c r="F21" s="229"/>
      <c r="G21" s="229"/>
      <c r="H21" s="229"/>
      <c r="I21" s="229"/>
      <c r="J21" s="229"/>
      <c r="K21" s="229"/>
      <c r="L21" s="229"/>
      <c r="M21" s="229"/>
      <c r="N21" s="229"/>
      <c r="O21" s="229"/>
      <c r="P21" s="229"/>
      <c r="Q21" s="229"/>
      <c r="R21" s="229"/>
      <c r="S21" s="229"/>
      <c r="T21" s="229"/>
      <c r="U21" s="229"/>
      <c r="V21" s="229"/>
      <c r="W21" s="229"/>
      <c r="X21" s="229"/>
      <c r="Y21" s="229"/>
      <c r="Z21" s="229">
        <v>16616.78</v>
      </c>
      <c r="AA21" s="229">
        <v>17303.953000000001</v>
      </c>
      <c r="AB21" s="229">
        <v>21797.451000000001</v>
      </c>
      <c r="AC21" s="229">
        <v>22608.880000000001</v>
      </c>
      <c r="AD21" s="229">
        <v>23559.629000000001</v>
      </c>
      <c r="AE21" s="229">
        <v>24132.993999999999</v>
      </c>
      <c r="AF21" s="229">
        <v>24747.309000000001</v>
      </c>
      <c r="AG21" s="229">
        <v>24419.133999999998</v>
      </c>
      <c r="AH21" s="229">
        <v>24917.413</v>
      </c>
      <c r="AI21" s="229">
        <v>25033.109</v>
      </c>
      <c r="AJ21" s="229">
        <v>24839.608</v>
      </c>
      <c r="AK21" s="229">
        <v>24684.481</v>
      </c>
      <c r="AL21" s="229">
        <v>23961.746999999999</v>
      </c>
      <c r="AM21" s="229">
        <v>23322.52</v>
      </c>
      <c r="AN21" s="229">
        <v>22529.257000000001</v>
      </c>
      <c r="AO21" s="229">
        <v>21786.705000000002</v>
      </c>
      <c r="AP21" s="229">
        <v>21950.444</v>
      </c>
      <c r="AQ21" s="229">
        <v>21805.228999999999</v>
      </c>
      <c r="AR21" s="229">
        <v>23493.899000000001</v>
      </c>
      <c r="AS21" s="229">
        <v>28403.884999999998</v>
      </c>
      <c r="AT21" s="229">
        <v>29293.598999999998</v>
      </c>
      <c r="AU21" s="229">
        <v>30241.904999999999</v>
      </c>
      <c r="AV21" s="229">
        <v>30926.493999999999</v>
      </c>
      <c r="AW21" s="229">
        <v>32060.635999999999</v>
      </c>
      <c r="AX21" s="229">
        <v>31574.861000000001</v>
      </c>
      <c r="AY21" s="229">
        <v>31882.733</v>
      </c>
      <c r="AZ21" s="229">
        <v>30165.74</v>
      </c>
      <c r="BA21" s="229">
        <v>29559.508999999998</v>
      </c>
      <c r="BB21" s="229">
        <v>30001.004000000001</v>
      </c>
      <c r="BC21" s="229">
        <v>30996.993999999999</v>
      </c>
      <c r="BD21" s="229">
        <v>30255.084999999999</v>
      </c>
      <c r="BE21" s="229">
        <v>30823.903999999999</v>
      </c>
      <c r="BF21" s="229">
        <v>30473.762999999999</v>
      </c>
      <c r="BG21" s="229">
        <v>31078.210999999999</v>
      </c>
      <c r="BH21" s="229">
        <v>32609.772000000001</v>
      </c>
      <c r="BI21" s="229">
        <v>33789.86</v>
      </c>
      <c r="BJ21" s="229">
        <v>34704.203999999998</v>
      </c>
      <c r="BK21" s="229">
        <v>35399.256999999998</v>
      </c>
      <c r="BL21" s="229">
        <v>39001.396999999997</v>
      </c>
    </row>
    <row r="22" spans="1:64" s="79" customFormat="1">
      <c r="A22" s="120" t="s">
        <v>370</v>
      </c>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Y22" s="229"/>
      <c r="Z22" s="229">
        <v>7421.21</v>
      </c>
      <c r="AA22" s="229">
        <v>7633.3209999999999</v>
      </c>
      <c r="AB22" s="229">
        <v>9931.0040000000008</v>
      </c>
      <c r="AC22" s="229">
        <v>8994.8639999999996</v>
      </c>
      <c r="AD22" s="229">
        <v>9201.7909999999993</v>
      </c>
      <c r="AE22" s="229">
        <v>9466.1540000000005</v>
      </c>
      <c r="AF22" s="229">
        <v>10004.299999999999</v>
      </c>
      <c r="AG22" s="229">
        <v>9650.7540000000008</v>
      </c>
      <c r="AH22" s="229">
        <v>9432.9230000000007</v>
      </c>
      <c r="AI22" s="229">
        <v>9447.7839999999997</v>
      </c>
      <c r="AJ22" s="229">
        <v>9464.3729999999996</v>
      </c>
      <c r="AK22" s="229">
        <v>9393.973</v>
      </c>
      <c r="AL22" s="229">
        <v>9625.6779999999999</v>
      </c>
      <c r="AM22" s="229">
        <v>9865.3639999999996</v>
      </c>
      <c r="AN22" s="229">
        <v>10089.605</v>
      </c>
      <c r="AO22" s="229">
        <v>10112.491</v>
      </c>
      <c r="AP22" s="229">
        <v>10016.878000000001</v>
      </c>
      <c r="AQ22" s="229">
        <v>10927.852000000001</v>
      </c>
      <c r="AR22" s="229">
        <v>10844.147999999999</v>
      </c>
      <c r="AS22" s="229">
        <v>14204.233</v>
      </c>
      <c r="AT22" s="229">
        <v>13146.663</v>
      </c>
      <c r="AU22" s="229">
        <v>13074.168</v>
      </c>
      <c r="AV22" s="229">
        <v>12834.636999999999</v>
      </c>
      <c r="AW22" s="229">
        <v>14224.621999999999</v>
      </c>
      <c r="AX22" s="229">
        <v>14654.716999999999</v>
      </c>
      <c r="AY22" s="229">
        <v>15408.894999999999</v>
      </c>
      <c r="AZ22" s="229">
        <v>14686.957999999999</v>
      </c>
      <c r="BA22" s="229">
        <v>14677.641</v>
      </c>
      <c r="BB22" s="229">
        <v>14866.82</v>
      </c>
      <c r="BC22" s="229">
        <v>15607.253000000001</v>
      </c>
      <c r="BD22" s="229">
        <v>15329.736000000001</v>
      </c>
      <c r="BE22" s="229">
        <v>15375.52</v>
      </c>
      <c r="BF22" s="229">
        <v>15219.021000000001</v>
      </c>
      <c r="BG22" s="229">
        <v>15615.953</v>
      </c>
      <c r="BH22" s="229">
        <v>15038.262000000001</v>
      </c>
      <c r="BI22" s="229">
        <v>15655.04</v>
      </c>
      <c r="BJ22" s="229">
        <v>15532.531000000001</v>
      </c>
      <c r="BK22" s="229">
        <v>16681.093000000001</v>
      </c>
      <c r="BL22" s="229">
        <v>16871.224999999999</v>
      </c>
    </row>
    <row r="23" spans="1:64" s="79" customFormat="1">
      <c r="A23" s="120" t="s">
        <v>371</v>
      </c>
      <c r="B23" s="229"/>
      <c r="C23" s="229"/>
      <c r="D23" s="229"/>
      <c r="E23" s="229"/>
      <c r="F23" s="229"/>
      <c r="G23" s="229"/>
      <c r="H23" s="229"/>
      <c r="I23" s="229"/>
      <c r="J23" s="229"/>
      <c r="K23" s="229"/>
      <c r="L23" s="229"/>
      <c r="M23" s="229"/>
      <c r="N23" s="229"/>
      <c r="O23" s="229"/>
      <c r="P23" s="229"/>
      <c r="Q23" s="229"/>
      <c r="R23" s="229"/>
      <c r="S23" s="229"/>
      <c r="T23" s="229"/>
      <c r="U23" s="229"/>
      <c r="V23" s="229"/>
      <c r="W23" s="229"/>
      <c r="X23" s="229"/>
      <c r="Y23" s="229"/>
      <c r="Z23" s="229">
        <v>0</v>
      </c>
      <c r="AA23" s="229">
        <v>0</v>
      </c>
      <c r="AB23" s="229">
        <v>0</v>
      </c>
      <c r="AC23" s="229">
        <v>0</v>
      </c>
      <c r="AD23" s="229">
        <v>0</v>
      </c>
      <c r="AE23" s="229">
        <v>0</v>
      </c>
      <c r="AF23" s="229">
        <v>0</v>
      </c>
      <c r="AG23" s="229">
        <v>0</v>
      </c>
      <c r="AH23" s="229">
        <v>0</v>
      </c>
      <c r="AI23" s="229">
        <v>0</v>
      </c>
      <c r="AJ23" s="229">
        <v>0</v>
      </c>
      <c r="AK23" s="229">
        <v>0</v>
      </c>
      <c r="AL23" s="229">
        <v>0</v>
      </c>
      <c r="AM23" s="229">
        <v>0</v>
      </c>
      <c r="AN23" s="229">
        <v>0</v>
      </c>
      <c r="AO23" s="229">
        <v>0</v>
      </c>
      <c r="AP23" s="229">
        <v>0</v>
      </c>
      <c r="AQ23" s="229">
        <v>0</v>
      </c>
      <c r="AR23" s="229">
        <v>0</v>
      </c>
      <c r="AS23" s="229">
        <v>0</v>
      </c>
      <c r="AT23" s="229">
        <v>0</v>
      </c>
      <c r="AU23" s="229" t="s">
        <v>14</v>
      </c>
      <c r="AV23" s="229">
        <v>0</v>
      </c>
      <c r="AW23" s="229">
        <v>0</v>
      </c>
      <c r="AX23" s="229">
        <v>0</v>
      </c>
      <c r="AY23" s="229">
        <v>0</v>
      </c>
      <c r="AZ23" s="229">
        <v>0</v>
      </c>
      <c r="BA23" s="229">
        <v>0</v>
      </c>
      <c r="BB23" s="229">
        <v>0</v>
      </c>
      <c r="BC23" s="229">
        <v>0</v>
      </c>
      <c r="BD23" s="229">
        <v>0</v>
      </c>
      <c r="BE23" s="229">
        <v>0</v>
      </c>
      <c r="BF23" s="229">
        <v>0</v>
      </c>
      <c r="BG23" s="229">
        <v>0</v>
      </c>
      <c r="BH23" s="229">
        <v>0</v>
      </c>
      <c r="BI23" s="229">
        <v>0</v>
      </c>
      <c r="BJ23" s="229">
        <v>0</v>
      </c>
      <c r="BK23" s="229">
        <v>0</v>
      </c>
      <c r="BL23" s="229">
        <v>0</v>
      </c>
    </row>
    <row r="24" spans="1:64" s="79" customFormat="1">
      <c r="A24" s="120" t="s">
        <v>372</v>
      </c>
      <c r="B24" s="229"/>
      <c r="C24" s="229"/>
      <c r="D24" s="229"/>
      <c r="E24" s="229"/>
      <c r="F24" s="229"/>
      <c r="G24" s="229"/>
      <c r="H24" s="229"/>
      <c r="I24" s="229"/>
      <c r="J24" s="229"/>
      <c r="K24" s="229"/>
      <c r="L24" s="229"/>
      <c r="M24" s="229"/>
      <c r="N24" s="229"/>
      <c r="O24" s="229"/>
      <c r="P24" s="229"/>
      <c r="Q24" s="229"/>
      <c r="R24" s="229"/>
      <c r="S24" s="229"/>
      <c r="T24" s="229"/>
      <c r="U24" s="229"/>
      <c r="V24" s="229"/>
      <c r="W24" s="229"/>
      <c r="X24" s="229"/>
      <c r="Y24" s="229"/>
      <c r="Z24" s="229">
        <v>165.95400000000001</v>
      </c>
      <c r="AA24" s="229">
        <v>1251.44</v>
      </c>
      <c r="AB24" s="229">
        <v>1221.057</v>
      </c>
      <c r="AC24" s="229">
        <v>2953.17</v>
      </c>
      <c r="AD24" s="229">
        <v>3172.8809999999999</v>
      </c>
      <c r="AE24" s="229">
        <v>4886.2629999999999</v>
      </c>
      <c r="AF24" s="229">
        <v>4790.8950000000004</v>
      </c>
      <c r="AG24" s="229">
        <v>3721.7959999999998</v>
      </c>
      <c r="AH24" s="229">
        <v>3662.201</v>
      </c>
      <c r="AI24" s="229">
        <v>3925.3919999999998</v>
      </c>
      <c r="AJ24" s="229">
        <v>3866.1480000000001</v>
      </c>
      <c r="AK24" s="229">
        <v>1828.3810000000001</v>
      </c>
      <c r="AL24" s="229">
        <v>1769.8</v>
      </c>
      <c r="AM24" s="229">
        <v>1381.579</v>
      </c>
      <c r="AN24" s="229">
        <v>1322.066</v>
      </c>
      <c r="AO24" s="229">
        <v>2277.2869999999998</v>
      </c>
      <c r="AP24" s="229">
        <v>2256.0590000000002</v>
      </c>
      <c r="AQ24" s="229">
        <v>6358.3549999999996</v>
      </c>
      <c r="AR24" s="229">
        <v>6304.6329999999998</v>
      </c>
      <c r="AS24" s="229">
        <v>10136.487999999999</v>
      </c>
      <c r="AT24" s="229">
        <v>7589.0820000000003</v>
      </c>
      <c r="AU24" s="229">
        <v>9252.41</v>
      </c>
      <c r="AV24" s="229">
        <v>5296.9309999999996</v>
      </c>
      <c r="AW24" s="229">
        <v>4065.5230000000001</v>
      </c>
      <c r="AX24" s="229">
        <v>1988.096</v>
      </c>
      <c r="AY24" s="229">
        <v>3687.8139999999999</v>
      </c>
      <c r="AZ24" s="229">
        <v>2599.1590000000001</v>
      </c>
      <c r="BA24" s="229">
        <v>1282.296</v>
      </c>
      <c r="BB24" s="229">
        <v>1126.1690000000001</v>
      </c>
      <c r="BC24" s="229">
        <v>697.32500000000005</v>
      </c>
      <c r="BD24" s="229">
        <v>1064.0219999999999</v>
      </c>
      <c r="BE24" s="229">
        <v>959.1</v>
      </c>
      <c r="BF24" s="229">
        <v>959.1</v>
      </c>
      <c r="BG24" s="229">
        <v>1874.847</v>
      </c>
      <c r="BH24" s="229">
        <v>1874.848</v>
      </c>
      <c r="BI24" s="229">
        <v>2150.7060000000001</v>
      </c>
      <c r="BJ24" s="229">
        <v>2150.7060000000001</v>
      </c>
      <c r="BK24" s="229">
        <v>2150.7049999999999</v>
      </c>
      <c r="BL24" s="229">
        <v>1460.175</v>
      </c>
    </row>
    <row r="25" spans="1:64" s="79" customFormat="1">
      <c r="A25" s="120" t="s">
        <v>373</v>
      </c>
      <c r="B25" s="229"/>
      <c r="C25" s="229"/>
      <c r="D25" s="229"/>
      <c r="E25" s="229"/>
      <c r="F25" s="229"/>
      <c r="G25" s="229"/>
      <c r="H25" s="229"/>
      <c r="I25" s="229"/>
      <c r="J25" s="229"/>
      <c r="K25" s="229"/>
      <c r="L25" s="229"/>
      <c r="M25" s="229"/>
      <c r="N25" s="229"/>
      <c r="O25" s="229"/>
      <c r="P25" s="229"/>
      <c r="Q25" s="229"/>
      <c r="R25" s="229"/>
      <c r="S25" s="229"/>
      <c r="T25" s="229"/>
      <c r="U25" s="229"/>
      <c r="V25" s="229"/>
      <c r="W25" s="229"/>
      <c r="X25" s="229"/>
      <c r="Y25" s="229"/>
      <c r="Z25" s="229">
        <v>1670.9169999999999</v>
      </c>
      <c r="AA25" s="229">
        <v>1133.999</v>
      </c>
      <c r="AB25" s="229">
        <v>2251.0340000000001</v>
      </c>
      <c r="AC25" s="229">
        <v>2217.768</v>
      </c>
      <c r="AD25" s="229">
        <v>1895.1089999999999</v>
      </c>
      <c r="AE25" s="229">
        <v>1676.105</v>
      </c>
      <c r="AF25" s="229">
        <v>1556.77</v>
      </c>
      <c r="AG25" s="229">
        <v>1643.604</v>
      </c>
      <c r="AH25" s="229">
        <v>1202.54</v>
      </c>
      <c r="AI25" s="229">
        <v>1156.0940000000001</v>
      </c>
      <c r="AJ25" s="229">
        <v>1097</v>
      </c>
      <c r="AK25" s="229">
        <v>1158.4749999999999</v>
      </c>
      <c r="AL25" s="229">
        <v>973.27599999999995</v>
      </c>
      <c r="AM25" s="229">
        <v>1318.8</v>
      </c>
      <c r="AN25" s="229">
        <v>1565.248</v>
      </c>
      <c r="AO25" s="229">
        <v>826.84699999999998</v>
      </c>
      <c r="AP25" s="229">
        <v>747.32399999999996</v>
      </c>
      <c r="AQ25" s="229">
        <v>752.93399999999997</v>
      </c>
      <c r="AR25" s="229">
        <v>535.36199999999997</v>
      </c>
      <c r="AS25" s="229">
        <v>807.89599999999996</v>
      </c>
      <c r="AT25" s="229">
        <v>1466.5840000000001</v>
      </c>
      <c r="AU25" s="229">
        <v>972.24</v>
      </c>
      <c r="AV25" s="229">
        <v>1195.3579999999999</v>
      </c>
      <c r="AW25" s="229">
        <v>891.53599999999994</v>
      </c>
      <c r="AX25" s="229">
        <v>1555.403</v>
      </c>
      <c r="AY25" s="229">
        <v>1525.759</v>
      </c>
      <c r="AZ25" s="229">
        <v>1759.258</v>
      </c>
      <c r="BA25" s="229">
        <v>2588.48</v>
      </c>
      <c r="BB25" s="229">
        <v>2024.7170000000001</v>
      </c>
      <c r="BC25" s="229">
        <v>1858.4770000000001</v>
      </c>
      <c r="BD25" s="229">
        <v>1646.133</v>
      </c>
      <c r="BE25" s="229">
        <v>1793.835</v>
      </c>
      <c r="BF25" s="229">
        <v>1900.838</v>
      </c>
      <c r="BG25" s="229">
        <v>1553.546</v>
      </c>
      <c r="BH25" s="229">
        <v>1475.5830000000001</v>
      </c>
      <c r="BI25" s="229">
        <v>1354.9839999999999</v>
      </c>
      <c r="BJ25" s="229">
        <v>1042.146</v>
      </c>
      <c r="BK25" s="229">
        <v>1716.8820000000001</v>
      </c>
      <c r="BL25" s="229">
        <v>1756.0029999999999</v>
      </c>
    </row>
    <row r="26" spans="1:64" s="79" customFormat="1">
      <c r="A26" s="120" t="s">
        <v>374</v>
      </c>
      <c r="B26" s="229"/>
      <c r="C26" s="229"/>
      <c r="D26" s="229"/>
      <c r="E26" s="229"/>
      <c r="F26" s="229"/>
      <c r="G26" s="229"/>
      <c r="H26" s="229"/>
      <c r="I26" s="229"/>
      <c r="J26" s="229"/>
      <c r="K26" s="229"/>
      <c r="L26" s="229"/>
      <c r="M26" s="229"/>
      <c r="N26" s="229"/>
      <c r="O26" s="229"/>
      <c r="P26" s="229"/>
      <c r="Q26" s="229"/>
      <c r="R26" s="229"/>
      <c r="S26" s="229"/>
      <c r="T26" s="229"/>
      <c r="U26" s="229"/>
      <c r="V26" s="229"/>
      <c r="W26" s="229"/>
      <c r="X26" s="229"/>
      <c r="Y26" s="229"/>
      <c r="Z26" s="229">
        <v>1004.54</v>
      </c>
      <c r="AA26" s="229">
        <v>998.5</v>
      </c>
      <c r="AB26" s="229">
        <v>1441.6880000000001</v>
      </c>
      <c r="AC26" s="229">
        <v>1657.675</v>
      </c>
      <c r="AD26" s="229">
        <v>1938.867</v>
      </c>
      <c r="AE26" s="229">
        <v>2789.6680000000001</v>
      </c>
      <c r="AF26" s="229">
        <v>2840.1260000000002</v>
      </c>
      <c r="AG26" s="229">
        <v>2569.665</v>
      </c>
      <c r="AH26" s="229">
        <v>1702.9269999999999</v>
      </c>
      <c r="AI26" s="229">
        <v>1694.7619999999999</v>
      </c>
      <c r="AJ26" s="229">
        <v>1351.2840000000001</v>
      </c>
      <c r="AK26" s="229">
        <v>1552.4159999999999</v>
      </c>
      <c r="AL26" s="229">
        <v>1549.2560000000001</v>
      </c>
      <c r="AM26" s="229">
        <v>1545.8520000000001</v>
      </c>
      <c r="AN26" s="229">
        <v>1274.213</v>
      </c>
      <c r="AO26" s="229">
        <v>1605.741</v>
      </c>
      <c r="AP26" s="229">
        <v>1517.8610000000001</v>
      </c>
      <c r="AQ26" s="229">
        <v>1536.1279999999999</v>
      </c>
      <c r="AR26" s="229">
        <v>2248.5239999999999</v>
      </c>
      <c r="AS26" s="229">
        <v>2763.7739999999999</v>
      </c>
      <c r="AT26" s="229">
        <v>4281.0749999999998</v>
      </c>
      <c r="AU26" s="229">
        <v>3391.2440000000001</v>
      </c>
      <c r="AV26" s="229">
        <v>3812.4949999999999</v>
      </c>
      <c r="AW26" s="229">
        <v>3916.1590000000001</v>
      </c>
      <c r="AX26" s="229">
        <v>4321.2039999999997</v>
      </c>
      <c r="AY26" s="229">
        <v>4393.1859999999997</v>
      </c>
      <c r="AZ26" s="229">
        <v>4084.95</v>
      </c>
      <c r="BA26" s="229">
        <v>4211.7569999999996</v>
      </c>
      <c r="BB26" s="229">
        <v>3850.54</v>
      </c>
      <c r="BC26" s="229">
        <v>3942.6819999999998</v>
      </c>
      <c r="BD26" s="229">
        <v>4035.8989999999999</v>
      </c>
      <c r="BE26" s="229">
        <v>2713.9290000000001</v>
      </c>
      <c r="BF26" s="229">
        <v>2734.7379999999998</v>
      </c>
      <c r="BG26" s="229">
        <v>1563.2850000000001</v>
      </c>
      <c r="BH26" s="229">
        <v>1565.2190000000001</v>
      </c>
      <c r="BI26" s="229">
        <v>1682.9680000000001</v>
      </c>
      <c r="BJ26" s="229">
        <v>1663.69</v>
      </c>
      <c r="BK26" s="229">
        <v>1674.4870000000001</v>
      </c>
      <c r="BL26" s="229">
        <v>1637.8789999999999</v>
      </c>
    </row>
    <row r="27" spans="1:64" s="79" customFormat="1">
      <c r="A27" s="118" t="s">
        <v>185</v>
      </c>
      <c r="B27" s="228"/>
      <c r="C27" s="228"/>
      <c r="D27" s="228"/>
      <c r="E27" s="228"/>
      <c r="F27" s="228"/>
      <c r="G27" s="228"/>
      <c r="H27" s="228"/>
      <c r="I27" s="228"/>
      <c r="J27" s="228"/>
      <c r="K27" s="228"/>
      <c r="L27" s="228"/>
      <c r="M27" s="228"/>
      <c r="N27" s="228"/>
      <c r="O27" s="228"/>
      <c r="P27" s="228"/>
      <c r="Q27" s="228"/>
      <c r="R27" s="228"/>
      <c r="S27" s="228"/>
      <c r="T27" s="228"/>
      <c r="U27" s="228"/>
      <c r="V27" s="228"/>
      <c r="W27" s="228"/>
      <c r="X27" s="228"/>
      <c r="Y27" s="228"/>
      <c r="Z27" s="228">
        <v>1247.5039999999999</v>
      </c>
      <c r="AA27" s="228">
        <v>1159.183</v>
      </c>
      <c r="AB27" s="228">
        <v>1255.9780000000001</v>
      </c>
      <c r="AC27" s="228">
        <v>1255.9780000000001</v>
      </c>
      <c r="AD27" s="228">
        <v>982.27099999999996</v>
      </c>
      <c r="AE27" s="228">
        <v>704.10799999999995</v>
      </c>
      <c r="AF27" s="228">
        <v>527.41300000000001</v>
      </c>
      <c r="AG27" s="228">
        <v>694.37099999999998</v>
      </c>
      <c r="AH27" s="228">
        <v>639.11599999999999</v>
      </c>
      <c r="AI27" s="228">
        <v>630.17899999999997</v>
      </c>
      <c r="AJ27" s="228">
        <v>626.678</v>
      </c>
      <c r="AK27" s="228">
        <v>667.06</v>
      </c>
      <c r="AL27" s="228">
        <v>667.06</v>
      </c>
      <c r="AM27" s="228">
        <v>667.06</v>
      </c>
      <c r="AN27" s="228">
        <v>667.06</v>
      </c>
      <c r="AO27" s="228">
        <v>667.06</v>
      </c>
      <c r="AP27" s="228">
        <v>667.06</v>
      </c>
      <c r="AQ27" s="228">
        <v>667.06</v>
      </c>
      <c r="AR27" s="228">
        <v>667.06</v>
      </c>
      <c r="AS27" s="228">
        <v>636.75199999999995</v>
      </c>
      <c r="AT27" s="228">
        <v>636.53800000000001</v>
      </c>
      <c r="AU27" s="228">
        <v>636.53800000000001</v>
      </c>
      <c r="AV27" s="228">
        <v>636.53800000000001</v>
      </c>
      <c r="AW27" s="228">
        <v>636.53800000000001</v>
      </c>
      <c r="AX27" s="228">
        <v>636.53800000000001</v>
      </c>
      <c r="AY27" s="228">
        <v>636.53800000000001</v>
      </c>
      <c r="AZ27" s="228">
        <v>636.53800000000001</v>
      </c>
      <c r="BA27" s="228">
        <v>636.53800000000001</v>
      </c>
      <c r="BB27" s="228">
        <v>636.53800000000001</v>
      </c>
      <c r="BC27" s="228">
        <v>636.53800000000001</v>
      </c>
      <c r="BD27" s="228">
        <v>636.53800000000001</v>
      </c>
      <c r="BE27" s="228">
        <v>636.53800000000001</v>
      </c>
      <c r="BF27" s="228">
        <v>636.53800000000001</v>
      </c>
      <c r="BG27" s="228">
        <v>636.53800000000001</v>
      </c>
      <c r="BH27" s="228">
        <v>636.53800000000001</v>
      </c>
      <c r="BI27" s="228">
        <v>636.53800000000001</v>
      </c>
      <c r="BJ27" s="228">
        <v>636.53800000000001</v>
      </c>
      <c r="BK27" s="228">
        <v>636.53800000000001</v>
      </c>
      <c r="BL27" s="228">
        <v>636.53800000000001</v>
      </c>
    </row>
    <row r="28" spans="1:64" s="79" customFormat="1">
      <c r="A28" s="118" t="s">
        <v>186</v>
      </c>
      <c r="B28" s="228"/>
      <c r="C28" s="228"/>
      <c r="D28" s="228"/>
      <c r="E28" s="228"/>
      <c r="F28" s="228"/>
      <c r="G28" s="228"/>
      <c r="H28" s="228"/>
      <c r="I28" s="228"/>
      <c r="J28" s="228"/>
      <c r="K28" s="228"/>
      <c r="L28" s="228"/>
      <c r="M28" s="228"/>
      <c r="N28" s="228"/>
      <c r="O28" s="228"/>
      <c r="P28" s="228"/>
      <c r="Q28" s="228"/>
      <c r="R28" s="228"/>
      <c r="S28" s="228"/>
      <c r="T28" s="228"/>
      <c r="U28" s="228"/>
      <c r="V28" s="228"/>
      <c r="W28" s="228"/>
      <c r="X28" s="228"/>
      <c r="Y28" s="228"/>
      <c r="Z28" s="228">
        <v>3.5659999999999998</v>
      </c>
      <c r="AA28" s="228">
        <v>4.1459999999999999</v>
      </c>
      <c r="AB28" s="228">
        <v>3.3839999999999999</v>
      </c>
      <c r="AC28" s="228">
        <v>152.047</v>
      </c>
      <c r="AD28" s="228">
        <v>63.155000000000001</v>
      </c>
      <c r="AE28" s="228">
        <v>62.189</v>
      </c>
      <c r="AF28" s="228">
        <v>62.189</v>
      </c>
      <c r="AG28" s="228">
        <v>56.863</v>
      </c>
      <c r="AH28" s="228">
        <v>882.98699999999997</v>
      </c>
      <c r="AI28" s="228">
        <v>843.16300000000001</v>
      </c>
      <c r="AJ28" s="228">
        <v>810.93</v>
      </c>
      <c r="AK28" s="228">
        <v>348.25200000000001</v>
      </c>
      <c r="AL28" s="228">
        <v>930.31700000000001</v>
      </c>
      <c r="AM28" s="228">
        <v>1875.903</v>
      </c>
      <c r="AN28" s="228">
        <v>2437.6849999999999</v>
      </c>
      <c r="AO28" s="228">
        <v>1304.9690000000001</v>
      </c>
      <c r="AP28" s="228">
        <v>1798.508</v>
      </c>
      <c r="AQ28" s="228">
        <v>3245.527</v>
      </c>
      <c r="AR28" s="228">
        <v>3045.5520000000001</v>
      </c>
      <c r="AS28" s="228">
        <v>2468.8919999999998</v>
      </c>
      <c r="AT28" s="228">
        <v>5666.3639999999996</v>
      </c>
      <c r="AU28" s="228">
        <v>5107.8050000000003</v>
      </c>
      <c r="AV28" s="228">
        <v>5371.18</v>
      </c>
      <c r="AW28" s="228">
        <v>2313.163</v>
      </c>
      <c r="AX28" s="228">
        <v>2893.0830000000001</v>
      </c>
      <c r="AY28" s="228">
        <v>2247.8809999999999</v>
      </c>
      <c r="AZ28" s="228">
        <v>4307.3379999999997</v>
      </c>
      <c r="BA28" s="228">
        <v>3642.2240000000002</v>
      </c>
      <c r="BB28" s="228">
        <v>3572.7249999999999</v>
      </c>
      <c r="BC28" s="228">
        <v>3190.7910000000002</v>
      </c>
      <c r="BD28" s="228">
        <v>3314.5129999999999</v>
      </c>
      <c r="BE28" s="228">
        <v>2991.1979999999999</v>
      </c>
      <c r="BF28" s="228">
        <v>3669.779</v>
      </c>
      <c r="BG28" s="228">
        <v>3009.6460000000002</v>
      </c>
      <c r="BH28" s="228">
        <v>2866.165</v>
      </c>
      <c r="BI28" s="228">
        <v>1992.915</v>
      </c>
      <c r="BJ28" s="228">
        <v>1171.4590000000001</v>
      </c>
      <c r="BK28" s="228">
        <v>637.18899999999996</v>
      </c>
      <c r="BL28" s="228">
        <v>537.11300000000006</v>
      </c>
    </row>
    <row r="29" spans="1:64" s="79" customFormat="1">
      <c r="A29" s="118" t="s">
        <v>187</v>
      </c>
      <c r="B29" s="228"/>
      <c r="C29" s="228"/>
      <c r="D29" s="228"/>
      <c r="E29" s="228"/>
      <c r="F29" s="228"/>
      <c r="G29" s="228"/>
      <c r="H29" s="228"/>
      <c r="I29" s="228"/>
      <c r="J29" s="228"/>
      <c r="K29" s="228"/>
      <c r="L29" s="228"/>
      <c r="M29" s="228"/>
      <c r="N29" s="228"/>
      <c r="O29" s="228"/>
      <c r="P29" s="228"/>
      <c r="Q29" s="228"/>
      <c r="R29" s="228"/>
      <c r="S29" s="228"/>
      <c r="T29" s="228"/>
      <c r="U29" s="228"/>
      <c r="V29" s="228"/>
      <c r="W29" s="228"/>
      <c r="X29" s="228"/>
      <c r="Y29" s="228"/>
      <c r="Z29" s="228">
        <v>180.32400000000001</v>
      </c>
      <c r="AA29" s="228">
        <v>171.85599999999999</v>
      </c>
      <c r="AB29" s="228">
        <v>162.63</v>
      </c>
      <c r="AC29" s="228">
        <v>155.1</v>
      </c>
      <c r="AD29" s="228">
        <v>145.34200000000001</v>
      </c>
      <c r="AE29" s="228">
        <v>135.625</v>
      </c>
      <c r="AF29" s="228">
        <v>127.536</v>
      </c>
      <c r="AG29" s="228">
        <v>127.31699999999999</v>
      </c>
      <c r="AH29" s="228">
        <v>114.56</v>
      </c>
      <c r="AI29" s="228">
        <v>105.40900000000001</v>
      </c>
      <c r="AJ29" s="228">
        <v>96.816000000000003</v>
      </c>
      <c r="AK29" s="228">
        <v>89.298000000000002</v>
      </c>
      <c r="AL29" s="228">
        <v>82.820999999999998</v>
      </c>
      <c r="AM29" s="228">
        <v>75.263000000000005</v>
      </c>
      <c r="AN29" s="228">
        <v>68.203999999999994</v>
      </c>
      <c r="AO29" s="228">
        <v>62.021000000000001</v>
      </c>
      <c r="AP29" s="228">
        <v>56.1</v>
      </c>
      <c r="AQ29" s="228">
        <v>50.841999999999999</v>
      </c>
      <c r="AR29" s="228">
        <v>68.203999999999994</v>
      </c>
      <c r="AS29" s="228">
        <v>41.012</v>
      </c>
      <c r="AT29" s="228">
        <v>39.01</v>
      </c>
      <c r="AU29" s="228">
        <v>37.19</v>
      </c>
      <c r="AV29" s="228">
        <v>35.853000000000002</v>
      </c>
      <c r="AW29" s="228">
        <v>34.399000000000001</v>
      </c>
      <c r="AX29" s="228">
        <v>33.204999999999998</v>
      </c>
      <c r="AY29" s="228">
        <v>31.210999999999999</v>
      </c>
      <c r="AZ29" s="228">
        <v>27.283999999999999</v>
      </c>
      <c r="BA29" s="228">
        <v>21.56</v>
      </c>
      <c r="BB29" s="228">
        <v>14.31</v>
      </c>
      <c r="BC29" s="228">
        <v>4.95</v>
      </c>
      <c r="BD29" s="228" t="s">
        <v>1546</v>
      </c>
      <c r="BE29" s="228">
        <v>0</v>
      </c>
      <c r="BF29" s="228">
        <v>0</v>
      </c>
      <c r="BG29" s="228">
        <v>0</v>
      </c>
      <c r="BH29" s="228">
        <v>0</v>
      </c>
      <c r="BI29" s="228">
        <v>0</v>
      </c>
      <c r="BJ29" s="228">
        <v>0</v>
      </c>
      <c r="BK29" s="228">
        <v>0</v>
      </c>
      <c r="BL29" s="228">
        <v>0</v>
      </c>
    </row>
    <row r="30" spans="1:64" s="79" customFormat="1" ht="13.5" thickBot="1">
      <c r="A30" s="132" t="s">
        <v>2</v>
      </c>
      <c r="B30" s="235"/>
      <c r="C30" s="235"/>
      <c r="D30" s="235"/>
      <c r="E30" s="235"/>
      <c r="F30" s="235"/>
      <c r="G30" s="235"/>
      <c r="H30" s="235"/>
      <c r="I30" s="235"/>
      <c r="J30" s="235"/>
      <c r="K30" s="235"/>
      <c r="L30" s="235"/>
      <c r="M30" s="235"/>
      <c r="N30" s="235"/>
      <c r="O30" s="235"/>
      <c r="P30" s="235"/>
      <c r="Q30" s="235"/>
      <c r="R30" s="235"/>
      <c r="S30" s="235"/>
      <c r="T30" s="235"/>
      <c r="U30" s="235"/>
      <c r="V30" s="235"/>
      <c r="W30" s="235"/>
      <c r="X30" s="235"/>
      <c r="Y30" s="235"/>
      <c r="Z30" s="235">
        <v>28310.795000000002</v>
      </c>
      <c r="AA30" s="235">
        <v>29656.398000000001</v>
      </c>
      <c r="AB30" s="235">
        <v>38064.225999999995</v>
      </c>
      <c r="AC30" s="235">
        <v>39995.482000000004</v>
      </c>
      <c r="AD30" s="235">
        <v>40959.044999999998</v>
      </c>
      <c r="AE30" s="235">
        <v>43853.106</v>
      </c>
      <c r="AF30" s="235">
        <v>44656.538</v>
      </c>
      <c r="AG30" s="235">
        <v>42883.504000000001</v>
      </c>
      <c r="AH30" s="235">
        <v>42554.667000000001</v>
      </c>
      <c r="AI30" s="235">
        <v>42835.892</v>
      </c>
      <c r="AJ30" s="235">
        <v>42152.837</v>
      </c>
      <c r="AK30" s="235">
        <v>39722.336000000003</v>
      </c>
      <c r="AL30" s="235">
        <v>39559.955000000002</v>
      </c>
      <c r="AM30" s="235">
        <v>40052.340999999993</v>
      </c>
      <c r="AN30" s="235">
        <v>39953.337999999996</v>
      </c>
      <c r="AO30" s="235">
        <v>38643.120999999999</v>
      </c>
      <c r="AP30" s="235">
        <v>39010.233999999997</v>
      </c>
      <c r="AQ30" s="235">
        <v>45343.926999999996</v>
      </c>
      <c r="AR30" s="235">
        <v>47207.381999999998</v>
      </c>
      <c r="AS30" s="235">
        <v>59462.932000000001</v>
      </c>
      <c r="AT30" s="235">
        <v>62118.915000000001</v>
      </c>
      <c r="AU30" s="235">
        <v>62713.5</v>
      </c>
      <c r="AV30" s="235">
        <v>60109.485999999997</v>
      </c>
      <c r="AW30" s="235">
        <v>58142.574999999997</v>
      </c>
      <c r="AX30" s="235">
        <v>57657.107000000004</v>
      </c>
      <c r="AY30" s="235">
        <v>59814.017000000007</v>
      </c>
      <c r="AZ30" s="235">
        <v>58267.225000000006</v>
      </c>
      <c r="BA30" s="235">
        <v>56620.004999999997</v>
      </c>
      <c r="BB30" s="235">
        <v>56092.822999999997</v>
      </c>
      <c r="BC30" s="235">
        <v>56935.009999999995</v>
      </c>
      <c r="BD30" s="235">
        <v>56281.925999999999</v>
      </c>
      <c r="BE30" s="235">
        <v>55294.023999999998</v>
      </c>
      <c r="BF30" s="235">
        <v>55593.777000000002</v>
      </c>
      <c r="BG30" s="235">
        <v>55332.025999999998</v>
      </c>
      <c r="BH30" s="235">
        <v>56066.387000000002</v>
      </c>
      <c r="BI30" s="235">
        <v>57263.010999999999</v>
      </c>
      <c r="BJ30" s="235">
        <v>56901.274000000005</v>
      </c>
      <c r="BK30" s="235">
        <v>58896.150999999998</v>
      </c>
      <c r="BL30" s="235">
        <v>61900.329999999994</v>
      </c>
    </row>
    <row r="31" spans="1:64" s="79" customFormat="1" ht="13.5" thickTop="1">
      <c r="A31" s="118"/>
      <c r="B31" s="228"/>
      <c r="C31" s="228"/>
      <c r="D31" s="228"/>
      <c r="E31" s="228"/>
      <c r="F31" s="228"/>
      <c r="G31" s="228"/>
      <c r="H31" s="228"/>
      <c r="I31" s="228"/>
      <c r="J31" s="228"/>
      <c r="K31" s="228"/>
      <c r="L31" s="228"/>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28"/>
      <c r="AM31" s="228"/>
      <c r="AN31" s="228"/>
      <c r="AO31" s="228"/>
      <c r="AP31" s="228"/>
      <c r="AQ31" s="228"/>
      <c r="AR31" s="228"/>
      <c r="AS31" s="228"/>
      <c r="AT31" s="228"/>
      <c r="AU31" s="228"/>
      <c r="AV31" s="228"/>
      <c r="AW31" s="228"/>
      <c r="AX31" s="228"/>
      <c r="AY31" s="228"/>
      <c r="AZ31" s="228"/>
      <c r="BA31" s="228"/>
      <c r="BB31" s="228"/>
      <c r="BC31" s="228"/>
      <c r="BD31" s="228"/>
      <c r="BE31" s="228"/>
      <c r="BF31" s="228"/>
      <c r="BG31" s="228"/>
      <c r="BH31" s="228"/>
      <c r="BI31" s="228"/>
      <c r="BJ31" s="228"/>
      <c r="BK31" s="228"/>
      <c r="BL31" s="228"/>
    </row>
    <row r="32" spans="1:64" s="79" customFormat="1">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row>
    <row r="33" spans="1:54" s="79" customFormat="1">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row>
    <row r="34" spans="1:54" s="79" customFormat="1">
      <c r="C34" s="84"/>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row>
    <row r="35" spans="1:54" s="79" customFormat="1">
      <c r="C35" s="84"/>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row>
    <row r="36" spans="1:54" s="79" customFormat="1">
      <c r="C36" s="84"/>
      <c r="D36" s="84"/>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BB36" s="782"/>
    </row>
    <row r="37" spans="1:54" s="79" customFormat="1" ht="29.1" customHeight="1">
      <c r="A37" s="577" t="s">
        <v>551</v>
      </c>
      <c r="C37" s="84"/>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84"/>
      <c r="AO37" s="84"/>
      <c r="AP37" s="84"/>
    </row>
    <row r="38" spans="1:54" s="79" customFormat="1">
      <c r="C38" s="84"/>
      <c r="D38" s="84"/>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84"/>
    </row>
    <row r="39" spans="1:54" s="79" customFormat="1">
      <c r="C39" s="84"/>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row>
    <row r="40" spans="1:54" s="79" customFormat="1">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84"/>
      <c r="AO40" s="84"/>
      <c r="AP40" s="84"/>
    </row>
    <row r="41" spans="1:54" s="79" customFormat="1">
      <c r="C41" s="84"/>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row>
    <row r="42" spans="1:54" s="79" customFormat="1">
      <c r="C42" s="84"/>
      <c r="D42" s="84"/>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4"/>
      <c r="AL42" s="84"/>
      <c r="AM42" s="84"/>
      <c r="AN42" s="84"/>
      <c r="AO42" s="84"/>
      <c r="AP42" s="84"/>
    </row>
    <row r="43" spans="1:54" s="79" customFormat="1">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4"/>
      <c r="AO43" s="84"/>
      <c r="AP43" s="84"/>
    </row>
    <row r="44" spans="1:54" s="79" customFormat="1">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84"/>
      <c r="AN44" s="84"/>
      <c r="AO44" s="84"/>
      <c r="AP44" s="84"/>
    </row>
  </sheetData>
  <sheetProtection sheet="1" objects="1" scenarios="1"/>
  <hyperlinks>
    <hyperlink ref="A4" location="'Index'!B30" display="Índice!A1" xr:uid="{B3C99D8B-D65F-41D2-9342-851F0EE2CF06}"/>
  </hyperlinks>
  <printOptions horizontalCentered="1"/>
  <pageMargins left="0.39370078740157483" right="0.39370078740157483" top="0.39370078740157483" bottom="0.39370078740157483" header="0.51181102362204722" footer="0.51181102362204722"/>
  <pageSetup paperSize="9" orientation="landscape" r:id="rId1"/>
  <headerFooter alignWithMargins="0">
    <oddHeader>&amp;R&amp;"Calibri"&amp;10&amp;K000000 #interna&amp;1#_x000D_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73682-C79E-4E51-AE79-27C1CD7BF4A8}">
  <sheetPr codeName="Planilha11">
    <tabColor rgb="FFFFFF00"/>
  </sheetPr>
  <dimension ref="A1:H76"/>
  <sheetViews>
    <sheetView workbookViewId="0">
      <selection activeCell="G71" sqref="G71"/>
    </sheetView>
  </sheetViews>
  <sheetFormatPr defaultColWidth="9.42578125" defaultRowHeight="12.75"/>
  <cols>
    <col min="1" max="1" width="6.42578125" style="750" bestFit="1" customWidth="1"/>
    <col min="2" max="2" width="10" style="750" bestFit="1" customWidth="1"/>
    <col min="3" max="3" width="34.42578125" style="750" bestFit="1" customWidth="1"/>
    <col min="4" max="4" width="35.42578125" style="750" bestFit="1" customWidth="1"/>
    <col min="5" max="5" width="9.42578125" style="750" customWidth="1"/>
    <col min="6" max="7" width="13.42578125" style="750" customWidth="1"/>
    <col min="8" max="8" width="13.140625" style="750" bestFit="1" customWidth="1"/>
    <col min="9" max="9" width="9.42578125" style="750"/>
    <col min="10" max="10" width="23.42578125" style="750" bestFit="1" customWidth="1"/>
    <col min="11" max="11" width="7" style="750" customWidth="1"/>
    <col min="12" max="12" width="9.42578125" style="750"/>
    <col min="13" max="15" width="7" style="750" customWidth="1"/>
    <col min="16" max="16384" width="9.42578125" style="750"/>
  </cols>
  <sheetData>
    <row r="1" spans="1:8" s="749" customFormat="1" ht="50.1" customHeight="1" thickBot="1">
      <c r="B1" s="749" t="s">
        <v>1269</v>
      </c>
    </row>
    <row r="2" spans="1:8" ht="13.5" thickTop="1"/>
    <row r="3" spans="1:8">
      <c r="D3" s="751"/>
    </row>
    <row r="4" spans="1:8">
      <c r="A4" s="752" t="s">
        <v>1249</v>
      </c>
      <c r="B4" s="752" t="s">
        <v>1048</v>
      </c>
      <c r="C4" s="753" t="s">
        <v>1250</v>
      </c>
      <c r="D4" s="753" t="s">
        <v>1251</v>
      </c>
      <c r="E4" s="752" t="s">
        <v>1252</v>
      </c>
      <c r="F4" s="752" t="s">
        <v>1253</v>
      </c>
      <c r="G4" s="752" t="s">
        <v>1254</v>
      </c>
      <c r="H4" s="754" t="s">
        <v>1255</v>
      </c>
    </row>
    <row r="5" spans="1:8" ht="12.75" customHeight="1">
      <c r="A5" s="755" t="s">
        <v>1256</v>
      </c>
      <c r="B5" s="766">
        <v>1</v>
      </c>
      <c r="C5" s="756" t="s">
        <v>760</v>
      </c>
      <c r="D5" s="757" t="s">
        <v>1257</v>
      </c>
      <c r="E5" s="755" t="s">
        <v>1258</v>
      </c>
      <c r="F5" s="758" t="s">
        <v>1369</v>
      </c>
      <c r="G5" s="758" t="s">
        <v>1369</v>
      </c>
      <c r="H5" s="759"/>
    </row>
    <row r="6" spans="1:8">
      <c r="A6" s="760" t="s">
        <v>1259</v>
      </c>
      <c r="B6" s="761">
        <v>2</v>
      </c>
      <c r="C6" s="762" t="s">
        <v>765</v>
      </c>
      <c r="D6" s="763" t="s">
        <v>1257</v>
      </c>
      <c r="E6" s="760" t="s">
        <v>1258</v>
      </c>
      <c r="F6" s="758" t="s">
        <v>1369</v>
      </c>
      <c r="G6" s="758" t="s">
        <v>1369</v>
      </c>
      <c r="H6" s="764"/>
    </row>
    <row r="7" spans="1:8">
      <c r="A7" s="755" t="s">
        <v>1260</v>
      </c>
      <c r="B7" s="766">
        <v>3</v>
      </c>
      <c r="C7" s="767" t="s">
        <v>808</v>
      </c>
      <c r="D7" s="767" t="s">
        <v>1257</v>
      </c>
      <c r="E7" s="755" t="s">
        <v>1258</v>
      </c>
      <c r="F7" s="758" t="s">
        <v>1369</v>
      </c>
      <c r="G7" s="758" t="s">
        <v>1369</v>
      </c>
      <c r="H7" s="759"/>
    </row>
    <row r="8" spans="1:8">
      <c r="A8" s="760" t="s">
        <v>1261</v>
      </c>
      <c r="B8" s="768">
        <v>4</v>
      </c>
      <c r="C8" s="762" t="s">
        <v>1270</v>
      </c>
      <c r="D8" s="762" t="s">
        <v>1257</v>
      </c>
      <c r="E8" s="760" t="s">
        <v>1258</v>
      </c>
      <c r="F8" s="758" t="s">
        <v>1369</v>
      </c>
      <c r="G8" s="758" t="s">
        <v>1369</v>
      </c>
      <c r="H8" s="764"/>
    </row>
    <row r="9" spans="1:8">
      <c r="A9" s="765" t="s">
        <v>1262</v>
      </c>
      <c r="B9" s="770">
        <v>5</v>
      </c>
      <c r="C9" s="767" t="s">
        <v>1157</v>
      </c>
      <c r="D9" s="767" t="s">
        <v>1257</v>
      </c>
      <c r="E9" s="765" t="s">
        <v>1258</v>
      </c>
      <c r="F9" s="758" t="s">
        <v>1369</v>
      </c>
      <c r="G9" s="758" t="s">
        <v>1369</v>
      </c>
      <c r="H9" s="759"/>
    </row>
    <row r="10" spans="1:8">
      <c r="A10" s="760" t="s">
        <v>1263</v>
      </c>
      <c r="B10" s="771">
        <v>6</v>
      </c>
      <c r="C10" s="762" t="s">
        <v>747</v>
      </c>
      <c r="D10" s="762" t="s">
        <v>1257</v>
      </c>
      <c r="E10" s="760" t="s">
        <v>1258</v>
      </c>
      <c r="F10" s="758" t="s">
        <v>1369</v>
      </c>
      <c r="G10" s="758" t="s">
        <v>1369</v>
      </c>
      <c r="H10" s="764"/>
    </row>
    <row r="11" spans="1:8">
      <c r="A11" s="765" t="s">
        <v>1264</v>
      </c>
      <c r="B11" s="770">
        <v>7</v>
      </c>
      <c r="C11" s="767" t="s">
        <v>627</v>
      </c>
      <c r="D11" s="767" t="s">
        <v>1257</v>
      </c>
      <c r="E11" s="765" t="s">
        <v>1258</v>
      </c>
      <c r="F11" s="758" t="s">
        <v>1369</v>
      </c>
      <c r="G11" s="758" t="s">
        <v>1369</v>
      </c>
      <c r="H11" s="759"/>
    </row>
    <row r="12" spans="1:8">
      <c r="A12" s="760" t="s">
        <v>1265</v>
      </c>
      <c r="B12" s="771">
        <v>8</v>
      </c>
      <c r="C12" s="762" t="s">
        <v>1248</v>
      </c>
      <c r="D12" s="762" t="s">
        <v>1257</v>
      </c>
      <c r="E12" s="760" t="s">
        <v>1258</v>
      </c>
      <c r="F12" s="758" t="s">
        <v>1369</v>
      </c>
      <c r="G12" s="758" t="s">
        <v>1369</v>
      </c>
      <c r="H12" s="764"/>
    </row>
    <row r="13" spans="1:8">
      <c r="A13" s="765" t="s">
        <v>1266</v>
      </c>
      <c r="B13" s="766">
        <v>9</v>
      </c>
      <c r="C13" s="767" t="s">
        <v>746</v>
      </c>
      <c r="D13" s="767" t="s">
        <v>1257</v>
      </c>
      <c r="E13" s="765" t="s">
        <v>1258</v>
      </c>
      <c r="F13" s="758" t="s">
        <v>1369</v>
      </c>
      <c r="G13" s="758" t="s">
        <v>1369</v>
      </c>
      <c r="H13" s="759"/>
    </row>
    <row r="14" spans="1:8">
      <c r="A14" s="760" t="s">
        <v>1267</v>
      </c>
      <c r="B14" s="771">
        <v>10</v>
      </c>
      <c r="C14" s="762" t="s">
        <v>1271</v>
      </c>
      <c r="D14" s="762" t="s">
        <v>1257</v>
      </c>
      <c r="E14" s="760" t="s">
        <v>1258</v>
      </c>
      <c r="F14" s="758" t="s">
        <v>1369</v>
      </c>
      <c r="G14" s="758" t="s">
        <v>1369</v>
      </c>
      <c r="H14" s="764"/>
    </row>
    <row r="15" spans="1:8">
      <c r="A15" s="765" t="s">
        <v>1268</v>
      </c>
      <c r="B15" s="770">
        <v>11</v>
      </c>
      <c r="C15" s="767" t="s">
        <v>1272</v>
      </c>
      <c r="D15" s="767" t="s">
        <v>1257</v>
      </c>
      <c r="E15" s="765" t="s">
        <v>1258</v>
      </c>
      <c r="F15" s="758" t="s">
        <v>1369</v>
      </c>
      <c r="G15" s="758" t="s">
        <v>1369</v>
      </c>
      <c r="H15" s="759"/>
    </row>
    <row r="16" spans="1:8">
      <c r="A16" s="760" t="s">
        <v>1273</v>
      </c>
      <c r="B16" s="768">
        <v>12</v>
      </c>
      <c r="C16" s="762" t="s">
        <v>267</v>
      </c>
      <c r="D16" s="762" t="s">
        <v>1257</v>
      </c>
      <c r="E16" s="769" t="s">
        <v>1258</v>
      </c>
      <c r="F16" s="758" t="s">
        <v>1369</v>
      </c>
      <c r="G16" s="758" t="s">
        <v>1369</v>
      </c>
      <c r="H16" s="764"/>
    </row>
    <row r="17" spans="1:8">
      <c r="A17" s="765" t="s">
        <v>1274</v>
      </c>
      <c r="B17" s="770">
        <v>13</v>
      </c>
      <c r="C17" s="767" t="s">
        <v>745</v>
      </c>
      <c r="D17" s="767" t="s">
        <v>1257</v>
      </c>
      <c r="E17" s="765" t="s">
        <v>1258</v>
      </c>
      <c r="F17" s="758" t="s">
        <v>1369</v>
      </c>
      <c r="G17" s="758" t="s">
        <v>1369</v>
      </c>
      <c r="H17" s="759"/>
    </row>
    <row r="18" spans="1:8">
      <c r="A18" s="760" t="s">
        <v>1275</v>
      </c>
      <c r="B18" s="771">
        <v>14</v>
      </c>
      <c r="C18" s="762" t="s">
        <v>302</v>
      </c>
      <c r="D18" s="762" t="s">
        <v>1257</v>
      </c>
      <c r="E18" s="760" t="s">
        <v>1258</v>
      </c>
      <c r="F18" s="758" t="s">
        <v>1369</v>
      </c>
      <c r="G18" s="758" t="s">
        <v>1369</v>
      </c>
      <c r="H18" s="764"/>
    </row>
    <row r="19" spans="1:8">
      <c r="A19" s="765" t="s">
        <v>1276</v>
      </c>
      <c r="B19" s="770">
        <v>15</v>
      </c>
      <c r="C19" s="767" t="s">
        <v>744</v>
      </c>
      <c r="D19" s="767" t="s">
        <v>1257</v>
      </c>
      <c r="E19" s="765" t="s">
        <v>1258</v>
      </c>
      <c r="F19" s="758" t="s">
        <v>1369</v>
      </c>
      <c r="G19" s="758" t="s">
        <v>1369</v>
      </c>
      <c r="H19" s="759"/>
    </row>
    <row r="20" spans="1:8">
      <c r="A20" s="760" t="s">
        <v>1277</v>
      </c>
      <c r="B20" s="771">
        <v>16</v>
      </c>
      <c r="C20" s="762" t="s">
        <v>15</v>
      </c>
      <c r="D20" s="762" t="s">
        <v>1278</v>
      </c>
      <c r="E20" s="760" t="s">
        <v>1258</v>
      </c>
      <c r="F20" s="758" t="s">
        <v>1369</v>
      </c>
      <c r="G20" s="758" t="s">
        <v>1369</v>
      </c>
      <c r="H20" s="764"/>
    </row>
    <row r="21" spans="1:8">
      <c r="A21" s="765" t="s">
        <v>1279</v>
      </c>
      <c r="B21" s="766">
        <v>17</v>
      </c>
      <c r="C21" s="767" t="s">
        <v>1223</v>
      </c>
      <c r="D21" s="767" t="s">
        <v>1257</v>
      </c>
      <c r="E21" s="765" t="s">
        <v>1258</v>
      </c>
      <c r="F21" s="758" t="s">
        <v>1369</v>
      </c>
      <c r="G21" s="758" t="s">
        <v>1369</v>
      </c>
      <c r="H21" s="759"/>
    </row>
    <row r="22" spans="1:8">
      <c r="A22" s="760" t="s">
        <v>1280</v>
      </c>
      <c r="B22" s="771">
        <v>18</v>
      </c>
      <c r="C22" s="762" t="s">
        <v>743</v>
      </c>
      <c r="D22" s="762" t="s">
        <v>1257</v>
      </c>
      <c r="E22" s="760" t="s">
        <v>1258</v>
      </c>
      <c r="F22" s="758" t="s">
        <v>1369</v>
      </c>
      <c r="G22" s="758" t="s">
        <v>1369</v>
      </c>
      <c r="H22" s="764"/>
    </row>
    <row r="23" spans="1:8">
      <c r="A23" s="765" t="s">
        <v>1281</v>
      </c>
      <c r="B23" s="770">
        <v>19</v>
      </c>
      <c r="C23" s="767" t="s">
        <v>1140</v>
      </c>
      <c r="D23" s="767" t="s">
        <v>1257</v>
      </c>
      <c r="E23" s="765" t="s">
        <v>1258</v>
      </c>
      <c r="F23" s="758" t="s">
        <v>1369</v>
      </c>
      <c r="G23" s="758" t="s">
        <v>1369</v>
      </c>
      <c r="H23" s="759"/>
    </row>
    <row r="24" spans="1:8">
      <c r="A24" s="760" t="s">
        <v>1282</v>
      </c>
      <c r="B24" s="768">
        <v>20</v>
      </c>
      <c r="C24" s="762" t="s">
        <v>1283</v>
      </c>
      <c r="D24" s="762" t="s">
        <v>1351</v>
      </c>
      <c r="E24" s="769" t="s">
        <v>1258</v>
      </c>
      <c r="F24" s="758" t="s">
        <v>1369</v>
      </c>
      <c r="G24" s="758" t="s">
        <v>1369</v>
      </c>
      <c r="H24" s="764"/>
    </row>
    <row r="25" spans="1:8">
      <c r="A25" s="765" t="s">
        <v>1284</v>
      </c>
      <c r="B25" s="766">
        <v>21</v>
      </c>
      <c r="C25" s="767" t="s">
        <v>1288</v>
      </c>
      <c r="D25" s="767" t="s">
        <v>1351</v>
      </c>
      <c r="E25" s="765" t="s">
        <v>1258</v>
      </c>
      <c r="F25" s="758" t="s">
        <v>1369</v>
      </c>
      <c r="G25" s="758" t="s">
        <v>1369</v>
      </c>
      <c r="H25" s="759"/>
    </row>
    <row r="26" spans="1:8">
      <c r="A26" s="760" t="s">
        <v>1285</v>
      </c>
      <c r="B26" s="771">
        <v>22</v>
      </c>
      <c r="C26" s="762" t="s">
        <v>702</v>
      </c>
      <c r="D26" s="762" t="s">
        <v>1352</v>
      </c>
      <c r="E26" s="760" t="s">
        <v>1258</v>
      </c>
      <c r="F26" s="758" t="s">
        <v>1369</v>
      </c>
      <c r="G26" s="758" t="s">
        <v>1369</v>
      </c>
      <c r="H26" s="764"/>
    </row>
    <row r="27" spans="1:8">
      <c r="A27" s="765" t="s">
        <v>1286</v>
      </c>
      <c r="B27" s="770">
        <v>23</v>
      </c>
      <c r="C27" s="767" t="s">
        <v>339</v>
      </c>
      <c r="D27" s="767" t="s">
        <v>1353</v>
      </c>
      <c r="E27" s="765" t="s">
        <v>1258</v>
      </c>
      <c r="F27" s="758" t="s">
        <v>1369</v>
      </c>
      <c r="G27" s="758" t="s">
        <v>1369</v>
      </c>
      <c r="H27" s="759"/>
    </row>
    <row r="28" spans="1:8">
      <c r="A28" s="760" t="s">
        <v>1287</v>
      </c>
      <c r="B28" s="768">
        <v>24</v>
      </c>
      <c r="C28" s="762" t="s">
        <v>1289</v>
      </c>
      <c r="D28" s="762" t="s">
        <v>1354</v>
      </c>
      <c r="E28" s="760" t="s">
        <v>1258</v>
      </c>
      <c r="F28" s="758" t="s">
        <v>1369</v>
      </c>
      <c r="G28" s="758" t="s">
        <v>1369</v>
      </c>
      <c r="H28" s="764"/>
    </row>
    <row r="29" spans="1:8">
      <c r="A29" s="765" t="s">
        <v>1290</v>
      </c>
      <c r="B29" s="766">
        <v>25</v>
      </c>
      <c r="C29" s="767" t="s">
        <v>742</v>
      </c>
      <c r="D29" s="767" t="s">
        <v>1291</v>
      </c>
      <c r="E29" s="765" t="s">
        <v>1292</v>
      </c>
      <c r="F29" s="758" t="s">
        <v>1369</v>
      </c>
      <c r="G29" s="758" t="s">
        <v>1369</v>
      </c>
      <c r="H29" s="759"/>
    </row>
    <row r="30" spans="1:8">
      <c r="A30" s="760" t="s">
        <v>1293</v>
      </c>
      <c r="B30" s="771">
        <v>26</v>
      </c>
      <c r="C30" s="762" t="s">
        <v>754</v>
      </c>
      <c r="D30" s="762" t="s">
        <v>1291</v>
      </c>
      <c r="E30" s="760" t="s">
        <v>1292</v>
      </c>
      <c r="F30" s="758" t="s">
        <v>1369</v>
      </c>
      <c r="G30" s="758" t="s">
        <v>1369</v>
      </c>
      <c r="H30" s="764"/>
    </row>
    <row r="31" spans="1:8">
      <c r="A31" s="765" t="s">
        <v>1294</v>
      </c>
      <c r="B31" s="770">
        <v>27</v>
      </c>
      <c r="C31" s="767" t="s">
        <v>753</v>
      </c>
      <c r="D31" s="767" t="s">
        <v>1291</v>
      </c>
      <c r="E31" s="765" t="s">
        <v>1292</v>
      </c>
      <c r="F31" s="758" t="s">
        <v>1369</v>
      </c>
      <c r="G31" s="758" t="s">
        <v>1369</v>
      </c>
      <c r="H31" s="759"/>
    </row>
    <row r="32" spans="1:8">
      <c r="A32" s="760" t="s">
        <v>1295</v>
      </c>
      <c r="B32" s="768">
        <v>28</v>
      </c>
      <c r="C32" s="762" t="s">
        <v>1296</v>
      </c>
      <c r="D32" s="762" t="s">
        <v>1291</v>
      </c>
      <c r="E32" s="769" t="s">
        <v>1292</v>
      </c>
      <c r="F32" s="758" t="s">
        <v>1369</v>
      </c>
      <c r="G32" s="758" t="s">
        <v>1369</v>
      </c>
      <c r="H32" s="764"/>
    </row>
    <row r="33" spans="1:8">
      <c r="A33" s="765" t="s">
        <v>1297</v>
      </c>
      <c r="B33" s="770">
        <v>29</v>
      </c>
      <c r="C33" s="767" t="s">
        <v>1132</v>
      </c>
      <c r="D33" s="767" t="s">
        <v>1299</v>
      </c>
      <c r="E33" s="765" t="s">
        <v>1300</v>
      </c>
      <c r="F33" s="758" t="s">
        <v>1369</v>
      </c>
      <c r="G33" s="758" t="s">
        <v>1369</v>
      </c>
      <c r="H33" s="759"/>
    </row>
    <row r="34" spans="1:8">
      <c r="A34" s="760" t="s">
        <v>1298</v>
      </c>
      <c r="B34" s="771">
        <v>30</v>
      </c>
      <c r="C34" s="762" t="s">
        <v>1133</v>
      </c>
      <c r="D34" s="762" t="s">
        <v>1299</v>
      </c>
      <c r="E34" s="760" t="s">
        <v>1300</v>
      </c>
      <c r="F34" s="758" t="s">
        <v>1369</v>
      </c>
      <c r="G34" s="758" t="s">
        <v>1369</v>
      </c>
      <c r="H34" s="764"/>
    </row>
    <row r="35" spans="1:8">
      <c r="A35" s="765" t="s">
        <v>1301</v>
      </c>
      <c r="B35" s="770">
        <v>31</v>
      </c>
      <c r="C35" s="767" t="s">
        <v>1134</v>
      </c>
      <c r="D35" s="767" t="s">
        <v>1299</v>
      </c>
      <c r="E35" s="765" t="s">
        <v>1300</v>
      </c>
      <c r="F35" s="758" t="s">
        <v>1369</v>
      </c>
      <c r="G35" s="758" t="s">
        <v>1369</v>
      </c>
      <c r="H35" s="759"/>
    </row>
    <row r="36" spans="1:8">
      <c r="A36" s="760" t="s">
        <v>1302</v>
      </c>
      <c r="B36" s="771">
        <v>32</v>
      </c>
      <c r="C36" s="762" t="s">
        <v>1135</v>
      </c>
      <c r="D36" s="762" t="s">
        <v>1291</v>
      </c>
      <c r="E36" s="760" t="s">
        <v>1292</v>
      </c>
      <c r="F36" s="758" t="s">
        <v>1369</v>
      </c>
      <c r="G36" s="758" t="s">
        <v>1369</v>
      </c>
      <c r="H36" s="764"/>
    </row>
    <row r="37" spans="1:8">
      <c r="A37" s="765" t="s">
        <v>1303</v>
      </c>
      <c r="B37" s="766">
        <v>33</v>
      </c>
      <c r="C37" s="767" t="s">
        <v>1136</v>
      </c>
      <c r="D37" s="767" t="s">
        <v>1299</v>
      </c>
      <c r="E37" s="765" t="s">
        <v>1300</v>
      </c>
      <c r="F37" s="758" t="s">
        <v>1369</v>
      </c>
      <c r="G37" s="758" t="s">
        <v>1369</v>
      </c>
      <c r="H37" s="759"/>
    </row>
    <row r="38" spans="1:8">
      <c r="A38" s="760" t="s">
        <v>1304</v>
      </c>
      <c r="B38" s="771">
        <v>34</v>
      </c>
      <c r="C38" s="762" t="s">
        <v>1305</v>
      </c>
      <c r="D38" s="762" t="s">
        <v>1306</v>
      </c>
      <c r="E38" s="760" t="s">
        <v>1307</v>
      </c>
      <c r="F38" s="758" t="s">
        <v>1369</v>
      </c>
      <c r="G38" s="758" t="s">
        <v>1369</v>
      </c>
      <c r="H38" s="764"/>
    </row>
    <row r="39" spans="1:8">
      <c r="A39" s="765" t="s">
        <v>1308</v>
      </c>
      <c r="B39" s="770">
        <v>35</v>
      </c>
      <c r="C39" s="767" t="s">
        <v>1309</v>
      </c>
      <c r="D39" s="767" t="s">
        <v>1299</v>
      </c>
      <c r="E39" s="765" t="s">
        <v>1300</v>
      </c>
      <c r="F39" s="758" t="s">
        <v>1369</v>
      </c>
      <c r="G39" s="758" t="s">
        <v>1369</v>
      </c>
      <c r="H39" s="759"/>
    </row>
    <row r="40" spans="1:8">
      <c r="A40" s="760" t="s">
        <v>1310</v>
      </c>
      <c r="B40" s="768">
        <v>36</v>
      </c>
      <c r="C40" s="762" t="s">
        <v>1311</v>
      </c>
      <c r="D40" s="762" t="s">
        <v>1312</v>
      </c>
      <c r="E40" s="769" t="s">
        <v>1300</v>
      </c>
      <c r="F40" s="758" t="s">
        <v>1369</v>
      </c>
      <c r="G40" s="758" t="s">
        <v>1369</v>
      </c>
      <c r="H40" s="764"/>
    </row>
    <row r="41" spans="1:8">
      <c r="A41" s="765" t="s">
        <v>1313</v>
      </c>
      <c r="B41" s="770">
        <v>37</v>
      </c>
      <c r="C41" s="767" t="s">
        <v>741</v>
      </c>
      <c r="D41" s="767" t="s">
        <v>1314</v>
      </c>
      <c r="E41" s="765" t="s">
        <v>1292</v>
      </c>
      <c r="F41" s="758" t="s">
        <v>1369</v>
      </c>
      <c r="G41" s="758" t="s">
        <v>1369</v>
      </c>
      <c r="H41" s="759"/>
    </row>
    <row r="42" spans="1:8">
      <c r="A42" s="760" t="s">
        <v>1315</v>
      </c>
      <c r="B42" s="771">
        <v>38</v>
      </c>
      <c r="C42" s="762" t="s">
        <v>740</v>
      </c>
      <c r="D42" s="762" t="s">
        <v>1316</v>
      </c>
      <c r="E42" s="760" t="s">
        <v>1292</v>
      </c>
      <c r="F42" s="758" t="s">
        <v>1369</v>
      </c>
      <c r="G42" s="758" t="s">
        <v>1369</v>
      </c>
      <c r="H42" s="764"/>
    </row>
    <row r="43" spans="1:8">
      <c r="A43" s="765" t="s">
        <v>1317</v>
      </c>
      <c r="B43" s="770">
        <v>39</v>
      </c>
      <c r="C43" s="767" t="s">
        <v>739</v>
      </c>
      <c r="D43" s="767" t="s">
        <v>1318</v>
      </c>
      <c r="E43" s="765" t="s">
        <v>1319</v>
      </c>
      <c r="F43" s="758" t="s">
        <v>1369</v>
      </c>
      <c r="G43" s="758" t="s">
        <v>1369</v>
      </c>
      <c r="H43" s="759"/>
    </row>
    <row r="44" spans="1:8">
      <c r="A44" s="760" t="s">
        <v>1320</v>
      </c>
      <c r="B44" s="771">
        <v>40</v>
      </c>
      <c r="C44" s="762" t="s">
        <v>1321</v>
      </c>
      <c r="D44" s="762" t="s">
        <v>1322</v>
      </c>
      <c r="E44" s="760" t="s">
        <v>1292</v>
      </c>
      <c r="F44" s="758" t="s">
        <v>1369</v>
      </c>
      <c r="G44" s="758" t="s">
        <v>1369</v>
      </c>
      <c r="H44" s="764"/>
    </row>
    <row r="45" spans="1:8">
      <c r="A45" s="765" t="str">
        <f>_xlfn.CONCAT(B45,".1")</f>
        <v>41.1</v>
      </c>
      <c r="B45" s="770">
        <v>41</v>
      </c>
      <c r="C45" s="767" t="s">
        <v>1323</v>
      </c>
      <c r="D45" s="767" t="s">
        <v>1322</v>
      </c>
      <c r="E45" s="765" t="s">
        <v>1292</v>
      </c>
      <c r="F45" s="758" t="s">
        <v>1369</v>
      </c>
      <c r="G45" s="758" t="s">
        <v>1369</v>
      </c>
      <c r="H45" s="759"/>
    </row>
    <row r="46" spans="1:8">
      <c r="A46" s="760" t="str">
        <f t="shared" ref="A46:A71" si="0">_xlfn.CONCAT(B46,".1")</f>
        <v>42.1</v>
      </c>
      <c r="B46" s="771">
        <v>42</v>
      </c>
      <c r="C46" s="762" t="s">
        <v>1324</v>
      </c>
      <c r="D46" s="762" t="s">
        <v>1322</v>
      </c>
      <c r="E46" s="760" t="s">
        <v>1292</v>
      </c>
      <c r="F46" s="758" t="s">
        <v>1369</v>
      </c>
      <c r="G46" s="758" t="s">
        <v>1369</v>
      </c>
      <c r="H46" s="764"/>
    </row>
    <row r="47" spans="1:8">
      <c r="A47" s="765" t="str">
        <f t="shared" si="0"/>
        <v>43.1</v>
      </c>
      <c r="B47" s="770">
        <v>43</v>
      </c>
      <c r="C47" s="767" t="s">
        <v>1325</v>
      </c>
      <c r="D47" s="767" t="s">
        <v>1322</v>
      </c>
      <c r="E47" s="765" t="s">
        <v>1292</v>
      </c>
      <c r="F47" s="758" t="s">
        <v>1369</v>
      </c>
      <c r="G47" s="758" t="s">
        <v>1369</v>
      </c>
      <c r="H47" s="759"/>
    </row>
    <row r="48" spans="1:8">
      <c r="A48" s="760" t="str">
        <f t="shared" si="0"/>
        <v>44.1</v>
      </c>
      <c r="B48" s="771">
        <v>44</v>
      </c>
      <c r="C48" s="762" t="s">
        <v>1326</v>
      </c>
      <c r="D48" s="762" t="s">
        <v>1322</v>
      </c>
      <c r="E48" s="769" t="s">
        <v>1292</v>
      </c>
      <c r="F48" s="758" t="s">
        <v>1369</v>
      </c>
      <c r="G48" s="758" t="s">
        <v>1369</v>
      </c>
      <c r="H48" s="764"/>
    </row>
    <row r="49" spans="1:8">
      <c r="A49" s="765" t="str">
        <f t="shared" si="0"/>
        <v>45.1</v>
      </c>
      <c r="B49" s="770">
        <v>45</v>
      </c>
      <c r="C49" s="767" t="s">
        <v>1327</v>
      </c>
      <c r="D49" s="767" t="s">
        <v>1328</v>
      </c>
      <c r="E49" s="765" t="s">
        <v>1329</v>
      </c>
      <c r="F49" s="758" t="s">
        <v>1369</v>
      </c>
      <c r="G49" s="758" t="s">
        <v>1369</v>
      </c>
      <c r="H49" s="759"/>
    </row>
    <row r="50" spans="1:8">
      <c r="A50" s="760" t="str">
        <f t="shared" si="0"/>
        <v>46.1</v>
      </c>
      <c r="B50" s="771">
        <v>46</v>
      </c>
      <c r="C50" s="762" t="s">
        <v>738</v>
      </c>
      <c r="D50" s="762" t="s">
        <v>1322</v>
      </c>
      <c r="E50" s="760" t="s">
        <v>1292</v>
      </c>
      <c r="F50" s="758" t="s">
        <v>1369</v>
      </c>
      <c r="G50" s="758" t="s">
        <v>1369</v>
      </c>
      <c r="H50" s="764"/>
    </row>
    <row r="51" spans="1:8">
      <c r="A51" s="765" t="str">
        <f t="shared" si="0"/>
        <v>47.1</v>
      </c>
      <c r="B51" s="770">
        <v>47</v>
      </c>
      <c r="C51" s="767" t="s">
        <v>737</v>
      </c>
      <c r="D51" s="767" t="s">
        <v>1322</v>
      </c>
      <c r="E51" s="765" t="s">
        <v>1292</v>
      </c>
      <c r="F51" s="758" t="s">
        <v>1369</v>
      </c>
      <c r="G51" s="758" t="s">
        <v>1369</v>
      </c>
      <c r="H51" s="759"/>
    </row>
    <row r="52" spans="1:8">
      <c r="A52" s="760" t="str">
        <f t="shared" si="0"/>
        <v>48.1</v>
      </c>
      <c r="B52" s="771">
        <v>48</v>
      </c>
      <c r="C52" s="762" t="s">
        <v>736</v>
      </c>
      <c r="D52" s="762" t="s">
        <v>1322</v>
      </c>
      <c r="E52" s="760" t="s">
        <v>1292</v>
      </c>
      <c r="F52" s="758" t="s">
        <v>1369</v>
      </c>
      <c r="G52" s="758" t="s">
        <v>1369</v>
      </c>
      <c r="H52" s="764"/>
    </row>
    <row r="53" spans="1:8">
      <c r="A53" s="765" t="str">
        <f t="shared" si="0"/>
        <v>49.1</v>
      </c>
      <c r="B53" s="770">
        <v>49</v>
      </c>
      <c r="C53" s="767" t="s">
        <v>735</v>
      </c>
      <c r="D53" s="767" t="s">
        <v>1322</v>
      </c>
      <c r="E53" s="765" t="s">
        <v>1292</v>
      </c>
      <c r="F53" s="758" t="s">
        <v>1369</v>
      </c>
      <c r="G53" s="758" t="s">
        <v>1369</v>
      </c>
      <c r="H53" s="759"/>
    </row>
    <row r="54" spans="1:8">
      <c r="A54" s="760" t="str">
        <f t="shared" si="0"/>
        <v>50.1</v>
      </c>
      <c r="B54" s="771">
        <v>50</v>
      </c>
      <c r="C54" s="762" t="s">
        <v>734</v>
      </c>
      <c r="D54" s="762" t="s">
        <v>1322</v>
      </c>
      <c r="E54" s="760" t="s">
        <v>1292</v>
      </c>
      <c r="F54" s="758" t="s">
        <v>1369</v>
      </c>
      <c r="G54" s="758" t="s">
        <v>1369</v>
      </c>
      <c r="H54" s="764"/>
    </row>
    <row r="55" spans="1:8">
      <c r="A55" s="765" t="str">
        <f t="shared" si="0"/>
        <v>51.1</v>
      </c>
      <c r="B55" s="770">
        <v>51</v>
      </c>
      <c r="C55" s="767" t="s">
        <v>733</v>
      </c>
      <c r="D55" s="767" t="s">
        <v>1291</v>
      </c>
      <c r="E55" s="765" t="s">
        <v>1292</v>
      </c>
      <c r="F55" s="758" t="s">
        <v>1369</v>
      </c>
      <c r="G55" s="758" t="s">
        <v>1369</v>
      </c>
      <c r="H55" s="759"/>
    </row>
    <row r="56" spans="1:8">
      <c r="A56" s="760" t="str">
        <f t="shared" si="0"/>
        <v>52.1</v>
      </c>
      <c r="B56" s="771">
        <v>52</v>
      </c>
      <c r="C56" s="762" t="s">
        <v>1330</v>
      </c>
      <c r="D56" s="762" t="s">
        <v>1291</v>
      </c>
      <c r="E56" s="769" t="s">
        <v>1292</v>
      </c>
      <c r="F56" s="758" t="s">
        <v>1369</v>
      </c>
      <c r="G56" s="758" t="s">
        <v>1369</v>
      </c>
      <c r="H56" s="764"/>
    </row>
    <row r="57" spans="1:8">
      <c r="A57" s="765" t="str">
        <f t="shared" si="0"/>
        <v>53.1</v>
      </c>
      <c r="B57" s="770">
        <v>53</v>
      </c>
      <c r="C57" s="767" t="s">
        <v>570</v>
      </c>
      <c r="D57" s="767" t="s">
        <v>1332</v>
      </c>
      <c r="E57" s="765" t="s">
        <v>1331</v>
      </c>
      <c r="F57" s="758" t="s">
        <v>1369</v>
      </c>
      <c r="G57" s="758" t="s">
        <v>1369</v>
      </c>
      <c r="H57" s="759"/>
    </row>
    <row r="58" spans="1:8">
      <c r="A58" s="760" t="str">
        <f t="shared" si="0"/>
        <v>54.1</v>
      </c>
      <c r="B58" s="771">
        <v>54</v>
      </c>
      <c r="C58" s="762" t="s">
        <v>7</v>
      </c>
      <c r="D58" s="762" t="s">
        <v>1332</v>
      </c>
      <c r="E58" s="760" t="s">
        <v>1331</v>
      </c>
      <c r="F58" s="758" t="s">
        <v>1369</v>
      </c>
      <c r="G58" s="758" t="s">
        <v>1369</v>
      </c>
      <c r="H58" s="764"/>
    </row>
    <row r="59" spans="1:8">
      <c r="A59" s="765" t="str">
        <f t="shared" si="0"/>
        <v>55.1</v>
      </c>
      <c r="B59" s="770">
        <v>55</v>
      </c>
      <c r="C59" s="767" t="s">
        <v>1333</v>
      </c>
      <c r="D59" s="767" t="s">
        <v>1332</v>
      </c>
      <c r="E59" s="765" t="s">
        <v>1331</v>
      </c>
      <c r="F59" s="758" t="s">
        <v>1369</v>
      </c>
      <c r="G59" s="758" t="s">
        <v>1369</v>
      </c>
      <c r="H59" s="759"/>
    </row>
    <row r="60" spans="1:8">
      <c r="A60" s="760" t="str">
        <f t="shared" si="0"/>
        <v>56.1</v>
      </c>
      <c r="B60" s="771">
        <v>56</v>
      </c>
      <c r="C60" s="762" t="s">
        <v>1334</v>
      </c>
      <c r="D60" s="762" t="s">
        <v>1332</v>
      </c>
      <c r="E60" s="760" t="s">
        <v>1331</v>
      </c>
      <c r="F60" s="758" t="s">
        <v>1369</v>
      </c>
      <c r="G60" s="758" t="s">
        <v>1369</v>
      </c>
      <c r="H60" s="764"/>
    </row>
    <row r="61" spans="1:8">
      <c r="A61" s="765" t="str">
        <f t="shared" si="0"/>
        <v>57.1</v>
      </c>
      <c r="B61" s="770">
        <v>57</v>
      </c>
      <c r="C61" s="767" t="s">
        <v>1335</v>
      </c>
      <c r="D61" s="767" t="s">
        <v>1336</v>
      </c>
      <c r="E61" s="765" t="s">
        <v>1337</v>
      </c>
      <c r="F61" s="758" t="s">
        <v>1369</v>
      </c>
      <c r="G61" s="758" t="s">
        <v>1369</v>
      </c>
      <c r="H61" s="759"/>
    </row>
    <row r="62" spans="1:8">
      <c r="A62" s="760" t="str">
        <f t="shared" si="0"/>
        <v>58.1</v>
      </c>
      <c r="B62" s="771">
        <v>58</v>
      </c>
      <c r="C62" s="762" t="s">
        <v>571</v>
      </c>
      <c r="D62" s="762" t="s">
        <v>1338</v>
      </c>
      <c r="E62" s="760" t="s">
        <v>1339</v>
      </c>
      <c r="F62" s="758" t="s">
        <v>1369</v>
      </c>
      <c r="G62" s="758" t="s">
        <v>1369</v>
      </c>
      <c r="H62" s="764"/>
    </row>
    <row r="63" spans="1:8">
      <c r="A63" s="765" t="str">
        <f t="shared" si="0"/>
        <v>59.1</v>
      </c>
      <c r="B63" s="770">
        <v>59</v>
      </c>
      <c r="C63" s="767" t="s">
        <v>6</v>
      </c>
      <c r="D63" s="767" t="s">
        <v>1257</v>
      </c>
      <c r="E63" s="765" t="s">
        <v>1258</v>
      </c>
      <c r="F63" s="758" t="s">
        <v>1369</v>
      </c>
      <c r="G63" s="758" t="s">
        <v>1369</v>
      </c>
      <c r="H63" s="759"/>
    </row>
    <row r="64" spans="1:8">
      <c r="A64" s="760" t="str">
        <f t="shared" si="0"/>
        <v>60.1</v>
      </c>
      <c r="B64" s="771">
        <v>60</v>
      </c>
      <c r="C64" s="762" t="s">
        <v>1340</v>
      </c>
      <c r="D64" s="762" t="s">
        <v>1344</v>
      </c>
      <c r="E64" s="769" t="s">
        <v>1345</v>
      </c>
      <c r="F64" s="758" t="s">
        <v>1369</v>
      </c>
      <c r="G64" s="758" t="s">
        <v>1369</v>
      </c>
      <c r="H64" s="764"/>
    </row>
    <row r="65" spans="1:8">
      <c r="A65" s="765" t="str">
        <f t="shared" si="0"/>
        <v>61.1</v>
      </c>
      <c r="B65" s="770">
        <v>61</v>
      </c>
      <c r="C65" s="767" t="s">
        <v>1341</v>
      </c>
      <c r="D65" s="767" t="s">
        <v>1346</v>
      </c>
      <c r="E65" s="765" t="s">
        <v>1258</v>
      </c>
      <c r="F65" s="758" t="s">
        <v>1369</v>
      </c>
      <c r="G65" s="758" t="s">
        <v>1369</v>
      </c>
      <c r="H65" s="759"/>
    </row>
    <row r="66" spans="1:8">
      <c r="A66" s="760" t="str">
        <f t="shared" si="0"/>
        <v>62.1</v>
      </c>
      <c r="B66" s="771">
        <v>62</v>
      </c>
      <c r="C66" s="762" t="s">
        <v>9</v>
      </c>
      <c r="D66" s="762" t="s">
        <v>1257</v>
      </c>
      <c r="E66" s="760" t="s">
        <v>1258</v>
      </c>
      <c r="F66" s="758" t="s">
        <v>1369</v>
      </c>
      <c r="G66" s="758" t="s">
        <v>1369</v>
      </c>
      <c r="H66" s="764"/>
    </row>
    <row r="67" spans="1:8">
      <c r="A67" s="765" t="str">
        <f t="shared" si="0"/>
        <v>63.1</v>
      </c>
      <c r="B67" s="770">
        <v>63</v>
      </c>
      <c r="C67" s="767" t="s">
        <v>5</v>
      </c>
      <c r="D67" s="767" t="s">
        <v>1347</v>
      </c>
      <c r="E67" s="765" t="s">
        <v>1348</v>
      </c>
      <c r="F67" s="758" t="s">
        <v>1369</v>
      </c>
      <c r="G67" s="758" t="s">
        <v>1369</v>
      </c>
      <c r="H67" s="759"/>
    </row>
    <row r="68" spans="1:8">
      <c r="A68" s="760" t="str">
        <f t="shared" si="0"/>
        <v>64.1</v>
      </c>
      <c r="B68" s="771">
        <v>64</v>
      </c>
      <c r="C68" s="762" t="s">
        <v>1349</v>
      </c>
      <c r="D68" s="762" t="s">
        <v>1257</v>
      </c>
      <c r="E68" s="760" t="s">
        <v>1258</v>
      </c>
      <c r="F68" s="758" t="s">
        <v>1369</v>
      </c>
      <c r="G68" s="758" t="s">
        <v>1369</v>
      </c>
      <c r="H68" s="764"/>
    </row>
    <row r="69" spans="1:8">
      <c r="A69" s="765" t="str">
        <f t="shared" si="0"/>
        <v>65.1</v>
      </c>
      <c r="B69" s="770">
        <v>65</v>
      </c>
      <c r="C69" s="767" t="s">
        <v>1342</v>
      </c>
      <c r="D69" s="767" t="s">
        <v>1257</v>
      </c>
      <c r="E69" s="765" t="s">
        <v>1258</v>
      </c>
      <c r="F69" s="758" t="s">
        <v>1369</v>
      </c>
      <c r="G69" s="758" t="s">
        <v>1369</v>
      </c>
      <c r="H69" s="759"/>
    </row>
    <row r="70" spans="1:8">
      <c r="A70" s="760" t="str">
        <f t="shared" si="0"/>
        <v>66.1</v>
      </c>
      <c r="B70" s="771">
        <v>66</v>
      </c>
      <c r="C70" s="762" t="s">
        <v>704</v>
      </c>
      <c r="D70" s="762" t="s">
        <v>1350</v>
      </c>
      <c r="E70" s="760" t="s">
        <v>1337</v>
      </c>
      <c r="F70" s="758" t="s">
        <v>1369</v>
      </c>
      <c r="G70" s="758" t="s">
        <v>1369</v>
      </c>
      <c r="H70" s="764"/>
    </row>
    <row r="71" spans="1:8">
      <c r="A71" s="765" t="str">
        <f t="shared" si="0"/>
        <v>67.1</v>
      </c>
      <c r="B71" s="770">
        <v>67</v>
      </c>
      <c r="C71" s="767" t="s">
        <v>1343</v>
      </c>
      <c r="D71" s="767" t="s">
        <v>1355</v>
      </c>
      <c r="E71" s="765" t="s">
        <v>1258</v>
      </c>
      <c r="F71" s="758" t="s">
        <v>1369</v>
      </c>
      <c r="G71" s="758" t="s">
        <v>1369</v>
      </c>
      <c r="H71" s="759"/>
    </row>
    <row r="73" spans="1:8">
      <c r="D73" s="751"/>
    </row>
    <row r="74" spans="1:8">
      <c r="D74" s="751"/>
    </row>
    <row r="75" spans="1:8">
      <c r="D75" s="751"/>
    </row>
    <row r="76" spans="1:8">
      <c r="D76" s="751"/>
    </row>
  </sheetData>
  <sheetProtection sheet="1" objects="1" scenarios="1"/>
  <phoneticPr fontId="16" type="noConversion"/>
  <hyperlinks>
    <hyperlink ref="C5" location="'BP'!A1" tooltip="BP" display="BP" xr:uid="{4A320ABA-C40C-4136-A248-7964FA55337B}"/>
  </hyperlinks>
  <pageMargins left="0.511811024" right="0.511811024" top="0.78740157499999996" bottom="0.78740157499999996" header="0.31496062000000002" footer="0.31496062000000002"/>
  <headerFooter>
    <oddHeader>&amp;R&amp;"Calibri"&amp;10&amp;K000000 #interna&amp;1#_x000D_</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833FD-A425-481B-B3D6-B6DEA79EB6C0}">
  <sheetPr codeName="Plan40">
    <tabColor rgb="FFFFCC00"/>
  </sheetPr>
  <dimension ref="A1:X29"/>
  <sheetViews>
    <sheetView showGridLines="0" showRowColHeaders="0" zoomScaleNormal="100" workbookViewId="0">
      <pane xSplit="1" ySplit="5" topLeftCell="P6" activePane="bottomRight" state="frozen"/>
      <selection pane="topRight" activeCell="B1" sqref="B1"/>
      <selection pane="bottomLeft" activeCell="A6" sqref="A6"/>
      <selection pane="bottomRight" activeCell="A4" sqref="A4"/>
    </sheetView>
  </sheetViews>
  <sheetFormatPr defaultColWidth="12.42578125" defaultRowHeight="12.75"/>
  <cols>
    <col min="1" max="1" width="64.7109375" customWidth="1"/>
    <col min="2" max="236" width="12.7109375" customWidth="1"/>
  </cols>
  <sheetData>
    <row r="1" spans="1:24" s="80" customFormat="1" ht="16.350000000000001" customHeight="1">
      <c r="A1" s="90"/>
      <c r="B1" s="91"/>
      <c r="C1" s="91"/>
      <c r="D1" s="91"/>
      <c r="E1" s="91"/>
      <c r="F1" s="91"/>
      <c r="G1" s="91"/>
      <c r="H1" s="91"/>
      <c r="I1" s="91"/>
      <c r="J1" s="91"/>
      <c r="K1" s="91"/>
      <c r="L1" s="91"/>
      <c r="M1" s="91"/>
      <c r="N1" s="91"/>
      <c r="O1" s="91"/>
      <c r="P1" s="91"/>
      <c r="Q1" s="91"/>
      <c r="R1" s="91"/>
      <c r="S1" s="91"/>
      <c r="T1" s="91"/>
      <c r="U1" s="91"/>
      <c r="V1" s="91"/>
      <c r="W1" s="91"/>
      <c r="X1" s="91"/>
    </row>
    <row r="2" spans="1:24" s="80" customFormat="1" ht="33" customHeight="1">
      <c r="A2" s="616" t="s">
        <v>1229</v>
      </c>
      <c r="B2" s="91"/>
      <c r="C2" s="91"/>
      <c r="D2" s="91"/>
      <c r="E2" s="91"/>
      <c r="F2" s="91"/>
      <c r="G2" s="91"/>
      <c r="H2" s="91"/>
      <c r="I2" s="91"/>
      <c r="J2" s="91"/>
      <c r="K2" s="91"/>
      <c r="L2" s="91"/>
      <c r="M2" s="91"/>
      <c r="N2" s="91"/>
      <c r="O2" s="91"/>
      <c r="P2" s="91"/>
      <c r="Q2" s="91"/>
      <c r="R2" s="91"/>
      <c r="S2" s="91"/>
      <c r="T2" s="91"/>
      <c r="U2" s="91"/>
      <c r="V2" s="91"/>
      <c r="W2" s="91"/>
      <c r="X2" s="91"/>
    </row>
    <row r="3" spans="1:24" s="80" customFormat="1" ht="16.350000000000001" customHeight="1">
      <c r="A3" s="617" t="s">
        <v>1443</v>
      </c>
      <c r="B3" s="91"/>
      <c r="C3" s="91"/>
      <c r="D3" s="91"/>
      <c r="E3" s="91"/>
      <c r="F3" s="91"/>
      <c r="G3" s="91"/>
      <c r="H3" s="91"/>
      <c r="I3" s="91"/>
      <c r="J3" s="91"/>
      <c r="K3" s="91"/>
      <c r="L3" s="91"/>
      <c r="M3" s="91"/>
      <c r="N3" s="91"/>
      <c r="O3" s="91"/>
      <c r="P3" s="91"/>
      <c r="Q3" s="91"/>
      <c r="R3" s="91"/>
      <c r="S3" s="91"/>
      <c r="T3" s="91"/>
      <c r="U3" s="91"/>
      <c r="V3" s="91"/>
      <c r="W3" s="91"/>
      <c r="X3" s="91"/>
    </row>
    <row r="4" spans="1:24" s="80" customFormat="1" ht="16.350000000000001" customHeight="1">
      <c r="A4" s="95" t="s">
        <v>1457</v>
      </c>
      <c r="B4" s="94" t="s">
        <v>1512</v>
      </c>
      <c r="C4" s="94" t="s">
        <v>1513</v>
      </c>
      <c r="D4" s="94" t="s">
        <v>1514</v>
      </c>
      <c r="E4" s="94" t="s">
        <v>1515</v>
      </c>
      <c r="F4" s="94" t="s">
        <v>1516</v>
      </c>
      <c r="G4" s="94" t="s">
        <v>1517</v>
      </c>
      <c r="H4" s="94" t="s">
        <v>1518</v>
      </c>
      <c r="I4" s="94" t="s">
        <v>1519</v>
      </c>
      <c r="J4" s="94" t="s">
        <v>1520</v>
      </c>
      <c r="K4" s="94" t="s">
        <v>1388</v>
      </c>
      <c r="L4" s="94" t="s">
        <v>1389</v>
      </c>
      <c r="M4" s="94" t="s">
        <v>1390</v>
      </c>
      <c r="N4" s="94" t="s">
        <v>1391</v>
      </c>
      <c r="O4" s="94" t="s">
        <v>1392</v>
      </c>
      <c r="P4" s="94" t="s">
        <v>1393</v>
      </c>
      <c r="Q4" s="94" t="s">
        <v>1394</v>
      </c>
      <c r="R4" s="94" t="s">
        <v>1395</v>
      </c>
      <c r="S4" s="94" t="s">
        <v>1396</v>
      </c>
      <c r="T4" s="94" t="s">
        <v>1397</v>
      </c>
      <c r="U4" s="94" t="s">
        <v>1398</v>
      </c>
      <c r="V4" s="94" t="s">
        <v>1399</v>
      </c>
      <c r="W4" s="94" t="s">
        <v>1400</v>
      </c>
      <c r="X4" s="94" t="s">
        <v>1401</v>
      </c>
    </row>
    <row r="5" spans="1:24" s="109" customFormat="1" ht="4.5" customHeight="1">
      <c r="A5" s="96"/>
      <c r="B5" s="97"/>
      <c r="C5" s="97"/>
      <c r="D5" s="97"/>
      <c r="E5" s="97"/>
      <c r="F5" s="97"/>
      <c r="G5" s="97"/>
      <c r="H5" s="97"/>
      <c r="I5" s="97"/>
      <c r="J5" s="97"/>
      <c r="K5" s="97"/>
      <c r="L5" s="97"/>
      <c r="M5" s="97"/>
      <c r="N5" s="97"/>
      <c r="O5" s="97"/>
      <c r="P5" s="97"/>
      <c r="Q5" s="97"/>
      <c r="R5" s="97"/>
      <c r="S5" s="97"/>
      <c r="T5" s="97"/>
      <c r="U5" s="97"/>
      <c r="V5" s="97"/>
      <c r="W5" s="97"/>
      <c r="X5" s="97"/>
    </row>
    <row r="6" spans="1:24" s="79" customFormat="1">
      <c r="A6" s="700" t="s">
        <v>1224</v>
      </c>
      <c r="B6" s="704">
        <v>22756764990.930008</v>
      </c>
      <c r="C6" s="704">
        <v>23537369839.360001</v>
      </c>
      <c r="D6" s="704">
        <v>23719195827.510002</v>
      </c>
      <c r="E6" s="704">
        <v>24576272460.409996</v>
      </c>
      <c r="F6" s="704">
        <v>23114976206.580002</v>
      </c>
      <c r="G6" s="704">
        <v>23020281438.239998</v>
      </c>
      <c r="H6" s="704">
        <v>23309794379.859997</v>
      </c>
      <c r="I6" s="704">
        <v>23713544014.340004</v>
      </c>
      <c r="J6" s="704">
        <v>23681493324.790001</v>
      </c>
      <c r="K6" s="704">
        <v>23541529193.130001</v>
      </c>
      <c r="L6" s="704">
        <v>26407744530.190002</v>
      </c>
      <c r="M6" s="704">
        <v>26319756042.34</v>
      </c>
      <c r="N6" s="704">
        <v>26535806302.419998</v>
      </c>
      <c r="O6" s="704">
        <v>29003443023.820004</v>
      </c>
      <c r="P6" s="704">
        <v>32592459063.38998</v>
      </c>
      <c r="Q6" s="704">
        <v>36104920251.580002</v>
      </c>
      <c r="R6" s="704">
        <v>33964807104.209999</v>
      </c>
      <c r="S6" s="704">
        <v>35651108538.989998</v>
      </c>
      <c r="T6" s="704">
        <v>36962038686.450005</v>
      </c>
      <c r="U6" s="704">
        <v>41314621543.449997</v>
      </c>
      <c r="V6" s="704">
        <v>38717244847.369987</v>
      </c>
      <c r="W6" s="704">
        <v>39029518343.040001</v>
      </c>
      <c r="X6" s="704">
        <v>39726988287.919998</v>
      </c>
    </row>
    <row r="7" spans="1:24" s="79" customFormat="1" ht="12.75" customHeight="1">
      <c r="A7" s="293" t="s">
        <v>212</v>
      </c>
      <c r="B7" s="702">
        <v>22394231839.490005</v>
      </c>
      <c r="C7" s="702">
        <v>23259924966.640003</v>
      </c>
      <c r="D7" s="702">
        <v>23645989947.619999</v>
      </c>
      <c r="E7" s="702">
        <v>24345655697.059998</v>
      </c>
      <c r="F7" s="702">
        <v>23092025155.200001</v>
      </c>
      <c r="G7" s="702">
        <v>23066773194.5</v>
      </c>
      <c r="H7" s="702">
        <v>23162188840.529999</v>
      </c>
      <c r="I7" s="702">
        <v>23401975261.630001</v>
      </c>
      <c r="J7" s="702">
        <v>23255765424.400002</v>
      </c>
      <c r="K7" s="702">
        <v>23111354747.530003</v>
      </c>
      <c r="L7" s="702">
        <v>25267673575.190002</v>
      </c>
      <c r="M7" s="702">
        <v>25206936436.34</v>
      </c>
      <c r="N7" s="702">
        <v>25487564859.860001</v>
      </c>
      <c r="O7" s="702">
        <v>28083177437.830002</v>
      </c>
      <c r="P7" s="702">
        <v>31701451980.449978</v>
      </c>
      <c r="Q7" s="702">
        <v>34901886419.559998</v>
      </c>
      <c r="R7" s="702">
        <v>32735506576.73</v>
      </c>
      <c r="S7" s="702">
        <v>34541695954.68</v>
      </c>
      <c r="T7" s="702">
        <v>36234806284.69001</v>
      </c>
      <c r="U7" s="702">
        <v>40523693591.759995</v>
      </c>
      <c r="V7" s="702">
        <v>37782693004.819992</v>
      </c>
      <c r="W7" s="702">
        <v>38149102114.07</v>
      </c>
      <c r="X7" s="702">
        <v>38817517855.989998</v>
      </c>
    </row>
    <row r="8" spans="1:24" s="79" customFormat="1">
      <c r="A8" s="129" t="s">
        <v>216</v>
      </c>
      <c r="B8" s="701">
        <v>12743787159.360004</v>
      </c>
      <c r="C8" s="701">
        <v>13383144933.58</v>
      </c>
      <c r="D8" s="701">
        <v>13556819475.09</v>
      </c>
      <c r="E8" s="701">
        <v>14263049077.519999</v>
      </c>
      <c r="F8" s="701">
        <v>14061942102.690002</v>
      </c>
      <c r="G8" s="701">
        <v>14296644575.91</v>
      </c>
      <c r="H8" s="701">
        <v>14016563207.029999</v>
      </c>
      <c r="I8" s="701">
        <v>14163948390.16</v>
      </c>
      <c r="J8" s="701">
        <v>14521923031.540001</v>
      </c>
      <c r="K8" s="701">
        <v>14341880589.800003</v>
      </c>
      <c r="L8" s="701">
        <v>15640773441.890003</v>
      </c>
      <c r="M8" s="701">
        <v>14800697699.25</v>
      </c>
      <c r="N8" s="701">
        <v>15331927771.900002</v>
      </c>
      <c r="O8" s="701">
        <v>17055774031.110001</v>
      </c>
      <c r="P8" s="701">
        <v>19558351677.93998</v>
      </c>
      <c r="Q8" s="701">
        <v>21450874830.900002</v>
      </c>
      <c r="R8" s="701">
        <v>21161005252.669998</v>
      </c>
      <c r="S8" s="701">
        <v>22887242614.940002</v>
      </c>
      <c r="T8" s="701">
        <v>23679772059.76001</v>
      </c>
      <c r="U8" s="701">
        <v>25768772891.629997</v>
      </c>
      <c r="V8" s="701">
        <v>25733694690.289993</v>
      </c>
      <c r="W8" s="701">
        <v>25548935151.699997</v>
      </c>
      <c r="X8" s="701">
        <v>25870187028.839996</v>
      </c>
    </row>
    <row r="9" spans="1:24" s="79" customFormat="1">
      <c r="A9" s="129" t="s">
        <v>75</v>
      </c>
      <c r="B9" s="701">
        <v>6795434000</v>
      </c>
      <c r="C9" s="701">
        <v>7438843000</v>
      </c>
      <c r="D9" s="701">
        <v>7466391000</v>
      </c>
      <c r="E9" s="701">
        <v>7508003000</v>
      </c>
      <c r="F9" s="701">
        <v>7067300000</v>
      </c>
      <c r="G9" s="701">
        <v>6965074000</v>
      </c>
      <c r="H9" s="701">
        <v>7280554000</v>
      </c>
      <c r="I9" s="701">
        <v>7388960000</v>
      </c>
      <c r="J9" s="701">
        <v>6877831000</v>
      </c>
      <c r="K9" s="701">
        <v>7205720000</v>
      </c>
      <c r="L9" s="701">
        <v>7437995000</v>
      </c>
      <c r="M9" s="701">
        <v>7821789000</v>
      </c>
      <c r="N9" s="701">
        <v>7524544000</v>
      </c>
      <c r="O9" s="701">
        <v>7847187000</v>
      </c>
      <c r="P9" s="701">
        <v>8524452000</v>
      </c>
      <c r="Q9" s="701">
        <v>8436990000</v>
      </c>
      <c r="R9" s="701">
        <v>8131702000</v>
      </c>
      <c r="S9" s="701">
        <v>8285927000</v>
      </c>
      <c r="T9" s="701">
        <v>8669895000</v>
      </c>
      <c r="U9" s="701">
        <v>8743674000</v>
      </c>
      <c r="V9" s="701">
        <v>8344382000</v>
      </c>
      <c r="W9" s="701">
        <v>8844653000</v>
      </c>
      <c r="X9" s="701">
        <v>9096155000</v>
      </c>
    </row>
    <row r="10" spans="1:24" s="79" customFormat="1">
      <c r="A10" s="129" t="s">
        <v>1225</v>
      </c>
      <c r="B10" s="701">
        <v>1019793000</v>
      </c>
      <c r="C10" s="701">
        <v>1019544000</v>
      </c>
      <c r="D10" s="701">
        <v>1027550000</v>
      </c>
      <c r="E10" s="701">
        <v>982038000</v>
      </c>
      <c r="F10" s="701">
        <v>668758000</v>
      </c>
      <c r="G10" s="701">
        <v>720484000</v>
      </c>
      <c r="H10" s="701">
        <v>781781000</v>
      </c>
      <c r="I10" s="701">
        <v>939378000</v>
      </c>
      <c r="J10" s="701">
        <v>876742000</v>
      </c>
      <c r="K10" s="701">
        <v>668005000</v>
      </c>
      <c r="L10" s="701">
        <v>850790000</v>
      </c>
      <c r="M10" s="701">
        <v>849968000</v>
      </c>
      <c r="N10" s="701">
        <v>1082742000</v>
      </c>
      <c r="O10" s="701">
        <v>1437717352.6099999</v>
      </c>
      <c r="P10" s="701">
        <v>1534806000</v>
      </c>
      <c r="Q10" s="701">
        <v>1583915000</v>
      </c>
      <c r="R10" s="701">
        <v>1656682000</v>
      </c>
      <c r="S10" s="701">
        <v>1830667000</v>
      </c>
      <c r="T10" s="701">
        <v>1885273000</v>
      </c>
      <c r="U10" s="701">
        <v>1952263000</v>
      </c>
      <c r="V10" s="701">
        <v>1841961000</v>
      </c>
      <c r="W10" s="701">
        <v>1945012000</v>
      </c>
      <c r="X10" s="701">
        <v>1942496000</v>
      </c>
    </row>
    <row r="11" spans="1:24" s="79" customFormat="1">
      <c r="A11" s="129" t="s">
        <v>690</v>
      </c>
      <c r="B11" s="701">
        <v>1835217680.1300001</v>
      </c>
      <c r="C11" s="701">
        <v>1418393033.0599999</v>
      </c>
      <c r="D11" s="701">
        <v>1595229472.53</v>
      </c>
      <c r="E11" s="701">
        <v>1592565619.54</v>
      </c>
      <c r="F11" s="701">
        <v>1294025052.51</v>
      </c>
      <c r="G11" s="701">
        <v>1084570618.5899999</v>
      </c>
      <c r="H11" s="701">
        <v>1083290633.5</v>
      </c>
      <c r="I11" s="701">
        <v>909688871.47000003</v>
      </c>
      <c r="J11" s="701">
        <v>979269392.86000001</v>
      </c>
      <c r="K11" s="701">
        <v>895749157.73000002</v>
      </c>
      <c r="L11" s="701">
        <v>1338115133.3</v>
      </c>
      <c r="M11" s="701">
        <v>1734481737.0899999</v>
      </c>
      <c r="N11" s="701">
        <v>1548351087.96</v>
      </c>
      <c r="O11" s="701">
        <v>1742499054.1099999</v>
      </c>
      <c r="P11" s="701">
        <v>2083842302.51</v>
      </c>
      <c r="Q11" s="701">
        <v>3430106588.6599998</v>
      </c>
      <c r="R11" s="701">
        <v>1786117324.0599999</v>
      </c>
      <c r="S11" s="701">
        <v>1537859339.74</v>
      </c>
      <c r="T11" s="701">
        <v>1999866224.9300001</v>
      </c>
      <c r="U11" s="701">
        <v>4058983700.1300001</v>
      </c>
      <c r="V11" s="701">
        <v>1862655314.53</v>
      </c>
      <c r="W11" s="701">
        <v>1810501962.3699999</v>
      </c>
      <c r="X11" s="701">
        <v>1908679827.1500001</v>
      </c>
    </row>
    <row r="12" spans="1:24" s="79" customFormat="1">
      <c r="A12" s="293" t="s">
        <v>591</v>
      </c>
      <c r="B12" s="703">
        <v>86249066.790000007</v>
      </c>
      <c r="C12" s="703">
        <v>86249066.799999997</v>
      </c>
      <c r="D12" s="703">
        <v>-61039778.009999998</v>
      </c>
      <c r="E12" s="703">
        <v>-61039777.990000002</v>
      </c>
      <c r="F12" s="703">
        <v>-140107313.00999999</v>
      </c>
      <c r="G12" s="703">
        <v>-140107312.99000001</v>
      </c>
      <c r="H12" s="703">
        <v>-122999426.48999999</v>
      </c>
      <c r="I12" s="703">
        <v>-122999426.51000001</v>
      </c>
      <c r="J12" s="703">
        <v>115505451</v>
      </c>
      <c r="K12" s="703">
        <v>115505451</v>
      </c>
      <c r="L12" s="703">
        <v>698108814.50999999</v>
      </c>
      <c r="M12" s="703">
        <v>698108814.49000001</v>
      </c>
      <c r="N12" s="703">
        <v>552772080.50999999</v>
      </c>
      <c r="O12" s="703">
        <v>552772080.49000001</v>
      </c>
      <c r="P12" s="703">
        <v>899353157.49000001</v>
      </c>
      <c r="Q12" s="703">
        <v>899353157.50999999</v>
      </c>
      <c r="R12" s="703">
        <v>884026728</v>
      </c>
      <c r="S12" s="703">
        <v>884026728</v>
      </c>
      <c r="T12" s="703">
        <v>567401555.49000001</v>
      </c>
      <c r="U12" s="703">
        <v>567401555.50999999</v>
      </c>
      <c r="V12" s="703">
        <v>615580070.49000001</v>
      </c>
      <c r="W12" s="703">
        <v>615580070.50999999</v>
      </c>
      <c r="X12" s="703">
        <v>700102278.50999999</v>
      </c>
    </row>
    <row r="13" spans="1:24" s="79" customFormat="1">
      <c r="A13" s="293" t="s">
        <v>1226</v>
      </c>
      <c r="B13" s="703">
        <v>276284084.64999998</v>
      </c>
      <c r="C13" s="703">
        <v>191195805.91999999</v>
      </c>
      <c r="D13" s="703">
        <v>134245657.90000001</v>
      </c>
      <c r="E13" s="703">
        <v>291656541.33999997</v>
      </c>
      <c r="F13" s="703">
        <v>163058364.38999999</v>
      </c>
      <c r="G13" s="703">
        <v>93615556.730000004</v>
      </c>
      <c r="H13" s="703">
        <v>270604965.81999999</v>
      </c>
      <c r="I13" s="703">
        <v>434568179.22000003</v>
      </c>
      <c r="J13" s="703">
        <v>310222449.38999999</v>
      </c>
      <c r="K13" s="703">
        <v>314668994.60000002</v>
      </c>
      <c r="L13" s="703">
        <v>441962140.49000001</v>
      </c>
      <c r="M13" s="703">
        <v>414710791.50999999</v>
      </c>
      <c r="N13" s="703">
        <v>495469362.05000001</v>
      </c>
      <c r="O13" s="703">
        <v>367493505.5</v>
      </c>
      <c r="P13" s="703">
        <v>-8346074.5499999998</v>
      </c>
      <c r="Q13" s="703">
        <v>303680674.50999999</v>
      </c>
      <c r="R13" s="703">
        <v>345273799.48000002</v>
      </c>
      <c r="S13" s="703">
        <v>225385856.31</v>
      </c>
      <c r="T13" s="703">
        <v>159830846.27000001</v>
      </c>
      <c r="U13" s="703">
        <v>223526396.18000001</v>
      </c>
      <c r="V13" s="703">
        <v>318971772.06</v>
      </c>
      <c r="W13" s="703">
        <v>264836158.46000001</v>
      </c>
      <c r="X13" s="703">
        <v>209368153.41999999</v>
      </c>
    </row>
    <row r="14" spans="1:24" s="79" customFormat="1">
      <c r="A14" s="700" t="s">
        <v>1227</v>
      </c>
      <c r="B14" s="704">
        <v>-13410144915.920002</v>
      </c>
      <c r="C14" s="704">
        <v>-13381020812.85</v>
      </c>
      <c r="D14" s="704">
        <v>-13446105156.430002</v>
      </c>
      <c r="E14" s="704">
        <v>-14505858599.690001</v>
      </c>
      <c r="F14" s="704">
        <v>-12284426505.25</v>
      </c>
      <c r="G14" s="704">
        <v>-12249054721.02</v>
      </c>
      <c r="H14" s="704">
        <v>-12490777319.519999</v>
      </c>
      <c r="I14" s="704">
        <v>-14110432099.750002</v>
      </c>
      <c r="J14" s="704">
        <v>-14197771128.5</v>
      </c>
      <c r="K14" s="704">
        <v>-13574863585.52</v>
      </c>
      <c r="L14" s="704">
        <v>-14188980635.0201</v>
      </c>
      <c r="M14" s="704">
        <v>-13775170233.740002</v>
      </c>
      <c r="N14" s="704">
        <v>-14207722374.320099</v>
      </c>
      <c r="O14" s="704">
        <v>-14188378233.85</v>
      </c>
      <c r="P14" s="704">
        <v>-14913074555.790001</v>
      </c>
      <c r="Q14" s="704">
        <v>-15469680467.619999</v>
      </c>
      <c r="R14" s="704">
        <v>-15199790311.259998</v>
      </c>
      <c r="S14" s="704">
        <v>-15435351682.690001</v>
      </c>
      <c r="T14" s="704">
        <v>-16481944501.390001</v>
      </c>
      <c r="U14" s="704">
        <v>-18242848281.149998</v>
      </c>
      <c r="V14" s="704">
        <v>-16386378771.84</v>
      </c>
      <c r="W14" s="704">
        <v>-17133662636.59</v>
      </c>
      <c r="X14" s="704">
        <v>-17600961737.25</v>
      </c>
    </row>
    <row r="15" spans="1:24" s="79" customFormat="1">
      <c r="A15" s="293" t="s">
        <v>220</v>
      </c>
      <c r="B15" s="702">
        <v>-7566084939.0500002</v>
      </c>
      <c r="C15" s="702">
        <v>-7649483402.3500004</v>
      </c>
      <c r="D15" s="702">
        <v>-7710386309.9800005</v>
      </c>
      <c r="E15" s="702">
        <v>-8610874085.6599998</v>
      </c>
      <c r="F15" s="702">
        <v>-7770252176.9300003</v>
      </c>
      <c r="G15" s="702">
        <v>-7850148606.1800003</v>
      </c>
      <c r="H15" s="702">
        <v>-7835351364.9799995</v>
      </c>
      <c r="I15" s="702">
        <v>-8127635165.71</v>
      </c>
      <c r="J15" s="702">
        <v>-7736959201.2199993</v>
      </c>
      <c r="K15" s="702">
        <v>-7857265090.7399998</v>
      </c>
      <c r="L15" s="702">
        <v>-7914897494.2199993</v>
      </c>
      <c r="M15" s="702">
        <v>-8517092410.7800007</v>
      </c>
      <c r="N15" s="702">
        <v>-8147479465.8199997</v>
      </c>
      <c r="O15" s="702">
        <v>-8248269219.6999998</v>
      </c>
      <c r="P15" s="702">
        <v>-8346055264.1100006</v>
      </c>
      <c r="Q15" s="702">
        <v>-8856922275.6499996</v>
      </c>
      <c r="R15" s="702">
        <v>-8465589348.21</v>
      </c>
      <c r="S15" s="702">
        <v>-8810104106.5400009</v>
      </c>
      <c r="T15" s="702">
        <v>-8926242250.9200001</v>
      </c>
      <c r="U15" s="702">
        <v>-9252546994.3699989</v>
      </c>
      <c r="V15" s="702">
        <v>-8878240672.6300011</v>
      </c>
      <c r="W15" s="702">
        <v>-9245139288.7600002</v>
      </c>
      <c r="X15" s="702">
        <v>-9372695830.9099998</v>
      </c>
    </row>
    <row r="16" spans="1:24" s="79" customFormat="1">
      <c r="A16" s="129" t="s">
        <v>84</v>
      </c>
      <c r="B16" s="701">
        <v>-4866110000</v>
      </c>
      <c r="C16" s="701">
        <v>-4920988000</v>
      </c>
      <c r="D16" s="701">
        <v>-4883501486.1000004</v>
      </c>
      <c r="E16" s="701">
        <v>-5529683000</v>
      </c>
      <c r="F16" s="701">
        <v>-4919397000</v>
      </c>
      <c r="G16" s="701">
        <v>-5007682000</v>
      </c>
      <c r="H16" s="701">
        <v>-4986297000</v>
      </c>
      <c r="I16" s="701">
        <v>-5059737000</v>
      </c>
      <c r="J16" s="701">
        <v>-4988589832.0699997</v>
      </c>
      <c r="K16" s="701">
        <v>-4960736000</v>
      </c>
      <c r="L16" s="701">
        <v>-5000003000</v>
      </c>
      <c r="M16" s="701">
        <v>-5260823000</v>
      </c>
      <c r="N16" s="701">
        <v>-5188764000</v>
      </c>
      <c r="O16" s="701">
        <v>-5344818000</v>
      </c>
      <c r="P16" s="701">
        <v>-5414942000</v>
      </c>
      <c r="Q16" s="701">
        <v>-5621506000</v>
      </c>
      <c r="R16" s="701">
        <v>-5617693000</v>
      </c>
      <c r="S16" s="701">
        <v>-5791494000</v>
      </c>
      <c r="T16" s="701">
        <v>-5695751000</v>
      </c>
      <c r="U16" s="701">
        <v>-6032945000</v>
      </c>
      <c r="V16" s="701">
        <v>-5880293000</v>
      </c>
      <c r="W16" s="701">
        <v>-6074573000</v>
      </c>
      <c r="X16" s="701">
        <v>-6080596000</v>
      </c>
    </row>
    <row r="17" spans="1:24" s="79" customFormat="1">
      <c r="A17" s="129" t="s">
        <v>83</v>
      </c>
      <c r="B17" s="701">
        <v>-2699974939.0500002</v>
      </c>
      <c r="C17" s="701">
        <v>-2728495402.3499999</v>
      </c>
      <c r="D17" s="701">
        <v>-2826884823.8800001</v>
      </c>
      <c r="E17" s="701">
        <v>-3081191085.6599998</v>
      </c>
      <c r="F17" s="701">
        <v>-2850855176.9299998</v>
      </c>
      <c r="G17" s="701">
        <v>-2842466606.1799998</v>
      </c>
      <c r="H17" s="701">
        <v>-2849054364.98</v>
      </c>
      <c r="I17" s="701">
        <v>-3067898165.71</v>
      </c>
      <c r="J17" s="701">
        <v>-2748369369.1500001</v>
      </c>
      <c r="K17" s="701">
        <v>-2896529090.7399998</v>
      </c>
      <c r="L17" s="701">
        <v>-2914894494.2199998</v>
      </c>
      <c r="M17" s="701">
        <v>-3256269410.7800002</v>
      </c>
      <c r="N17" s="701">
        <v>-2958715465.8200002</v>
      </c>
      <c r="O17" s="701">
        <v>-2903451219.6999998</v>
      </c>
      <c r="P17" s="701">
        <v>-2931113264.1100001</v>
      </c>
      <c r="Q17" s="701">
        <v>-3235416275.6500001</v>
      </c>
      <c r="R17" s="701">
        <v>-2847896348.21</v>
      </c>
      <c r="S17" s="701">
        <v>-3018610106.54</v>
      </c>
      <c r="T17" s="701">
        <v>-3230491250.9200001</v>
      </c>
      <c r="U17" s="701">
        <v>-3219601994.3699999</v>
      </c>
      <c r="V17" s="701">
        <v>-2997947672.6300001</v>
      </c>
      <c r="W17" s="701">
        <v>-3170566288.7600002</v>
      </c>
      <c r="X17" s="701">
        <v>-3292099830.9099998</v>
      </c>
    </row>
    <row r="18" spans="1:24" s="79" customFormat="1">
      <c r="A18" s="293" t="s">
        <v>221</v>
      </c>
      <c r="B18" s="701">
        <v>-1299931030.27</v>
      </c>
      <c r="C18" s="701">
        <v>-1206006225.8399999</v>
      </c>
      <c r="D18" s="701">
        <v>-1070872180.8</v>
      </c>
      <c r="E18" s="701">
        <v>-1379931451.8499999</v>
      </c>
      <c r="F18" s="701">
        <v>-1202468691.2</v>
      </c>
      <c r="G18" s="701">
        <v>-1329292739.9100001</v>
      </c>
      <c r="H18" s="701">
        <v>-1346540279.05</v>
      </c>
      <c r="I18" s="701">
        <v>-1468629493.1600001</v>
      </c>
      <c r="J18" s="701">
        <v>-1371909595.4200001</v>
      </c>
      <c r="K18" s="701">
        <v>-1497182578.5799999</v>
      </c>
      <c r="L18" s="701">
        <v>-1533564324.8499999</v>
      </c>
      <c r="M18" s="701">
        <v>-1314264073.3499999</v>
      </c>
      <c r="N18" s="701">
        <v>-1564203673.6199999</v>
      </c>
      <c r="O18" s="701">
        <v>-1648839723.2</v>
      </c>
      <c r="P18" s="701">
        <v>-1917816443.8599999</v>
      </c>
      <c r="Q18" s="701">
        <v>-1862585046.53</v>
      </c>
      <c r="R18" s="701">
        <v>-1868303201.1900001</v>
      </c>
      <c r="S18" s="701">
        <v>-2072825074.98</v>
      </c>
      <c r="T18" s="701">
        <v>-2183427876.8000002</v>
      </c>
      <c r="U18" s="701">
        <v>-2429115989.3899999</v>
      </c>
      <c r="V18" s="701">
        <v>-2122869687.21</v>
      </c>
      <c r="W18" s="701">
        <v>-2175906200.4200001</v>
      </c>
      <c r="X18" s="701">
        <v>-2112791466.8499999</v>
      </c>
    </row>
    <row r="19" spans="1:24" s="79" customFormat="1">
      <c r="A19" s="293" t="s">
        <v>78</v>
      </c>
      <c r="B19" s="701">
        <v>-2020817126.1300001</v>
      </c>
      <c r="C19" s="701">
        <v>-2320567850.7800002</v>
      </c>
      <c r="D19" s="701">
        <v>-2165948119.7800002</v>
      </c>
      <c r="E19" s="701">
        <v>-2095946377.3099999</v>
      </c>
      <c r="F19" s="701">
        <v>-861684153</v>
      </c>
      <c r="G19" s="701">
        <v>-775349169.91999996</v>
      </c>
      <c r="H19" s="701">
        <v>-809799726.33000004</v>
      </c>
      <c r="I19" s="701">
        <v>-1760020064.1800001</v>
      </c>
      <c r="J19" s="701">
        <v>-1593105070.0599999</v>
      </c>
      <c r="K19" s="701">
        <v>-1657386054.0699999</v>
      </c>
      <c r="L19" s="701">
        <v>-1695567857.3699999</v>
      </c>
      <c r="M19" s="701">
        <v>-1318215584.26</v>
      </c>
      <c r="N19" s="701">
        <v>-1573560885.53</v>
      </c>
      <c r="O19" s="701">
        <v>-1527431684.8499999</v>
      </c>
      <c r="P19" s="701">
        <v>-1533602588.52</v>
      </c>
      <c r="Q19" s="701">
        <v>-1397992094.3099999</v>
      </c>
      <c r="R19" s="701">
        <v>-1464484399.99</v>
      </c>
      <c r="S19" s="701">
        <v>-973200020.49000001</v>
      </c>
      <c r="T19" s="701">
        <v>-1584079468.45</v>
      </c>
      <c r="U19" s="701">
        <v>-1404252680</v>
      </c>
      <c r="V19" s="701">
        <v>-1523315536.3399999</v>
      </c>
      <c r="W19" s="701">
        <v>-1803975107.4400001</v>
      </c>
      <c r="X19" s="701">
        <v>-1977798717.4400001</v>
      </c>
    </row>
    <row r="20" spans="1:24" s="79" customFormat="1">
      <c r="A20" s="293" t="s">
        <v>374</v>
      </c>
      <c r="B20" s="701">
        <v>-30287367.870000001</v>
      </c>
      <c r="C20" s="701">
        <v>31561178.52</v>
      </c>
      <c r="D20" s="701">
        <v>67627259.459999993</v>
      </c>
      <c r="E20" s="701">
        <v>-152536070.11000001</v>
      </c>
      <c r="F20" s="701">
        <v>-4341000</v>
      </c>
      <c r="G20" s="701">
        <v>-108703000</v>
      </c>
      <c r="H20" s="701">
        <v>-105832000</v>
      </c>
      <c r="I20" s="701">
        <v>-100701398.42</v>
      </c>
      <c r="J20" s="701">
        <v>-163885000</v>
      </c>
      <c r="K20" s="701">
        <v>24360000</v>
      </c>
      <c r="L20" s="701">
        <v>-15667000</v>
      </c>
      <c r="M20" s="701">
        <v>91901000</v>
      </c>
      <c r="N20" s="701">
        <v>-96192000</v>
      </c>
      <c r="O20" s="701">
        <v>-10916000</v>
      </c>
      <c r="P20" s="701">
        <v>-81121000</v>
      </c>
      <c r="Q20" s="701">
        <v>107325000</v>
      </c>
      <c r="R20" s="701">
        <v>90641000</v>
      </c>
      <c r="S20" s="701">
        <v>-31828000</v>
      </c>
      <c r="T20" s="701">
        <v>-50124000</v>
      </c>
      <c r="U20" s="701">
        <v>-1077457000</v>
      </c>
      <c r="V20" s="701">
        <v>-26305000</v>
      </c>
      <c r="W20" s="701">
        <v>-26958000</v>
      </c>
      <c r="X20" s="701">
        <v>-142564000</v>
      </c>
    </row>
    <row r="21" spans="1:24" s="79" customFormat="1">
      <c r="A21" s="293" t="s">
        <v>442</v>
      </c>
      <c r="B21" s="701">
        <v>-2493024452.5999999</v>
      </c>
      <c r="C21" s="701">
        <v>-2236524512.4000001</v>
      </c>
      <c r="D21" s="701">
        <v>-2566525805.3299999</v>
      </c>
      <c r="E21" s="701">
        <v>-2266570614.7600002</v>
      </c>
      <c r="F21" s="701">
        <v>-2445680484.1199999</v>
      </c>
      <c r="G21" s="701">
        <v>-2185561205.0100002</v>
      </c>
      <c r="H21" s="701">
        <v>-2393253949.1599998</v>
      </c>
      <c r="I21" s="701">
        <v>-2653445978.2800002</v>
      </c>
      <c r="J21" s="701">
        <v>-3331912261.8000002</v>
      </c>
      <c r="K21" s="701">
        <v>-2587389862.1300001</v>
      </c>
      <c r="L21" s="701">
        <v>-3029283958.5801001</v>
      </c>
      <c r="M21" s="701">
        <v>-2717499165.3499999</v>
      </c>
      <c r="N21" s="701">
        <v>-2826286349.3501</v>
      </c>
      <c r="O21" s="701">
        <v>-2752921606.0999999</v>
      </c>
      <c r="P21" s="701">
        <v>-3034479259.3000002</v>
      </c>
      <c r="Q21" s="701">
        <v>-3459506051.1300001</v>
      </c>
      <c r="R21" s="701">
        <v>-3492054361.8699999</v>
      </c>
      <c r="S21" s="701">
        <v>-3547394480.6799998</v>
      </c>
      <c r="T21" s="701">
        <v>-3738070905.2199998</v>
      </c>
      <c r="U21" s="701">
        <v>-4079475617.3899999</v>
      </c>
      <c r="V21" s="701">
        <v>-3835647875.6599998</v>
      </c>
      <c r="W21" s="701">
        <v>-3881684039.9699998</v>
      </c>
      <c r="X21" s="701">
        <v>-3995111722.0500002</v>
      </c>
    </row>
    <row r="22" spans="1:24" s="79" customFormat="1">
      <c r="A22" s="118" t="s">
        <v>699</v>
      </c>
      <c r="B22" s="704">
        <v>78064000</v>
      </c>
      <c r="C22" s="704">
        <v>-23420000</v>
      </c>
      <c r="D22" s="704">
        <v>44522816.329899997</v>
      </c>
      <c r="E22" s="704">
        <v>24046000</v>
      </c>
      <c r="F22" s="704">
        <v>47239000</v>
      </c>
      <c r="G22" s="704">
        <v>67331000</v>
      </c>
      <c r="H22" s="704">
        <v>42926000</v>
      </c>
      <c r="I22" s="704">
        <v>-2595000</v>
      </c>
      <c r="J22" s="704">
        <v>122755000</v>
      </c>
      <c r="K22" s="704">
        <v>47755000</v>
      </c>
      <c r="L22" s="704">
        <v>64011000</v>
      </c>
      <c r="M22" s="704">
        <v>11536000</v>
      </c>
      <c r="N22" s="704">
        <v>-2671613.1598999999</v>
      </c>
      <c r="O22" s="704">
        <v>78463000</v>
      </c>
      <c r="P22" s="704">
        <v>40031000</v>
      </c>
      <c r="Q22" s="704">
        <v>25340000</v>
      </c>
      <c r="R22" s="704">
        <v>106861000</v>
      </c>
      <c r="S22" s="704">
        <v>51228000</v>
      </c>
      <c r="T22" s="704">
        <v>41062000</v>
      </c>
      <c r="U22" s="704">
        <v>54376000</v>
      </c>
      <c r="V22" s="704">
        <v>47589000</v>
      </c>
      <c r="W22" s="704">
        <v>56031000</v>
      </c>
      <c r="X22" s="704">
        <v>89573000</v>
      </c>
    </row>
    <row r="23" spans="1:24" s="79" customFormat="1" ht="13.5" thickBot="1">
      <c r="A23" s="705" t="s">
        <v>1228</v>
      </c>
      <c r="B23" s="705">
        <v>9424684075.010006</v>
      </c>
      <c r="C23" s="705">
        <v>10132929026.51</v>
      </c>
      <c r="D23" s="705">
        <v>10317613487.409901</v>
      </c>
      <c r="E23" s="705">
        <v>10094459860.719995</v>
      </c>
      <c r="F23" s="705">
        <v>10877788701.330002</v>
      </c>
      <c r="G23" s="705">
        <v>10838557717.219997</v>
      </c>
      <c r="H23" s="705">
        <v>10861943060.339998</v>
      </c>
      <c r="I23" s="705">
        <v>9600516914.5900021</v>
      </c>
      <c r="J23" s="705">
        <v>9606477196.2900009</v>
      </c>
      <c r="K23" s="705">
        <v>10014420607.610001</v>
      </c>
      <c r="L23" s="705">
        <v>12282774895.169903</v>
      </c>
      <c r="M23" s="705">
        <v>12556121808.599998</v>
      </c>
      <c r="N23" s="705">
        <v>12325412314.939999</v>
      </c>
      <c r="O23" s="705">
        <v>14893527789.970003</v>
      </c>
      <c r="P23" s="705">
        <v>17719415507.599979</v>
      </c>
      <c r="Q23" s="705">
        <v>20660579783.960003</v>
      </c>
      <c r="R23" s="705">
        <v>18871877792.950001</v>
      </c>
      <c r="S23" s="705">
        <v>20266984856.299995</v>
      </c>
      <c r="T23" s="705">
        <v>20521156185.060005</v>
      </c>
      <c r="U23" s="705">
        <v>23126149262.299999</v>
      </c>
      <c r="V23" s="705">
        <v>22378455075.529987</v>
      </c>
      <c r="W23" s="705">
        <v>21951886706.450001</v>
      </c>
      <c r="X23" s="705">
        <v>22215599550.669998</v>
      </c>
    </row>
    <row r="24" spans="1:24" s="79" customFormat="1" ht="13.5" thickTop="1">
      <c r="A24" s="118"/>
      <c r="B24" s="84"/>
    </row>
    <row r="25" spans="1:24" s="79" customFormat="1">
      <c r="C25" s="84"/>
      <c r="D25" s="84"/>
      <c r="E25" s="84"/>
      <c r="F25" s="84"/>
      <c r="G25" s="84"/>
      <c r="H25" s="84"/>
      <c r="I25" s="84"/>
      <c r="J25" s="84"/>
      <c r="K25" s="84"/>
      <c r="L25" s="84"/>
      <c r="M25" s="84"/>
      <c r="N25" s="84"/>
      <c r="O25" s="84"/>
      <c r="P25" s="84"/>
      <c r="Q25" s="84"/>
      <c r="R25" s="84"/>
      <c r="S25" s="84"/>
      <c r="T25" s="84"/>
      <c r="U25" s="84"/>
      <c r="V25" s="84"/>
    </row>
    <row r="26" spans="1:24" s="79" customFormat="1">
      <c r="C26" s="84"/>
      <c r="D26" s="84"/>
      <c r="E26" s="84"/>
      <c r="F26" s="84"/>
      <c r="G26" s="84"/>
      <c r="H26" s="84"/>
      <c r="I26" s="84"/>
      <c r="J26" s="84"/>
      <c r="K26" s="84"/>
      <c r="L26" s="84"/>
      <c r="M26" s="84"/>
      <c r="N26" s="84"/>
      <c r="O26" s="84"/>
      <c r="P26" s="84"/>
      <c r="Q26" s="84"/>
      <c r="R26" s="84"/>
      <c r="S26" s="84"/>
      <c r="T26" s="84"/>
      <c r="U26" s="84"/>
      <c r="V26" s="84"/>
    </row>
    <row r="27" spans="1:24" s="79" customFormat="1">
      <c r="C27" s="84"/>
      <c r="D27" s="84"/>
      <c r="E27" s="84"/>
      <c r="F27" s="84"/>
      <c r="G27" s="84"/>
      <c r="H27" s="84"/>
      <c r="I27" s="84"/>
      <c r="J27" s="84"/>
      <c r="K27" s="84"/>
      <c r="L27" s="84"/>
      <c r="M27" s="84"/>
      <c r="N27" s="84"/>
      <c r="O27" s="84"/>
      <c r="P27" s="84"/>
      <c r="Q27" s="84"/>
      <c r="R27" s="84"/>
      <c r="S27" s="84"/>
      <c r="T27" s="84"/>
      <c r="U27" s="84"/>
      <c r="V27" s="84"/>
    </row>
    <row r="28" spans="1:24" s="79" customFormat="1">
      <c r="C28" s="84"/>
      <c r="D28" s="84"/>
      <c r="E28" s="84"/>
      <c r="F28" s="84"/>
      <c r="G28" s="84"/>
      <c r="H28" s="84"/>
      <c r="I28" s="84"/>
      <c r="J28" s="84"/>
      <c r="K28" s="84"/>
      <c r="L28" s="84"/>
      <c r="M28" s="84"/>
      <c r="N28" s="84"/>
      <c r="O28" s="84"/>
      <c r="P28" s="84"/>
      <c r="Q28" s="84"/>
      <c r="R28" s="84"/>
      <c r="S28" s="84"/>
      <c r="T28" s="84"/>
      <c r="U28" s="84"/>
      <c r="V28" s="84"/>
    </row>
    <row r="29" spans="1:24" s="79" customFormat="1">
      <c r="C29" s="84"/>
      <c r="D29" s="84"/>
      <c r="E29" s="84"/>
      <c r="F29" s="84"/>
      <c r="G29" s="84"/>
      <c r="H29" s="84"/>
      <c r="I29" s="84"/>
      <c r="J29" s="84"/>
      <c r="K29" s="84"/>
      <c r="L29" s="84"/>
      <c r="M29" s="84"/>
      <c r="N29" s="84"/>
      <c r="O29" s="84"/>
      <c r="P29" s="84"/>
      <c r="Q29" s="84"/>
      <c r="R29" s="84"/>
      <c r="S29" s="84"/>
      <c r="T29" s="84"/>
      <c r="U29" s="84"/>
      <c r="V29" s="84"/>
    </row>
  </sheetData>
  <sheetProtection sheet="1" objects="1" scenarios="1"/>
  <hyperlinks>
    <hyperlink ref="A4" location="'Index'!B24" display="Índice!A1" xr:uid="{4676A63B-89E0-474A-8583-C186E5FDCAC5}"/>
  </hyperlinks>
  <printOptions horizontalCentered="1"/>
  <pageMargins left="0.39370078740157483" right="0.39370078740157483" top="0.39370078740157483" bottom="0.39370078740157483" header="0.51181102362204722" footer="0.51181102362204722"/>
  <pageSetup paperSize="9" orientation="landscape" r:id="rId1"/>
  <headerFooter alignWithMargins="0">
    <oddHeader>&amp;R&amp;"Calibri"&amp;10&amp;K000000 #interna&amp;1#_x000D_</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8C5A5-1833-46FE-880F-3297897A5D55}">
  <sheetPr codeName="Plan39">
    <tabColor rgb="FFFFCC00"/>
  </sheetPr>
  <dimension ref="A1:AR30"/>
  <sheetViews>
    <sheetView showGridLines="0" showRowColHeaders="0" zoomScaleNormal="100" workbookViewId="0">
      <pane xSplit="1" ySplit="5" topLeftCell="AJ6" activePane="bottomRight" state="frozen"/>
      <selection pane="topRight" activeCell="B1" sqref="B1"/>
      <selection pane="bottomLeft" activeCell="A6" sqref="A6"/>
      <selection pane="bottomRight" activeCell="A4" sqref="A4"/>
    </sheetView>
  </sheetViews>
  <sheetFormatPr defaultColWidth="12.42578125" defaultRowHeight="12.75"/>
  <cols>
    <col min="1" max="1" width="52.7109375" customWidth="1"/>
    <col min="2" max="236" width="12.7109375" customWidth="1"/>
  </cols>
  <sheetData>
    <row r="1" spans="1:44" s="80" customFormat="1" ht="16.350000000000001" customHeight="1">
      <c r="A1" s="90"/>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row>
    <row r="2" spans="1:44" s="80" customFormat="1" ht="33" customHeight="1">
      <c r="A2" s="616" t="s">
        <v>88</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row>
    <row r="3" spans="1:44" s="80" customFormat="1" ht="16.350000000000001" customHeight="1">
      <c r="A3" s="617" t="s">
        <v>1443</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row>
    <row r="4" spans="1:44" s="80" customFormat="1" ht="16.350000000000001" customHeight="1">
      <c r="A4" s="95" t="s">
        <v>1457</v>
      </c>
      <c r="B4" s="93" t="s">
        <v>1492</v>
      </c>
      <c r="C4" s="93" t="s">
        <v>1493</v>
      </c>
      <c r="D4" s="93" t="s">
        <v>1494</v>
      </c>
      <c r="E4" s="93" t="s">
        <v>1495</v>
      </c>
      <c r="F4" s="94" t="s">
        <v>1496</v>
      </c>
      <c r="G4" s="94" t="s">
        <v>1497</v>
      </c>
      <c r="H4" s="94" t="s">
        <v>1498</v>
      </c>
      <c r="I4" s="94" t="s">
        <v>1499</v>
      </c>
      <c r="J4" s="94" t="s">
        <v>1500</v>
      </c>
      <c r="K4" s="94" t="s">
        <v>1501</v>
      </c>
      <c r="L4" s="94" t="s">
        <v>1502</v>
      </c>
      <c r="M4" s="94" t="s">
        <v>1503</v>
      </c>
      <c r="N4" s="94" t="s">
        <v>1504</v>
      </c>
      <c r="O4" s="94" t="s">
        <v>1505</v>
      </c>
      <c r="P4" s="94" t="s">
        <v>1506</v>
      </c>
      <c r="Q4" s="94" t="s">
        <v>1507</v>
      </c>
      <c r="R4" s="94" t="s">
        <v>1508</v>
      </c>
      <c r="S4" s="94" t="s">
        <v>1509</v>
      </c>
      <c r="T4" s="94" t="s">
        <v>1510</v>
      </c>
      <c r="U4" s="94" t="s">
        <v>1511</v>
      </c>
      <c r="V4" s="94" t="s">
        <v>1512</v>
      </c>
      <c r="W4" s="94" t="s">
        <v>1513</v>
      </c>
      <c r="X4" s="94" t="s">
        <v>1514</v>
      </c>
      <c r="Y4" s="94" t="s">
        <v>1515</v>
      </c>
      <c r="Z4" s="94" t="s">
        <v>1516</v>
      </c>
      <c r="AA4" s="94" t="s">
        <v>1517</v>
      </c>
      <c r="AB4" s="94" t="s">
        <v>1518</v>
      </c>
      <c r="AC4" s="94" t="s">
        <v>1519</v>
      </c>
      <c r="AD4" s="94" t="s">
        <v>1520</v>
      </c>
      <c r="AE4" s="94" t="s">
        <v>1388</v>
      </c>
      <c r="AF4" s="94" t="s">
        <v>1389</v>
      </c>
      <c r="AG4" s="94" t="s">
        <v>1390</v>
      </c>
      <c r="AH4" s="94" t="s">
        <v>1391</v>
      </c>
      <c r="AI4" s="94" t="s">
        <v>1392</v>
      </c>
      <c r="AJ4" s="94" t="s">
        <v>1393</v>
      </c>
      <c r="AK4" s="94" t="s">
        <v>1394</v>
      </c>
      <c r="AL4" s="94" t="s">
        <v>1395</v>
      </c>
      <c r="AM4" s="94" t="s">
        <v>1396</v>
      </c>
      <c r="AN4" s="94" t="s">
        <v>1397</v>
      </c>
      <c r="AO4" s="94" t="s">
        <v>1398</v>
      </c>
      <c r="AP4" s="94" t="s">
        <v>1399</v>
      </c>
      <c r="AQ4" s="94" t="s">
        <v>1400</v>
      </c>
      <c r="AR4" s="94" t="s">
        <v>1401</v>
      </c>
    </row>
    <row r="5" spans="1:44" s="109" customFormat="1" ht="4.5" customHeight="1">
      <c r="A5" s="96"/>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row>
    <row r="6" spans="1:44" s="79" customFormat="1">
      <c r="A6" s="118" t="s">
        <v>88</v>
      </c>
      <c r="B6" s="228">
        <v>8870.3117905649997</v>
      </c>
      <c r="C6" s="228">
        <v>9889.3509176629141</v>
      </c>
      <c r="D6" s="228">
        <v>10645.29966448503</v>
      </c>
      <c r="E6" s="228">
        <v>11209.670705805001</v>
      </c>
      <c r="F6" s="228">
        <v>12329.414687134999</v>
      </c>
      <c r="G6" s="228">
        <v>13527.382857115004</v>
      </c>
      <c r="H6" s="228">
        <v>14790.839054955004</v>
      </c>
      <c r="I6" s="228">
        <v>14054.326144449999</v>
      </c>
      <c r="J6" s="228">
        <v>14523.060766009998</v>
      </c>
      <c r="K6" s="228">
        <v>15068.812042550009</v>
      </c>
      <c r="L6" s="228">
        <v>17655.112878649998</v>
      </c>
      <c r="M6" s="228">
        <v>17307.443522180009</v>
      </c>
      <c r="N6" s="228">
        <v>3584.5536625700024</v>
      </c>
      <c r="O6" s="228">
        <v>3388.9251558599985</v>
      </c>
      <c r="P6" s="228">
        <v>3224.2233313400011</v>
      </c>
      <c r="Q6" s="228">
        <v>2771.2487365299971</v>
      </c>
      <c r="R6" s="228">
        <v>2614.8915263700014</v>
      </c>
      <c r="S6" s="228">
        <v>3146.727911519999</v>
      </c>
      <c r="T6" s="228">
        <v>2819.6384806699998</v>
      </c>
      <c r="U6" s="228">
        <v>3292.6625315100027</v>
      </c>
      <c r="V6" s="228">
        <v>2823.7350305899995</v>
      </c>
      <c r="W6" s="228">
        <v>3721.0379878799999</v>
      </c>
      <c r="X6" s="228">
        <v>4063.2652002000004</v>
      </c>
      <c r="Y6" s="228">
        <v>3512.862697539998</v>
      </c>
      <c r="Z6" s="228">
        <v>3423.7129684100014</v>
      </c>
      <c r="AA6" s="228">
        <v>3192.544816699999</v>
      </c>
      <c r="AB6" s="228">
        <v>2538.492277530001</v>
      </c>
      <c r="AC6" s="228">
        <v>2934.0877423899983</v>
      </c>
      <c r="AD6" s="228">
        <v>2140.8841073000003</v>
      </c>
      <c r="AE6" s="228">
        <v>3423.8695691299999</v>
      </c>
      <c r="AF6" s="228">
        <v>4601.7552068699997</v>
      </c>
      <c r="AG6" s="228">
        <v>6564.1279731000004</v>
      </c>
      <c r="AH6" s="228">
        <v>9481.4072761900043</v>
      </c>
      <c r="AI6" s="228">
        <v>10731.828293099985</v>
      </c>
      <c r="AJ6" s="228">
        <v>14868.91092368</v>
      </c>
      <c r="AK6" s="228">
        <v>15043.479286629998</v>
      </c>
      <c r="AL6" s="228">
        <v>15285.840782559997</v>
      </c>
      <c r="AM6" s="228">
        <v>16386.436101249979</v>
      </c>
      <c r="AN6" s="228">
        <v>16821.487880740002</v>
      </c>
      <c r="AO6" s="228">
        <v>15739.379473890001</v>
      </c>
      <c r="AP6" s="228">
        <v>14880.935973770002</v>
      </c>
      <c r="AQ6" s="228">
        <v>15518.627406999985</v>
      </c>
      <c r="AR6" s="228">
        <v>16303.054015990005</v>
      </c>
    </row>
    <row r="7" spans="1:44" s="79" customFormat="1">
      <c r="A7" s="120" t="s">
        <v>449</v>
      </c>
      <c r="B7" s="229">
        <v>8792.0009926949988</v>
      </c>
      <c r="C7" s="229">
        <v>9774.7112940500028</v>
      </c>
      <c r="D7" s="229">
        <v>10546.260709194999</v>
      </c>
      <c r="E7" s="229">
        <v>11173.137254470001</v>
      </c>
      <c r="F7" s="229">
        <v>12223.690497899999</v>
      </c>
      <c r="G7" s="229">
        <v>13401.096071850005</v>
      </c>
      <c r="H7" s="229">
        <v>14705.913848785003</v>
      </c>
      <c r="I7" s="229">
        <v>13985.082385839998</v>
      </c>
      <c r="J7" s="229">
        <v>14400.492158509998</v>
      </c>
      <c r="K7" s="229">
        <v>15049.899115770009</v>
      </c>
      <c r="L7" s="229">
        <v>17498.496541409997</v>
      </c>
      <c r="M7" s="229">
        <v>17065.543801115007</v>
      </c>
      <c r="N7" s="229">
        <v>3524.0071905200025</v>
      </c>
      <c r="O7" s="229">
        <v>3246.9698966899987</v>
      </c>
      <c r="P7" s="229">
        <v>3221.336303170001</v>
      </c>
      <c r="Q7" s="229">
        <v>2818.5002674999973</v>
      </c>
      <c r="R7" s="229">
        <v>2599.3062689300014</v>
      </c>
      <c r="S7" s="229">
        <v>3150.706849109999</v>
      </c>
      <c r="T7" s="229">
        <v>2807.2798181999997</v>
      </c>
      <c r="U7" s="229">
        <v>3208.0937228600023</v>
      </c>
      <c r="V7" s="229">
        <v>2811.6936223599996</v>
      </c>
      <c r="W7" s="229">
        <v>3706.2888732500001</v>
      </c>
      <c r="X7" s="229">
        <v>4048.0920257700004</v>
      </c>
      <c r="Y7" s="229">
        <v>3499.810153909998</v>
      </c>
      <c r="Z7" s="229">
        <v>3351.0977312500013</v>
      </c>
      <c r="AA7" s="229">
        <v>3161.8970188299991</v>
      </c>
      <c r="AB7" s="229">
        <v>2518.2261488700015</v>
      </c>
      <c r="AC7" s="229">
        <v>2887.4691742499986</v>
      </c>
      <c r="AD7" s="229">
        <v>2128.7492677800005</v>
      </c>
      <c r="AE7" s="229">
        <v>3412.7629073099997</v>
      </c>
      <c r="AF7" s="229">
        <v>4573.1938103999992</v>
      </c>
      <c r="AG7" s="229">
        <v>6502.623631110001</v>
      </c>
      <c r="AH7" s="229">
        <v>9464.8596326600036</v>
      </c>
      <c r="AI7" s="229">
        <v>10762.682387799985</v>
      </c>
      <c r="AJ7" s="229">
        <v>14871.742595579999</v>
      </c>
      <c r="AK7" s="229">
        <v>15025.671624879997</v>
      </c>
      <c r="AL7" s="229">
        <v>15312.994756009999</v>
      </c>
      <c r="AM7" s="229">
        <v>16378.288044929979</v>
      </c>
      <c r="AN7" s="229">
        <v>16811.894961470003</v>
      </c>
      <c r="AO7" s="229">
        <v>15730.463023420001</v>
      </c>
      <c r="AP7" s="229">
        <v>14866.371678480002</v>
      </c>
      <c r="AQ7" s="229">
        <v>15508.996274139985</v>
      </c>
      <c r="AR7" s="229">
        <v>16307.294253290005</v>
      </c>
    </row>
    <row r="8" spans="1:44" s="79" customFormat="1">
      <c r="A8" s="129" t="s">
        <v>450</v>
      </c>
      <c r="B8" s="229">
        <v>2700.431641910001</v>
      </c>
      <c r="C8" s="229">
        <v>2695.6915194099975</v>
      </c>
      <c r="D8" s="229">
        <v>2871.3008998249993</v>
      </c>
      <c r="E8" s="229">
        <v>3096.1721759150009</v>
      </c>
      <c r="F8" s="229">
        <v>3392.4795930499995</v>
      </c>
      <c r="G8" s="229">
        <v>3289.9489418250027</v>
      </c>
      <c r="H8" s="229">
        <v>3580.1033598850008</v>
      </c>
      <c r="I8" s="229">
        <v>3387.0250891249989</v>
      </c>
      <c r="J8" s="229">
        <v>3963.540238399999</v>
      </c>
      <c r="K8" s="229">
        <v>4130.5668840200024</v>
      </c>
      <c r="L8" s="229">
        <v>4255.523121665</v>
      </c>
      <c r="M8" s="229">
        <v>3947.8914070850046</v>
      </c>
      <c r="N8" s="229">
        <v>3350.2426242700026</v>
      </c>
      <c r="O8" s="229">
        <v>3160.8131874899982</v>
      </c>
      <c r="P8" s="229">
        <v>3017.4623457000007</v>
      </c>
      <c r="Q8" s="229">
        <v>2694.0332813299974</v>
      </c>
      <c r="R8" s="229">
        <v>2514.0278656100013</v>
      </c>
      <c r="S8" s="229">
        <v>2976.7747666199994</v>
      </c>
      <c r="T8" s="229">
        <v>2718.2696864999994</v>
      </c>
      <c r="U8" s="229">
        <v>3012.4670335100027</v>
      </c>
      <c r="V8" s="229">
        <v>2710.1748251399999</v>
      </c>
      <c r="W8" s="229">
        <v>3348.8598868899999</v>
      </c>
      <c r="X8" s="229">
        <v>3381.3651136500011</v>
      </c>
      <c r="Y8" s="229">
        <v>3057.1640307399985</v>
      </c>
      <c r="Z8" s="229">
        <v>2710.7499270100011</v>
      </c>
      <c r="AA8" s="229">
        <v>2917.9451204699985</v>
      </c>
      <c r="AB8" s="229">
        <v>2609.7267213600012</v>
      </c>
      <c r="AC8" s="229">
        <v>2587.131545939998</v>
      </c>
      <c r="AD8" s="229">
        <v>2719.8913988899999</v>
      </c>
      <c r="AE8" s="229">
        <v>3443.0134352500004</v>
      </c>
      <c r="AF8" s="229">
        <v>4721.9546165099991</v>
      </c>
      <c r="AG8" s="229">
        <v>6771.596813520001</v>
      </c>
      <c r="AH8" s="229">
        <v>9282.8506023500031</v>
      </c>
      <c r="AI8" s="229">
        <v>11424.376721699986</v>
      </c>
      <c r="AJ8" s="229">
        <v>14624.588449280001</v>
      </c>
      <c r="AK8" s="229">
        <v>14807.322412529997</v>
      </c>
      <c r="AL8" s="229">
        <v>15318.379331789998</v>
      </c>
      <c r="AM8" s="229">
        <v>15596.46091085998</v>
      </c>
      <c r="AN8" s="229">
        <v>16559.146647320002</v>
      </c>
      <c r="AO8" s="229">
        <v>15275.874486760002</v>
      </c>
      <c r="AP8" s="229">
        <v>14718.621373140002</v>
      </c>
      <c r="AQ8" s="229">
        <v>15504.620651859985</v>
      </c>
      <c r="AR8" s="229">
        <v>16248.855727700007</v>
      </c>
    </row>
    <row r="9" spans="1:44" s="79" customFormat="1">
      <c r="A9" s="238" t="s">
        <v>1459</v>
      </c>
      <c r="B9" s="229">
        <v>297.75333879999971</v>
      </c>
      <c r="C9" s="229">
        <v>327.02656808999836</v>
      </c>
      <c r="D9" s="229">
        <v>348.84681844499937</v>
      </c>
      <c r="E9" s="229">
        <v>397.07031496500031</v>
      </c>
      <c r="F9" s="229">
        <v>414.53660174000015</v>
      </c>
      <c r="G9" s="229">
        <v>184.3220376050017</v>
      </c>
      <c r="H9" s="229">
        <v>368.5286527050007</v>
      </c>
      <c r="I9" s="229">
        <v>277.61705435499698</v>
      </c>
      <c r="J9" s="229">
        <v>298.65813033000086</v>
      </c>
      <c r="K9" s="229">
        <v>214.74115849999953</v>
      </c>
      <c r="L9" s="229">
        <v>219.78114470499986</v>
      </c>
      <c r="M9" s="229">
        <v>249.53688393500124</v>
      </c>
      <c r="N9" s="229" t="s">
        <v>14</v>
      </c>
      <c r="O9" s="229" t="s">
        <v>14</v>
      </c>
      <c r="P9" s="229" t="s">
        <v>14</v>
      </c>
      <c r="Q9" s="229" t="s">
        <v>14</v>
      </c>
      <c r="R9" s="229" t="s">
        <v>14</v>
      </c>
      <c r="S9" s="229" t="s">
        <v>14</v>
      </c>
      <c r="T9" s="229" t="s">
        <v>14</v>
      </c>
      <c r="U9" s="229" t="s">
        <v>14</v>
      </c>
      <c r="V9" s="229" t="s">
        <v>14</v>
      </c>
      <c r="W9" s="229" t="s">
        <v>14</v>
      </c>
      <c r="X9" s="229" t="s">
        <v>14</v>
      </c>
      <c r="Y9" s="229" t="s">
        <v>14</v>
      </c>
      <c r="Z9" s="229" t="s">
        <v>14</v>
      </c>
      <c r="AA9" s="229" t="s">
        <v>14</v>
      </c>
      <c r="AB9" s="229" t="s">
        <v>14</v>
      </c>
      <c r="AC9" s="229" t="s">
        <v>14</v>
      </c>
      <c r="AD9" s="229" t="s">
        <v>14</v>
      </c>
      <c r="AE9" s="229" t="s">
        <v>14</v>
      </c>
      <c r="AF9" s="229" t="s">
        <v>14</v>
      </c>
      <c r="AG9" s="229" t="s">
        <v>14</v>
      </c>
      <c r="AH9" s="229" t="s">
        <v>14</v>
      </c>
      <c r="AI9" s="229" t="s">
        <v>14</v>
      </c>
      <c r="AJ9" s="229" t="s">
        <v>14</v>
      </c>
      <c r="AK9" s="229" t="s">
        <v>14</v>
      </c>
      <c r="AL9" s="229" t="s">
        <v>14</v>
      </c>
      <c r="AM9" s="229" t="s">
        <v>14</v>
      </c>
      <c r="AN9" s="229" t="s">
        <v>14</v>
      </c>
      <c r="AO9" s="229" t="s">
        <v>14</v>
      </c>
      <c r="AP9" s="229" t="s">
        <v>14</v>
      </c>
      <c r="AQ9" s="229" t="s">
        <v>14</v>
      </c>
      <c r="AR9" s="229" t="s">
        <v>14</v>
      </c>
    </row>
    <row r="10" spans="1:44" s="79" customFormat="1">
      <c r="A10" s="129" t="s">
        <v>451</v>
      </c>
      <c r="B10" s="229">
        <v>18.387371649999999</v>
      </c>
      <c r="C10" s="229">
        <v>16.839429314999972</v>
      </c>
      <c r="D10" s="229">
        <v>119.61277906000001</v>
      </c>
      <c r="E10" s="229">
        <v>14.677184950000001</v>
      </c>
      <c r="F10" s="229">
        <v>-35.800389704999994</v>
      </c>
      <c r="G10" s="229">
        <v>-10.716291485000012</v>
      </c>
      <c r="H10" s="229">
        <v>-418.002794865</v>
      </c>
      <c r="I10" s="229">
        <v>-181.52014668999988</v>
      </c>
      <c r="J10" s="229">
        <v>-139.73457535500006</v>
      </c>
      <c r="K10" s="229">
        <v>2.7928922349999965</v>
      </c>
      <c r="L10" s="229">
        <v>-19.369036780000002</v>
      </c>
      <c r="M10" s="229">
        <v>-174.14231384499996</v>
      </c>
      <c r="N10" s="229">
        <v>164.02124465</v>
      </c>
      <c r="O10" s="229">
        <v>88.148080390000018</v>
      </c>
      <c r="P10" s="229">
        <v>200.48424701000002</v>
      </c>
      <c r="Q10" s="229">
        <v>120.65115173999997</v>
      </c>
      <c r="R10" s="229">
        <v>83.301163920000008</v>
      </c>
      <c r="S10" s="229">
        <v>148.55101196999996</v>
      </c>
      <c r="T10" s="229">
        <v>1.1810941100000032</v>
      </c>
      <c r="U10" s="229">
        <v>237.13143513000009</v>
      </c>
      <c r="V10" s="229">
        <v>108.37153609999999</v>
      </c>
      <c r="W10" s="229">
        <v>328.29153313000018</v>
      </c>
      <c r="X10" s="229">
        <v>652.66367047000006</v>
      </c>
      <c r="Y10" s="229">
        <v>470.43373054999995</v>
      </c>
      <c r="Z10" s="229">
        <v>605.25955625999995</v>
      </c>
      <c r="AA10" s="229">
        <v>109.08401013999999</v>
      </c>
      <c r="AB10" s="229">
        <v>224.9304595399999</v>
      </c>
      <c r="AC10" s="229">
        <v>-25.180536239999949</v>
      </c>
      <c r="AD10" s="229">
        <v>-116.17722021</v>
      </c>
      <c r="AE10" s="229">
        <v>-121.60578323999995</v>
      </c>
      <c r="AF10" s="229">
        <v>105.33897744000001</v>
      </c>
      <c r="AG10" s="229">
        <v>-232.12767512000002</v>
      </c>
      <c r="AH10" s="229">
        <v>348.29023233999999</v>
      </c>
      <c r="AI10" s="229">
        <v>-320.61724356000002</v>
      </c>
      <c r="AJ10" s="229">
        <v>168.02144475000011</v>
      </c>
      <c r="AK10" s="229">
        <v>37.403969809999793</v>
      </c>
      <c r="AL10" s="229">
        <v>-39.112365250000032</v>
      </c>
      <c r="AM10" s="229">
        <v>440.90512910999979</v>
      </c>
      <c r="AN10" s="229">
        <v>196.87849428999999</v>
      </c>
      <c r="AO10" s="229">
        <v>274.73492589999995</v>
      </c>
      <c r="AP10" s="229">
        <v>172.69475107999997</v>
      </c>
      <c r="AQ10" s="229">
        <v>63.045088319999991</v>
      </c>
      <c r="AR10" s="229">
        <v>123.44119080000007</v>
      </c>
    </row>
    <row r="11" spans="1:44" s="79" customFormat="1">
      <c r="A11" s="238" t="s">
        <v>1459</v>
      </c>
      <c r="B11" s="229">
        <v>-32.85454446</v>
      </c>
      <c r="C11" s="229">
        <v>7.9696103349999756</v>
      </c>
      <c r="D11" s="229">
        <v>-2.771022149999979</v>
      </c>
      <c r="E11" s="229">
        <v>-36.045914569999994</v>
      </c>
      <c r="F11" s="229">
        <v>-3.4960840850000068</v>
      </c>
      <c r="G11" s="229">
        <v>-9.1585971350000026</v>
      </c>
      <c r="H11" s="229">
        <v>-44.177635735000024</v>
      </c>
      <c r="I11" s="229">
        <v>-260.43782861999989</v>
      </c>
      <c r="J11" s="229">
        <v>-266.01636157500002</v>
      </c>
      <c r="K11" s="229">
        <v>-101.27104859500011</v>
      </c>
      <c r="L11" s="229">
        <v>-43.480571449999999</v>
      </c>
      <c r="M11" s="229">
        <v>-201.92402359499999</v>
      </c>
      <c r="N11" s="229" t="s">
        <v>14</v>
      </c>
      <c r="O11" s="229" t="s">
        <v>14</v>
      </c>
      <c r="P11" s="229" t="s">
        <v>14</v>
      </c>
      <c r="Q11" s="229" t="s">
        <v>14</v>
      </c>
      <c r="R11" s="229" t="s">
        <v>14</v>
      </c>
      <c r="S11" s="229" t="s">
        <v>14</v>
      </c>
      <c r="T11" s="229" t="s">
        <v>14</v>
      </c>
      <c r="U11" s="229" t="s">
        <v>14</v>
      </c>
      <c r="V11" s="229" t="s">
        <v>14</v>
      </c>
      <c r="W11" s="229" t="s">
        <v>14</v>
      </c>
      <c r="X11" s="229" t="s">
        <v>14</v>
      </c>
      <c r="Y11" s="229" t="s">
        <v>14</v>
      </c>
      <c r="Z11" s="229" t="s">
        <v>14</v>
      </c>
      <c r="AA11" s="229" t="s">
        <v>14</v>
      </c>
      <c r="AB11" s="229" t="s">
        <v>14</v>
      </c>
      <c r="AC11" s="229" t="s">
        <v>14</v>
      </c>
      <c r="AD11" s="229" t="s">
        <v>14</v>
      </c>
      <c r="AE11" s="229" t="s">
        <v>14</v>
      </c>
      <c r="AF11" s="229" t="s">
        <v>14</v>
      </c>
      <c r="AG11" s="229" t="s">
        <v>14</v>
      </c>
      <c r="AH11" s="229" t="s">
        <v>14</v>
      </c>
      <c r="AI11" s="229" t="s">
        <v>14</v>
      </c>
      <c r="AJ11" s="229" t="s">
        <v>14</v>
      </c>
      <c r="AK11" s="229" t="s">
        <v>14</v>
      </c>
      <c r="AL11" s="229" t="s">
        <v>14</v>
      </c>
      <c r="AM11" s="229" t="s">
        <v>14</v>
      </c>
      <c r="AN11" s="229" t="s">
        <v>14</v>
      </c>
      <c r="AO11" s="229" t="s">
        <v>14</v>
      </c>
      <c r="AP11" s="229" t="s">
        <v>14</v>
      </c>
      <c r="AQ11" s="229" t="s">
        <v>14</v>
      </c>
      <c r="AR11" s="229" t="s">
        <v>14</v>
      </c>
    </row>
    <row r="12" spans="1:44" s="79" customFormat="1">
      <c r="A12" s="129" t="s">
        <v>373</v>
      </c>
      <c r="B12" s="229">
        <v>62.88474827999999</v>
      </c>
      <c r="C12" s="229">
        <v>71.290776605000033</v>
      </c>
      <c r="D12" s="229">
        <v>-69.111941224999967</v>
      </c>
      <c r="E12" s="229">
        <v>-54.76255965000005</v>
      </c>
      <c r="F12" s="229">
        <v>27.702342729999991</v>
      </c>
      <c r="G12" s="229">
        <v>13.638850465000033</v>
      </c>
      <c r="H12" s="229">
        <v>373.63484845500005</v>
      </c>
      <c r="I12" s="229">
        <v>-42.812566434999951</v>
      </c>
      <c r="J12" s="229">
        <v>25.028734985000046</v>
      </c>
      <c r="K12" s="229">
        <v>-104.01072862000001</v>
      </c>
      <c r="L12" s="229">
        <v>32.504194909999995</v>
      </c>
      <c r="M12" s="229">
        <v>13.625275675000005</v>
      </c>
      <c r="N12" s="229">
        <v>9.7433102899999948</v>
      </c>
      <c r="O12" s="229">
        <v>-1.9937037399999946</v>
      </c>
      <c r="P12" s="229">
        <v>3.3897104599999972</v>
      </c>
      <c r="Q12" s="229">
        <v>-3.1826008999999984</v>
      </c>
      <c r="R12" s="229">
        <v>-2.6495980900000036</v>
      </c>
      <c r="S12" s="229">
        <v>-33.662875749999991</v>
      </c>
      <c r="T12" s="229">
        <v>83.729261409999978</v>
      </c>
      <c r="U12" s="229">
        <v>-40.453549799999998</v>
      </c>
      <c r="V12" s="229">
        <v>-7.9078667799999991</v>
      </c>
      <c r="W12" s="229">
        <v>19.518409650000002</v>
      </c>
      <c r="X12" s="229">
        <v>-7.0209400500000001</v>
      </c>
      <c r="Y12" s="229">
        <v>-19.599341549999998</v>
      </c>
      <c r="Z12" s="229">
        <v>-42.402016729999993</v>
      </c>
      <c r="AA12" s="229">
        <v>142.84566464000005</v>
      </c>
      <c r="AB12" s="229">
        <v>-321.96805451</v>
      </c>
      <c r="AC12" s="229">
        <v>331.05518702999996</v>
      </c>
      <c r="AD12" s="229">
        <v>-478.71802155</v>
      </c>
      <c r="AE12" s="229">
        <v>95.108365949999992</v>
      </c>
      <c r="AF12" s="229">
        <v>-255.31509844999999</v>
      </c>
      <c r="AG12" s="229">
        <v>-38.644621009999987</v>
      </c>
      <c r="AH12" s="229">
        <v>-166.63543523000001</v>
      </c>
      <c r="AI12" s="229">
        <v>-343.82082440000011</v>
      </c>
      <c r="AJ12" s="229">
        <v>65.903068660000059</v>
      </c>
      <c r="AK12" s="229">
        <v>165.75199858999991</v>
      </c>
      <c r="AL12" s="229">
        <v>16.799802660000054</v>
      </c>
      <c r="AM12" s="229">
        <v>378.16563612999988</v>
      </c>
      <c r="AN12" s="229">
        <v>-42.901941049999976</v>
      </c>
      <c r="AO12" s="229">
        <v>253.65125387999987</v>
      </c>
      <c r="AP12" s="229">
        <v>-56.483029250000001</v>
      </c>
      <c r="AQ12" s="229">
        <v>-154.20726910000005</v>
      </c>
      <c r="AR12" s="229">
        <v>-14.017619839999952</v>
      </c>
    </row>
    <row r="13" spans="1:44" s="79" customFormat="1">
      <c r="A13" s="238" t="s">
        <v>1459</v>
      </c>
      <c r="B13" s="229">
        <v>-15.345061750000006</v>
      </c>
      <c r="C13" s="229">
        <v>6.0874859650000133</v>
      </c>
      <c r="D13" s="229">
        <v>-33.304326404999976</v>
      </c>
      <c r="E13" s="229">
        <v>-20.62988095000005</v>
      </c>
      <c r="F13" s="229">
        <v>-22.486360139999981</v>
      </c>
      <c r="G13" s="229">
        <v>-19.134135295000014</v>
      </c>
      <c r="H13" s="229">
        <v>-68.842899924999983</v>
      </c>
      <c r="I13" s="229">
        <v>21.77260178500002</v>
      </c>
      <c r="J13" s="229">
        <v>5.1426693450001046</v>
      </c>
      <c r="K13" s="229">
        <v>-111.74942324000001</v>
      </c>
      <c r="L13" s="229">
        <v>27.904422329999999</v>
      </c>
      <c r="M13" s="229">
        <v>13.381718675000002</v>
      </c>
      <c r="N13" s="229" t="s">
        <v>14</v>
      </c>
      <c r="O13" s="229" t="s">
        <v>14</v>
      </c>
      <c r="P13" s="229" t="s">
        <v>14</v>
      </c>
      <c r="Q13" s="229" t="s">
        <v>14</v>
      </c>
      <c r="R13" s="229" t="s">
        <v>14</v>
      </c>
      <c r="S13" s="229" t="s">
        <v>14</v>
      </c>
      <c r="T13" s="229" t="s">
        <v>14</v>
      </c>
      <c r="U13" s="229" t="s">
        <v>14</v>
      </c>
      <c r="V13" s="229" t="s">
        <v>14</v>
      </c>
      <c r="W13" s="229" t="s">
        <v>14</v>
      </c>
      <c r="X13" s="229" t="s">
        <v>14</v>
      </c>
      <c r="Y13" s="229" t="s">
        <v>14</v>
      </c>
      <c r="Z13" s="229" t="s">
        <v>14</v>
      </c>
      <c r="AA13" s="229" t="s">
        <v>14</v>
      </c>
      <c r="AB13" s="229" t="s">
        <v>14</v>
      </c>
      <c r="AC13" s="229" t="s">
        <v>14</v>
      </c>
      <c r="AD13" s="229" t="s">
        <v>14</v>
      </c>
      <c r="AE13" s="229" t="s">
        <v>14</v>
      </c>
      <c r="AF13" s="229" t="s">
        <v>14</v>
      </c>
      <c r="AG13" s="229" t="s">
        <v>14</v>
      </c>
      <c r="AH13" s="229" t="s">
        <v>14</v>
      </c>
      <c r="AI13" s="229" t="s">
        <v>14</v>
      </c>
      <c r="AJ13" s="229" t="s">
        <v>14</v>
      </c>
      <c r="AK13" s="229" t="s">
        <v>14</v>
      </c>
      <c r="AL13" s="229" t="s">
        <v>14</v>
      </c>
      <c r="AM13" s="229" t="s">
        <v>14</v>
      </c>
      <c r="AN13" s="229" t="s">
        <v>14</v>
      </c>
      <c r="AO13" s="229" t="s">
        <v>14</v>
      </c>
      <c r="AP13" s="229" t="s">
        <v>14</v>
      </c>
      <c r="AQ13" s="229" t="s">
        <v>14</v>
      </c>
      <c r="AR13" s="229" t="s">
        <v>14</v>
      </c>
    </row>
    <row r="14" spans="1:44" s="79" customFormat="1">
      <c r="A14" s="238" t="s">
        <v>1459</v>
      </c>
      <c r="B14" s="229" t="s">
        <v>14</v>
      </c>
      <c r="C14" s="229" t="s">
        <v>14</v>
      </c>
      <c r="D14" s="229" t="s">
        <v>14</v>
      </c>
      <c r="E14" s="229" t="s">
        <v>14</v>
      </c>
      <c r="F14" s="229" t="s">
        <v>14</v>
      </c>
      <c r="G14" s="229" t="s">
        <v>14</v>
      </c>
      <c r="H14" s="229" t="s">
        <v>14</v>
      </c>
      <c r="I14" s="229" t="s">
        <v>14</v>
      </c>
      <c r="J14" s="229" t="s">
        <v>14</v>
      </c>
      <c r="K14" s="229" t="s">
        <v>14</v>
      </c>
      <c r="L14" s="229" t="s">
        <v>14</v>
      </c>
      <c r="M14" s="229" t="s">
        <v>14</v>
      </c>
      <c r="N14" s="229" t="s">
        <v>14</v>
      </c>
      <c r="O14" s="229" t="s">
        <v>14</v>
      </c>
      <c r="P14" s="229" t="s">
        <v>14</v>
      </c>
      <c r="Q14" s="229" t="s">
        <v>14</v>
      </c>
      <c r="R14" s="229" t="s">
        <v>14</v>
      </c>
      <c r="S14" s="229" t="s">
        <v>14</v>
      </c>
      <c r="T14" s="229" t="s">
        <v>14</v>
      </c>
      <c r="U14" s="229" t="s">
        <v>14</v>
      </c>
      <c r="V14" s="229" t="s">
        <v>14</v>
      </c>
      <c r="W14" s="229" t="s">
        <v>14</v>
      </c>
      <c r="X14" s="229" t="s">
        <v>14</v>
      </c>
      <c r="Y14" s="229" t="s">
        <v>14</v>
      </c>
      <c r="Z14" s="229" t="s">
        <v>14</v>
      </c>
      <c r="AA14" s="229" t="s">
        <v>14</v>
      </c>
      <c r="AB14" s="229" t="s">
        <v>14</v>
      </c>
      <c r="AC14" s="229" t="s">
        <v>14</v>
      </c>
      <c r="AD14" s="229" t="s">
        <v>14</v>
      </c>
      <c r="AE14" s="229" t="s">
        <v>14</v>
      </c>
      <c r="AF14" s="229" t="s">
        <v>14</v>
      </c>
      <c r="AG14" s="229" t="s">
        <v>14</v>
      </c>
      <c r="AH14" s="229" t="s">
        <v>14</v>
      </c>
      <c r="AI14" s="229" t="s">
        <v>14</v>
      </c>
      <c r="AJ14" s="229" t="s">
        <v>14</v>
      </c>
      <c r="AK14" s="229" t="s">
        <v>14</v>
      </c>
      <c r="AL14" s="229" t="s">
        <v>14</v>
      </c>
      <c r="AM14" s="229" t="s">
        <v>14</v>
      </c>
      <c r="AN14" s="229" t="s">
        <v>14</v>
      </c>
      <c r="AO14" s="229" t="s">
        <v>14</v>
      </c>
      <c r="AP14" s="229" t="s">
        <v>14</v>
      </c>
      <c r="AQ14" s="229" t="s">
        <v>14</v>
      </c>
      <c r="AR14" s="229" t="s">
        <v>14</v>
      </c>
    </row>
    <row r="15" spans="1:44" s="79" customFormat="1">
      <c r="A15" s="129" t="s">
        <v>452</v>
      </c>
      <c r="B15" s="229">
        <v>38.732492735000022</v>
      </c>
      <c r="C15" s="229">
        <v>37.03192911499999</v>
      </c>
      <c r="D15" s="229">
        <v>16.47051499500003</v>
      </c>
      <c r="E15" s="229">
        <v>12.770593419999841</v>
      </c>
      <c r="F15" s="229">
        <v>37.799671504999424</v>
      </c>
      <c r="G15" s="229">
        <v>-9.0052628649996223</v>
      </c>
      <c r="H15" s="229">
        <v>41.614421635000326</v>
      </c>
      <c r="I15" s="229">
        <v>131.38205881999903</v>
      </c>
      <c r="J15" s="229">
        <v>70.658494310000606</v>
      </c>
      <c r="K15" s="229">
        <v>-70.513221560001057</v>
      </c>
      <c r="L15" s="229">
        <v>6.9620578799999748</v>
      </c>
      <c r="M15" s="229">
        <v>4.3313866699999437</v>
      </c>
      <c r="N15" s="229">
        <v>1.1309999942779541E-5</v>
      </c>
      <c r="O15" s="229">
        <v>2.3325500001907347E-3</v>
      </c>
      <c r="P15" s="229">
        <v>0</v>
      </c>
      <c r="Q15" s="229">
        <v>6.998435330000043</v>
      </c>
      <c r="R15" s="229">
        <v>4.6268374900000095</v>
      </c>
      <c r="S15" s="229">
        <v>59.043946269999978</v>
      </c>
      <c r="T15" s="229">
        <v>4.0997761800000667</v>
      </c>
      <c r="U15" s="229">
        <v>-1.0511959800002575</v>
      </c>
      <c r="V15" s="229">
        <v>1.0551278999999762</v>
      </c>
      <c r="W15" s="229">
        <v>9.6190435799999836</v>
      </c>
      <c r="X15" s="229">
        <v>21.084181700000048</v>
      </c>
      <c r="Y15" s="229">
        <v>-8.1882658300001623</v>
      </c>
      <c r="Z15" s="229">
        <v>77.490264710000034</v>
      </c>
      <c r="AA15" s="229">
        <v>-7.977776419999123</v>
      </c>
      <c r="AB15" s="229">
        <v>5.5370224800000187</v>
      </c>
      <c r="AC15" s="229">
        <v>-5.5370224800000187</v>
      </c>
      <c r="AD15" s="229">
        <v>3.7531106500005724</v>
      </c>
      <c r="AE15" s="229">
        <v>-3.7531106500005724</v>
      </c>
      <c r="AF15" s="229">
        <v>1.2153149000000953</v>
      </c>
      <c r="AG15" s="229">
        <v>1.7991137199997902</v>
      </c>
      <c r="AH15" s="229">
        <v>0.35423319999980929</v>
      </c>
      <c r="AI15" s="229">
        <v>2.7437340599999427</v>
      </c>
      <c r="AJ15" s="229">
        <v>13.229632890000104</v>
      </c>
      <c r="AK15" s="229">
        <v>15.193243950000047</v>
      </c>
      <c r="AL15" s="229">
        <v>16.927986809999943</v>
      </c>
      <c r="AM15" s="229">
        <v>-37.243631170000079</v>
      </c>
      <c r="AN15" s="229">
        <v>98.771760909999841</v>
      </c>
      <c r="AO15" s="229">
        <v>-73.79764311999989</v>
      </c>
      <c r="AP15" s="229">
        <v>31.53858351000023</v>
      </c>
      <c r="AQ15" s="229">
        <v>95.537803059999462</v>
      </c>
      <c r="AR15" s="229">
        <v>-50.985045369999888</v>
      </c>
    </row>
    <row r="16" spans="1:44" s="79" customFormat="1" ht="13.5" thickBot="1">
      <c r="A16" s="130" t="s">
        <v>155</v>
      </c>
      <c r="B16" s="241">
        <v>78.310797870001707</v>
      </c>
      <c r="C16" s="241">
        <v>114.63962361291058</v>
      </c>
      <c r="D16" s="241">
        <v>99.038955290030998</v>
      </c>
      <c r="E16" s="241">
        <v>36.533451335000009</v>
      </c>
      <c r="F16" s="241">
        <v>105.72418923500001</v>
      </c>
      <c r="G16" s="241">
        <v>126.28678526499995</v>
      </c>
      <c r="H16" s="241">
        <v>84.92520617000001</v>
      </c>
      <c r="I16" s="241">
        <v>69.243758609999986</v>
      </c>
      <c r="J16" s="241">
        <v>122.56860749999998</v>
      </c>
      <c r="K16" s="241">
        <v>18.91292678000001</v>
      </c>
      <c r="L16" s="241">
        <v>156.61633724000001</v>
      </c>
      <c r="M16" s="241">
        <v>241.89972106499997</v>
      </c>
      <c r="N16" s="241">
        <v>60.546472049999998</v>
      </c>
      <c r="O16" s="241">
        <v>141.95525917000001</v>
      </c>
      <c r="P16" s="241">
        <v>2.8870281700000007</v>
      </c>
      <c r="Q16" s="241">
        <v>-47.251530969999997</v>
      </c>
      <c r="R16" s="241">
        <v>15.585257440000001</v>
      </c>
      <c r="S16" s="241">
        <v>-3.9789375900000081</v>
      </c>
      <c r="T16" s="241">
        <v>12.358662469999999</v>
      </c>
      <c r="U16" s="241">
        <v>84.568808649999994</v>
      </c>
      <c r="V16" s="241">
        <v>12.04140823</v>
      </c>
      <c r="W16" s="241">
        <v>14.749114630000001</v>
      </c>
      <c r="X16" s="241">
        <v>15.173174430000001</v>
      </c>
      <c r="Y16" s="241">
        <v>13.052543629999999</v>
      </c>
      <c r="Z16" s="241">
        <v>72.615237159999992</v>
      </c>
      <c r="AA16" s="241">
        <v>30.647797870000002</v>
      </c>
      <c r="AB16" s="241">
        <v>20.26612866</v>
      </c>
      <c r="AC16" s="241">
        <v>46.618568139999994</v>
      </c>
      <c r="AD16" s="241">
        <v>12.134839519999998</v>
      </c>
      <c r="AE16" s="241">
        <v>11.106661820000003</v>
      </c>
      <c r="AF16" s="241">
        <v>28.561396469999998</v>
      </c>
      <c r="AG16" s="241">
        <v>61.50434199</v>
      </c>
      <c r="AH16" s="241">
        <v>16.547643529999998</v>
      </c>
      <c r="AI16" s="241">
        <v>-30.854094700000008</v>
      </c>
      <c r="AJ16" s="241">
        <v>-2.8316718999999986</v>
      </c>
      <c r="AK16" s="241">
        <v>17.807661750000001</v>
      </c>
      <c r="AL16" s="241">
        <v>-27.153973449999988</v>
      </c>
      <c r="AM16" s="241">
        <v>8.1480563199999825</v>
      </c>
      <c r="AN16" s="241">
        <v>9.5929192699999977</v>
      </c>
      <c r="AO16" s="241">
        <v>8.9164504699999991</v>
      </c>
      <c r="AP16" s="241">
        <v>14.564295289999999</v>
      </c>
      <c r="AQ16" s="241">
        <v>9.631132860000001</v>
      </c>
      <c r="AR16" s="241">
        <v>-4.2402373000000004</v>
      </c>
    </row>
    <row r="17" spans="1:22" s="79" customFormat="1" ht="13.5" thickTop="1">
      <c r="B17" s="84"/>
      <c r="C17" s="84"/>
      <c r="D17" s="84"/>
      <c r="E17" s="84"/>
      <c r="F17" s="84"/>
      <c r="G17" s="84"/>
      <c r="H17" s="84"/>
      <c r="I17" s="84"/>
      <c r="J17" s="84"/>
      <c r="K17" s="84"/>
      <c r="L17" s="84"/>
      <c r="M17" s="84"/>
      <c r="N17" s="84"/>
      <c r="O17" s="84"/>
      <c r="P17" s="84"/>
      <c r="Q17" s="84"/>
      <c r="R17" s="84"/>
      <c r="S17" s="84"/>
      <c r="T17" s="84"/>
      <c r="U17" s="84"/>
      <c r="V17" s="84"/>
    </row>
    <row r="18" spans="1:22" s="79" customFormat="1">
      <c r="C18" s="84"/>
      <c r="D18" s="84"/>
      <c r="E18" s="84"/>
      <c r="F18" s="84"/>
      <c r="G18" s="84"/>
      <c r="H18" s="84"/>
      <c r="I18" s="84"/>
      <c r="J18" s="84"/>
      <c r="K18" s="84"/>
      <c r="L18" s="84"/>
      <c r="M18" s="84"/>
      <c r="N18" s="84"/>
      <c r="O18" s="84"/>
      <c r="P18" s="84"/>
      <c r="Q18" s="84"/>
      <c r="R18" s="84"/>
      <c r="S18" s="84"/>
      <c r="T18" s="84"/>
      <c r="U18" s="84"/>
      <c r="V18" s="84"/>
    </row>
    <row r="19" spans="1:22" s="79" customFormat="1">
      <c r="C19" s="84"/>
      <c r="D19" s="84"/>
      <c r="E19" s="84"/>
      <c r="F19" s="84"/>
      <c r="G19" s="84"/>
      <c r="H19" s="84"/>
      <c r="I19" s="84"/>
      <c r="J19" s="84"/>
      <c r="K19" s="84"/>
      <c r="L19" s="84"/>
      <c r="M19" s="84"/>
      <c r="N19" s="84"/>
      <c r="O19" s="84"/>
      <c r="P19" s="84"/>
      <c r="Q19" s="84"/>
      <c r="R19" s="84"/>
      <c r="S19" s="84"/>
      <c r="T19" s="84"/>
      <c r="U19" s="84"/>
      <c r="V19" s="84"/>
    </row>
    <row r="20" spans="1:22" s="79" customFormat="1">
      <c r="B20" s="84"/>
      <c r="C20" s="84"/>
      <c r="D20" s="84"/>
      <c r="E20" s="84"/>
      <c r="F20" s="84"/>
      <c r="G20" s="84"/>
      <c r="H20" s="84"/>
      <c r="I20" s="84"/>
      <c r="J20" s="84"/>
      <c r="K20" s="84"/>
      <c r="L20" s="84"/>
      <c r="M20" s="84"/>
      <c r="N20" s="84"/>
      <c r="O20" s="84"/>
      <c r="P20" s="84"/>
      <c r="Q20" s="84"/>
      <c r="R20" s="84"/>
      <c r="S20" s="84"/>
      <c r="T20" s="84"/>
      <c r="U20" s="84"/>
      <c r="V20" s="84"/>
    </row>
    <row r="21" spans="1:22" s="79" customFormat="1">
      <c r="B21" s="84"/>
      <c r="C21" s="84"/>
      <c r="D21" s="84"/>
      <c r="E21" s="84"/>
      <c r="F21" s="84"/>
      <c r="G21" s="84"/>
      <c r="H21" s="84"/>
      <c r="I21" s="84"/>
      <c r="J21" s="84"/>
      <c r="K21" s="84"/>
      <c r="L21" s="84"/>
      <c r="M21" s="84"/>
      <c r="N21" s="84"/>
      <c r="O21" s="84"/>
      <c r="P21" s="84"/>
      <c r="Q21" s="84"/>
      <c r="R21" s="84"/>
      <c r="S21" s="84"/>
      <c r="T21" s="84"/>
      <c r="U21" s="84"/>
      <c r="V21" s="84"/>
    </row>
    <row r="22" spans="1:22" s="79" customFormat="1" ht="22.5">
      <c r="A22" s="577" t="s">
        <v>1071</v>
      </c>
      <c r="B22" s="85"/>
      <c r="C22" s="85"/>
      <c r="D22" s="85"/>
      <c r="E22" s="85"/>
      <c r="F22" s="85"/>
      <c r="G22" s="85"/>
      <c r="H22" s="85"/>
      <c r="I22" s="84"/>
      <c r="J22" s="84"/>
      <c r="K22" s="84"/>
      <c r="L22" s="84"/>
      <c r="M22" s="84"/>
      <c r="N22" s="84"/>
      <c r="O22" s="84"/>
      <c r="P22" s="84"/>
      <c r="Q22" s="84"/>
      <c r="R22" s="84"/>
      <c r="S22" s="84"/>
      <c r="T22" s="84"/>
      <c r="U22" s="84"/>
      <c r="V22" s="84"/>
    </row>
    <row r="23" spans="1:22" s="79" customFormat="1">
      <c r="C23" s="84"/>
      <c r="D23" s="84"/>
      <c r="E23" s="84"/>
      <c r="F23" s="84"/>
      <c r="G23" s="84"/>
      <c r="H23" s="84"/>
      <c r="I23" s="84"/>
      <c r="J23" s="84"/>
      <c r="K23" s="84"/>
      <c r="L23" s="84"/>
      <c r="M23" s="84"/>
      <c r="N23" s="84"/>
      <c r="O23" s="84"/>
      <c r="P23" s="84"/>
      <c r="Q23" s="84"/>
      <c r="R23" s="84"/>
      <c r="S23" s="84"/>
      <c r="T23" s="84"/>
      <c r="U23" s="84"/>
      <c r="V23" s="84"/>
    </row>
    <row r="24" spans="1:22" s="79" customFormat="1">
      <c r="C24" s="84"/>
      <c r="D24" s="84"/>
      <c r="E24" s="84"/>
      <c r="F24" s="84"/>
      <c r="G24" s="84"/>
      <c r="H24" s="84"/>
      <c r="I24" s="84"/>
      <c r="J24" s="84"/>
      <c r="K24" s="84"/>
      <c r="L24" s="84"/>
      <c r="M24" s="84"/>
      <c r="N24" s="84"/>
      <c r="O24" s="84"/>
      <c r="P24" s="84"/>
      <c r="Q24" s="84"/>
      <c r="R24" s="84"/>
      <c r="S24" s="84"/>
      <c r="T24" s="84"/>
      <c r="U24" s="84"/>
      <c r="V24" s="84"/>
    </row>
    <row r="25" spans="1:22" s="79" customFormat="1">
      <c r="C25" s="84"/>
      <c r="D25" s="84"/>
      <c r="E25" s="84"/>
      <c r="F25" s="84"/>
      <c r="G25" s="84"/>
      <c r="H25" s="84"/>
      <c r="I25" s="84"/>
      <c r="J25" s="84"/>
      <c r="K25" s="84"/>
      <c r="L25" s="84"/>
      <c r="M25" s="84"/>
      <c r="N25" s="84"/>
      <c r="O25" s="84"/>
      <c r="P25" s="84"/>
      <c r="Q25" s="84"/>
      <c r="R25" s="84"/>
      <c r="S25" s="84"/>
      <c r="T25" s="84"/>
      <c r="U25" s="84"/>
      <c r="V25" s="84"/>
    </row>
    <row r="26" spans="1:22" s="79" customFormat="1">
      <c r="C26" s="84"/>
      <c r="D26" s="84"/>
      <c r="E26" s="84"/>
      <c r="F26" s="84"/>
      <c r="G26" s="84"/>
      <c r="H26" s="84"/>
      <c r="I26" s="84"/>
      <c r="J26" s="84"/>
      <c r="K26" s="84"/>
      <c r="L26" s="84"/>
      <c r="M26" s="84"/>
      <c r="N26" s="84"/>
      <c r="O26" s="84"/>
      <c r="P26" s="84"/>
      <c r="Q26" s="84"/>
      <c r="R26" s="84"/>
      <c r="S26" s="84"/>
      <c r="T26" s="84"/>
      <c r="U26" s="84"/>
      <c r="V26" s="84"/>
    </row>
    <row r="27" spans="1:22" s="79" customFormat="1">
      <c r="C27" s="84"/>
      <c r="D27" s="84"/>
      <c r="E27" s="84"/>
      <c r="F27" s="84"/>
      <c r="G27" s="84"/>
      <c r="H27" s="84"/>
      <c r="I27" s="84"/>
      <c r="J27" s="84"/>
      <c r="K27" s="84"/>
      <c r="L27" s="84"/>
      <c r="M27" s="84"/>
      <c r="N27" s="84"/>
      <c r="O27" s="84"/>
      <c r="P27" s="84"/>
      <c r="Q27" s="84"/>
      <c r="R27" s="84"/>
      <c r="S27" s="84"/>
      <c r="T27" s="84"/>
      <c r="U27" s="84"/>
      <c r="V27" s="84"/>
    </row>
    <row r="28" spans="1:22" s="79" customFormat="1">
      <c r="C28" s="84"/>
      <c r="D28" s="84"/>
      <c r="E28" s="84"/>
      <c r="F28" s="84"/>
      <c r="G28" s="84"/>
      <c r="H28" s="84"/>
      <c r="I28" s="84"/>
      <c r="J28" s="84"/>
      <c r="K28" s="84"/>
      <c r="L28" s="84"/>
      <c r="M28" s="84"/>
      <c r="N28" s="84"/>
      <c r="O28" s="84"/>
      <c r="P28" s="84"/>
      <c r="Q28" s="84"/>
      <c r="R28" s="84"/>
      <c r="S28" s="84"/>
      <c r="T28" s="84"/>
      <c r="U28" s="84"/>
      <c r="V28" s="84"/>
    </row>
    <row r="29" spans="1:22" s="79" customFormat="1">
      <c r="C29" s="84"/>
      <c r="D29" s="84"/>
      <c r="E29" s="84"/>
      <c r="F29" s="84"/>
      <c r="G29" s="84"/>
      <c r="H29" s="84"/>
      <c r="I29" s="84"/>
      <c r="J29" s="84"/>
      <c r="K29" s="84"/>
      <c r="L29" s="84"/>
      <c r="M29" s="84"/>
      <c r="N29" s="84"/>
      <c r="O29" s="84"/>
      <c r="P29" s="84"/>
      <c r="Q29" s="84"/>
      <c r="R29" s="84"/>
      <c r="S29" s="84"/>
      <c r="T29" s="84"/>
      <c r="U29" s="84"/>
      <c r="V29" s="84"/>
    </row>
    <row r="30" spans="1:22" s="79" customFormat="1">
      <c r="C30" s="84"/>
      <c r="D30" s="84"/>
      <c r="E30" s="84"/>
      <c r="F30" s="84"/>
      <c r="G30" s="84"/>
      <c r="H30" s="84"/>
      <c r="I30" s="84"/>
      <c r="J30" s="84"/>
      <c r="K30" s="84"/>
      <c r="L30" s="84"/>
      <c r="M30" s="84"/>
      <c r="N30" s="84"/>
      <c r="O30" s="84"/>
      <c r="P30" s="84"/>
      <c r="Q30" s="84"/>
      <c r="R30" s="84"/>
      <c r="S30" s="84"/>
      <c r="T30" s="84"/>
      <c r="U30" s="84"/>
      <c r="V30" s="84"/>
    </row>
  </sheetData>
  <sheetProtection sheet="1" objects="1" scenarios="1"/>
  <hyperlinks>
    <hyperlink ref="A4" location="'Index'!B25" display="Índice!A1" xr:uid="{D6DFDA88-6D93-4046-8C57-40F867149DDC}"/>
  </hyperlinks>
  <printOptions horizontalCentered="1"/>
  <pageMargins left="0.39370078740157483" right="0.39370078740157483" top="0.39370078740157483" bottom="0.39370078740157483" header="0.51181102362204722" footer="0.51181102362204722"/>
  <pageSetup paperSize="9" orientation="landscape" r:id="rId1"/>
  <headerFooter alignWithMargins="0">
    <oddHeader>&amp;R&amp;"Calibri"&amp;10&amp;K000000 #interna&amp;1#_x000D_</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37006-21E6-434A-BE98-81D4D7E00629}">
  <sheetPr codeName="Plan41">
    <tabColor rgb="FFFFCC00"/>
  </sheetPr>
  <dimension ref="A1:BX38"/>
  <sheetViews>
    <sheetView showGridLines="0" showRowColHeaders="0" zoomScaleNormal="100" workbookViewId="0">
      <pane xSplit="1" ySplit="5" topLeftCell="BP6" activePane="bottomRight" state="frozen"/>
      <selection pane="topRight" activeCell="B1" sqref="B1"/>
      <selection pane="bottomLeft" activeCell="A6" sqref="A6"/>
      <selection pane="bottomRight" activeCell="A4" sqref="A4"/>
    </sheetView>
  </sheetViews>
  <sheetFormatPr defaultColWidth="12.42578125" defaultRowHeight="12.75"/>
  <cols>
    <col min="1" max="1" width="52.7109375" customWidth="1"/>
    <col min="2" max="236" width="12.7109375" customWidth="1"/>
  </cols>
  <sheetData>
    <row r="1" spans="1:76" s="80" customFormat="1" ht="16.350000000000001" customHeight="1">
      <c r="A1" s="90"/>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row>
    <row r="2" spans="1:76" s="80" customFormat="1" ht="33" customHeight="1">
      <c r="A2" s="616" t="s">
        <v>75</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c r="AZ2" s="91"/>
      <c r="BA2" s="91"/>
      <c r="BB2" s="91"/>
      <c r="BC2" s="91"/>
      <c r="BD2" s="91"/>
      <c r="BE2" s="91"/>
      <c r="BF2" s="91"/>
      <c r="BG2" s="91"/>
      <c r="BH2" s="91"/>
      <c r="BI2" s="91"/>
      <c r="BJ2" s="91"/>
      <c r="BK2" s="91"/>
      <c r="BL2" s="91"/>
      <c r="BM2" s="91"/>
      <c r="BN2" s="91"/>
      <c r="BO2" s="91"/>
      <c r="BP2" s="91"/>
      <c r="BQ2" s="91"/>
      <c r="BR2" s="91"/>
      <c r="BS2" s="91"/>
      <c r="BT2" s="91"/>
      <c r="BU2" s="91"/>
      <c r="BV2" s="91"/>
      <c r="BW2" s="91"/>
      <c r="BX2" s="91"/>
    </row>
    <row r="3" spans="1:76" s="80" customFormat="1" ht="16.350000000000001" customHeight="1">
      <c r="A3" s="617" t="s">
        <v>1443</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row>
    <row r="4" spans="1:76" s="80" customFormat="1" ht="16.350000000000001" customHeight="1">
      <c r="A4" s="95" t="s">
        <v>1457</v>
      </c>
      <c r="B4" s="93" t="s">
        <v>1551</v>
      </c>
      <c r="C4" s="93" t="s">
        <v>1552</v>
      </c>
      <c r="D4" s="93" t="s">
        <v>1553</v>
      </c>
      <c r="E4" s="93" t="s">
        <v>1554</v>
      </c>
      <c r="F4" s="94" t="s">
        <v>1555</v>
      </c>
      <c r="G4" s="94" t="s">
        <v>1556</v>
      </c>
      <c r="H4" s="94" t="s">
        <v>1557</v>
      </c>
      <c r="I4" s="94" t="s">
        <v>1558</v>
      </c>
      <c r="J4" s="94" t="s">
        <v>1559</v>
      </c>
      <c r="K4" s="94" t="s">
        <v>1560</v>
      </c>
      <c r="L4" s="94" t="s">
        <v>1561</v>
      </c>
      <c r="M4" s="94" t="s">
        <v>1562</v>
      </c>
      <c r="N4" s="94" t="s">
        <v>1563</v>
      </c>
      <c r="O4" s="94" t="s">
        <v>1564</v>
      </c>
      <c r="P4" s="94" t="s">
        <v>1565</v>
      </c>
      <c r="Q4" s="94" t="s">
        <v>1566</v>
      </c>
      <c r="R4" s="94" t="s">
        <v>1567</v>
      </c>
      <c r="S4" s="94" t="s">
        <v>1568</v>
      </c>
      <c r="T4" s="94" t="s">
        <v>1569</v>
      </c>
      <c r="U4" s="94" t="s">
        <v>1570</v>
      </c>
      <c r="V4" s="94" t="s">
        <v>1571</v>
      </c>
      <c r="W4" s="94" t="s">
        <v>1572</v>
      </c>
      <c r="X4" s="94" t="s">
        <v>1573</v>
      </c>
      <c r="Y4" s="94" t="s">
        <v>1574</v>
      </c>
      <c r="Z4" s="94" t="s">
        <v>1575</v>
      </c>
      <c r="AA4" s="94" t="s">
        <v>1576</v>
      </c>
      <c r="AB4" s="94" t="s">
        <v>1577</v>
      </c>
      <c r="AC4" s="94" t="s">
        <v>1578</v>
      </c>
      <c r="AD4" s="94" t="s">
        <v>1521</v>
      </c>
      <c r="AE4" s="94" t="s">
        <v>1522</v>
      </c>
      <c r="AF4" s="94" t="s">
        <v>1523</v>
      </c>
      <c r="AG4" s="94" t="s">
        <v>1524</v>
      </c>
      <c r="AH4" s="94" t="s">
        <v>1492</v>
      </c>
      <c r="AI4" s="94" t="s">
        <v>1493</v>
      </c>
      <c r="AJ4" s="94" t="s">
        <v>1494</v>
      </c>
      <c r="AK4" s="94" t="s">
        <v>1495</v>
      </c>
      <c r="AL4" s="94" t="s">
        <v>1496</v>
      </c>
      <c r="AM4" s="94" t="s">
        <v>1497</v>
      </c>
      <c r="AN4" s="94" t="s">
        <v>1498</v>
      </c>
      <c r="AO4" s="94" t="s">
        <v>1499</v>
      </c>
      <c r="AP4" s="94" t="s">
        <v>1500</v>
      </c>
      <c r="AQ4" s="94" t="s">
        <v>1501</v>
      </c>
      <c r="AR4" s="94" t="s">
        <v>1502</v>
      </c>
      <c r="AS4" s="94" t="s">
        <v>1503</v>
      </c>
      <c r="AT4" s="94" t="s">
        <v>1504</v>
      </c>
      <c r="AU4" s="94" t="s">
        <v>1505</v>
      </c>
      <c r="AV4" s="94" t="s">
        <v>1506</v>
      </c>
      <c r="AW4" s="94" t="s">
        <v>1507</v>
      </c>
      <c r="AX4" s="94" t="s">
        <v>1508</v>
      </c>
      <c r="AY4" s="94" t="s">
        <v>1509</v>
      </c>
      <c r="AZ4" s="94" t="s">
        <v>1510</v>
      </c>
      <c r="BA4" s="94" t="s">
        <v>1511</v>
      </c>
      <c r="BB4" s="94" t="s">
        <v>1512</v>
      </c>
      <c r="BC4" s="94" t="s">
        <v>1513</v>
      </c>
      <c r="BD4" s="94" t="s">
        <v>1514</v>
      </c>
      <c r="BE4" s="94" t="s">
        <v>1515</v>
      </c>
      <c r="BF4" s="94" t="s">
        <v>1516</v>
      </c>
      <c r="BG4" s="94" t="s">
        <v>1517</v>
      </c>
      <c r="BH4" s="94" t="s">
        <v>1518</v>
      </c>
      <c r="BI4" s="94" t="s">
        <v>1519</v>
      </c>
      <c r="BJ4" s="94" t="s">
        <v>1520</v>
      </c>
      <c r="BK4" s="94" t="s">
        <v>1388</v>
      </c>
      <c r="BL4" s="94" t="s">
        <v>1389</v>
      </c>
      <c r="BM4" s="94" t="s">
        <v>1390</v>
      </c>
      <c r="BN4" s="94" t="s">
        <v>1391</v>
      </c>
      <c r="BO4" s="94" t="s">
        <v>1392</v>
      </c>
      <c r="BP4" s="94" t="s">
        <v>1393</v>
      </c>
      <c r="BQ4" s="94" t="s">
        <v>1394</v>
      </c>
      <c r="BR4" s="94" t="s">
        <v>1395</v>
      </c>
      <c r="BS4" s="94" t="s">
        <v>1396</v>
      </c>
      <c r="BT4" s="94" t="s">
        <v>1397</v>
      </c>
      <c r="BU4" s="94" t="s">
        <v>1398</v>
      </c>
      <c r="BV4" s="94" t="s">
        <v>1399</v>
      </c>
      <c r="BW4" s="94" t="s">
        <v>1400</v>
      </c>
      <c r="BX4" s="94" t="s">
        <v>1401</v>
      </c>
    </row>
    <row r="5" spans="1:76" s="109" customFormat="1" ht="4.5" customHeight="1">
      <c r="A5" s="96"/>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c r="BV5" s="97"/>
      <c r="BW5" s="97"/>
      <c r="BX5" s="97"/>
    </row>
    <row r="6" spans="1:76" s="79" customFormat="1">
      <c r="A6" s="118" t="s">
        <v>768</v>
      </c>
      <c r="B6" s="228">
        <v>2102.9009999999998</v>
      </c>
      <c r="C6" s="228">
        <v>2245.6530000000002</v>
      </c>
      <c r="D6" s="228">
        <v>2252.0659999999998</v>
      </c>
      <c r="E6" s="228">
        <v>2286.9639999999999</v>
      </c>
      <c r="F6" s="228">
        <v>2377.12</v>
      </c>
      <c r="G6" s="228">
        <v>2437.0820000000003</v>
      </c>
      <c r="H6" s="228">
        <v>2498.268</v>
      </c>
      <c r="I6" s="228">
        <v>2590.2220000000002</v>
      </c>
      <c r="J6" s="228">
        <v>2915.190885550001</v>
      </c>
      <c r="K6" s="228">
        <v>2905.0562105099966</v>
      </c>
      <c r="L6" s="228">
        <v>2932.7621786300001</v>
      </c>
      <c r="M6" s="228">
        <v>3057.5726804600017</v>
      </c>
      <c r="N6" s="228">
        <v>2943.1932760999998</v>
      </c>
      <c r="O6" s="228">
        <v>3435.9620000000004</v>
      </c>
      <c r="P6" s="228">
        <v>3525.8339999999998</v>
      </c>
      <c r="Q6" s="228">
        <v>3606.192</v>
      </c>
      <c r="R6" s="228">
        <v>3703.5837565700003</v>
      </c>
      <c r="S6" s="228">
        <v>4025.4372337799996</v>
      </c>
      <c r="T6" s="228">
        <v>4137.9125654499994</v>
      </c>
      <c r="U6" s="228">
        <v>4305.6064441999997</v>
      </c>
      <c r="V6" s="228">
        <v>4107.5199993799997</v>
      </c>
      <c r="W6" s="228">
        <v>4387.6270006200011</v>
      </c>
      <c r="X6" s="228">
        <v>4719.875</v>
      </c>
      <c r="Y6" s="228">
        <v>5026.5540006200008</v>
      </c>
      <c r="Z6" s="228">
        <v>5051.3216138999996</v>
      </c>
      <c r="AA6" s="228">
        <v>5256.2573861000001</v>
      </c>
      <c r="AB6" s="228">
        <v>5279.8860000000004</v>
      </c>
      <c r="AC6" s="228">
        <v>5483.7000000000007</v>
      </c>
      <c r="AD6" s="228">
        <v>5311.8411620532779</v>
      </c>
      <c r="AE6" s="228">
        <v>5814.7805512852619</v>
      </c>
      <c r="AF6" s="228">
        <v>5733.8501488900802</v>
      </c>
      <c r="AG6" s="228">
        <v>6080.654975327172</v>
      </c>
      <c r="AH6" s="228">
        <v>5662.1470317651301</v>
      </c>
      <c r="AI6" s="228">
        <v>6040.9859682348679</v>
      </c>
      <c r="AJ6" s="228">
        <v>6272.7970000000023</v>
      </c>
      <c r="AK6" s="228">
        <v>6670.6613174666418</v>
      </c>
      <c r="AL6" s="228">
        <v>6309.4651337200003</v>
      </c>
      <c r="AM6" s="228">
        <v>6458.7578662800015</v>
      </c>
      <c r="AN6" s="228">
        <v>6906.8303099299992</v>
      </c>
      <c r="AO6" s="228">
        <v>7249.898402450006</v>
      </c>
      <c r="AP6" s="228">
        <v>6794.2553374099989</v>
      </c>
      <c r="AQ6" s="228">
        <v>7210.8494625300009</v>
      </c>
      <c r="AR6" s="228">
        <v>7404.9714666899999</v>
      </c>
      <c r="AS6" s="228">
        <v>7838.9026367799997</v>
      </c>
      <c r="AT6" s="252"/>
      <c r="AU6" s="252"/>
      <c r="AV6" s="252"/>
      <c r="AW6" s="252"/>
      <c r="AX6" s="252"/>
      <c r="AY6" s="252"/>
      <c r="AZ6" s="252"/>
      <c r="BA6" s="252"/>
      <c r="BB6" s="252"/>
      <c r="BC6" s="252"/>
      <c r="BD6" s="252"/>
      <c r="BE6" s="252"/>
      <c r="BF6" s="252"/>
      <c r="BG6" s="252"/>
      <c r="BH6" s="252"/>
      <c r="BI6" s="252"/>
      <c r="BJ6" s="252"/>
      <c r="BK6" s="252"/>
      <c r="BL6" s="252"/>
      <c r="BM6" s="252"/>
      <c r="BN6" s="252"/>
      <c r="BO6" s="252"/>
      <c r="BP6" s="252"/>
      <c r="BQ6" s="252"/>
      <c r="BR6" s="252"/>
      <c r="BS6" s="252"/>
      <c r="BT6" s="252"/>
      <c r="BU6" s="252"/>
      <c r="BV6" s="252"/>
      <c r="BW6" s="252"/>
      <c r="BX6" s="252"/>
    </row>
    <row r="7" spans="1:76" s="79" customFormat="1">
      <c r="A7" s="120" t="s">
        <v>878</v>
      </c>
      <c r="B7" s="229">
        <v>172.6808465</v>
      </c>
      <c r="C7" s="229">
        <v>175.65884593999999</v>
      </c>
      <c r="D7" s="229">
        <v>185.62562665999999</v>
      </c>
      <c r="E7" s="229">
        <v>184.44165707999994</v>
      </c>
      <c r="F7" s="229">
        <v>192.60130884999998</v>
      </c>
      <c r="G7" s="229">
        <v>203.78012819000003</v>
      </c>
      <c r="H7" s="229">
        <v>208.31150156000001</v>
      </c>
      <c r="I7" s="229">
        <v>249.96949844</v>
      </c>
      <c r="J7" s="229">
        <v>461.67494513999998</v>
      </c>
      <c r="K7" s="229">
        <v>470.94202501999996</v>
      </c>
      <c r="L7" s="229">
        <v>538.24505789</v>
      </c>
      <c r="M7" s="229">
        <v>571.40585779000003</v>
      </c>
      <c r="N7" s="229">
        <v>568.64800000000002</v>
      </c>
      <c r="O7" s="229">
        <v>571.04000000000008</v>
      </c>
      <c r="P7" s="229">
        <v>630.26700000000005</v>
      </c>
      <c r="Q7" s="229">
        <v>680.00499999999988</v>
      </c>
      <c r="R7" s="229">
        <v>730.83231229</v>
      </c>
      <c r="S7" s="229">
        <v>768.31293625513604</v>
      </c>
      <c r="T7" s="229">
        <v>879.1077823792773</v>
      </c>
      <c r="U7" s="229">
        <v>927.99897640072277</v>
      </c>
      <c r="V7" s="229">
        <v>907.24</v>
      </c>
      <c r="W7" s="229">
        <v>937.61400000000003</v>
      </c>
      <c r="X7" s="229">
        <v>997.39499999999998</v>
      </c>
      <c r="Y7" s="229">
        <v>1083.806</v>
      </c>
      <c r="Z7" s="229">
        <v>1075.0319999999999</v>
      </c>
      <c r="AA7" s="229">
        <v>1196.0540000000003</v>
      </c>
      <c r="AB7" s="229">
        <v>1188.4519999999998</v>
      </c>
      <c r="AC7" s="229">
        <v>1279.0530000000003</v>
      </c>
      <c r="AD7" s="229">
        <v>1292.777</v>
      </c>
      <c r="AE7" s="229">
        <v>1367.893</v>
      </c>
      <c r="AF7" s="229">
        <v>1447.6540000000005</v>
      </c>
      <c r="AG7" s="229">
        <v>1640.1929999999993</v>
      </c>
      <c r="AH7" s="229">
        <v>1502.2730000000001</v>
      </c>
      <c r="AI7" s="229">
        <v>1567.223</v>
      </c>
      <c r="AJ7" s="229">
        <v>1584.7910000000002</v>
      </c>
      <c r="AK7" s="229">
        <v>1806.4299999999994</v>
      </c>
      <c r="AL7" s="229">
        <v>1642.9319999999998</v>
      </c>
      <c r="AM7" s="229">
        <v>1473.5640000000003</v>
      </c>
      <c r="AN7" s="229">
        <v>1614.2868617499998</v>
      </c>
      <c r="AO7" s="229">
        <v>1773.1171382500006</v>
      </c>
      <c r="AP7" s="229">
        <v>1596.61874311</v>
      </c>
      <c r="AQ7" s="229">
        <v>1591.46209548</v>
      </c>
      <c r="AR7" s="229">
        <v>1704.6047102799994</v>
      </c>
      <c r="AS7" s="229">
        <v>1853.6656637300011</v>
      </c>
      <c r="AT7" s="252"/>
      <c r="AU7" s="252"/>
      <c r="AV7" s="252"/>
      <c r="AW7" s="252"/>
      <c r="AX7" s="252"/>
      <c r="AY7" s="252"/>
      <c r="AZ7" s="252"/>
      <c r="BA7" s="252"/>
      <c r="BB7" s="252"/>
      <c r="BC7" s="252"/>
      <c r="BD7" s="252"/>
      <c r="BE7" s="252"/>
      <c r="BF7" s="252"/>
      <c r="BG7" s="252"/>
      <c r="BH7" s="252"/>
      <c r="BI7" s="252"/>
      <c r="BJ7" s="252"/>
      <c r="BK7" s="252"/>
      <c r="BL7" s="252"/>
      <c r="BM7" s="252"/>
      <c r="BN7" s="252"/>
      <c r="BO7" s="252"/>
      <c r="BP7" s="252"/>
      <c r="BQ7" s="252"/>
      <c r="BR7" s="252"/>
      <c r="BS7" s="252"/>
      <c r="BT7" s="252"/>
      <c r="BU7" s="252"/>
      <c r="BV7" s="252"/>
      <c r="BW7" s="252"/>
      <c r="BX7" s="252"/>
    </row>
    <row r="8" spans="1:76" s="79" customFormat="1" ht="12" customHeight="1">
      <c r="A8" s="249"/>
      <c r="B8" s="250"/>
      <c r="C8" s="251"/>
      <c r="D8" s="251"/>
      <c r="E8" s="251"/>
      <c r="F8" s="251"/>
      <c r="G8" s="251"/>
      <c r="H8" s="251"/>
      <c r="I8" s="251"/>
      <c r="J8" s="251"/>
      <c r="K8" s="251"/>
      <c r="L8" s="251"/>
      <c r="M8" s="251"/>
      <c r="N8" s="251"/>
      <c r="O8" s="251"/>
      <c r="P8" s="251"/>
      <c r="Q8" s="251"/>
      <c r="R8" s="251"/>
      <c r="S8" s="251"/>
      <c r="T8" s="251"/>
      <c r="U8" s="251"/>
      <c r="V8" s="251"/>
      <c r="W8" s="251"/>
      <c r="X8" s="251"/>
      <c r="Y8" s="251"/>
      <c r="Z8" s="251"/>
      <c r="AA8" s="251"/>
      <c r="AB8" s="248"/>
      <c r="AC8" s="248"/>
      <c r="AD8" s="248"/>
      <c r="AE8" s="248"/>
      <c r="AF8" s="248"/>
      <c r="AG8" s="248"/>
      <c r="AH8" s="248"/>
      <c r="AI8" s="248"/>
      <c r="AJ8" s="248"/>
      <c r="AK8" s="248"/>
      <c r="AL8" s="248"/>
      <c r="AM8" s="248"/>
      <c r="AN8" s="248"/>
      <c r="AO8" s="248"/>
      <c r="AP8" s="248"/>
      <c r="AQ8" s="248"/>
      <c r="AR8" s="248"/>
      <c r="AS8" s="248"/>
      <c r="AT8" s="248"/>
      <c r="AU8" s="248"/>
      <c r="AV8" s="248"/>
      <c r="AW8" s="248"/>
      <c r="AX8" s="248"/>
      <c r="AY8" s="248"/>
      <c r="AZ8" s="248"/>
      <c r="BA8" s="248"/>
      <c r="BB8" s="248"/>
      <c r="BC8" s="248"/>
      <c r="BD8" s="248"/>
      <c r="BE8" s="248"/>
      <c r="BF8" s="248"/>
      <c r="BG8" s="248"/>
      <c r="BH8" s="248"/>
      <c r="BI8" s="248"/>
      <c r="BJ8" s="248"/>
      <c r="BK8" s="248"/>
      <c r="BL8" s="248"/>
      <c r="BM8" s="248"/>
      <c r="BN8" s="248"/>
      <c r="BO8" s="248"/>
      <c r="BP8" s="248"/>
      <c r="BQ8" s="248"/>
      <c r="BR8" s="248"/>
      <c r="BS8" s="248"/>
      <c r="BT8" s="248"/>
      <c r="BU8" s="248"/>
      <c r="BV8" s="248"/>
      <c r="BW8" s="248"/>
      <c r="BX8" s="248"/>
    </row>
    <row r="9" spans="1:76" s="79" customFormat="1">
      <c r="A9" s="260" t="s">
        <v>75</v>
      </c>
      <c r="B9" s="261"/>
      <c r="C9" s="261"/>
      <c r="D9" s="261"/>
      <c r="E9" s="261"/>
      <c r="F9" s="261"/>
      <c r="G9" s="261"/>
      <c r="H9" s="261"/>
      <c r="I9" s="261"/>
      <c r="J9" s="261"/>
      <c r="K9" s="261"/>
      <c r="L9" s="261"/>
      <c r="M9" s="261"/>
      <c r="N9" s="261"/>
      <c r="O9" s="261"/>
      <c r="P9" s="261"/>
      <c r="Q9" s="261"/>
      <c r="R9" s="261"/>
      <c r="S9" s="261"/>
      <c r="T9" s="261"/>
      <c r="U9" s="261"/>
      <c r="V9" s="261"/>
      <c r="W9" s="261"/>
      <c r="X9" s="261"/>
      <c r="Y9" s="261"/>
      <c r="Z9" s="261"/>
      <c r="AA9" s="261"/>
      <c r="AB9" s="261"/>
      <c r="AC9" s="261"/>
      <c r="AD9" s="261"/>
      <c r="AE9" s="261"/>
      <c r="AF9" s="261"/>
      <c r="AG9" s="261"/>
      <c r="AH9" s="261">
        <v>4947.1460757099994</v>
      </c>
      <c r="AI9" s="261">
        <v>5429.9528851599916</v>
      </c>
      <c r="AJ9" s="261">
        <v>5517.0616507700015</v>
      </c>
      <c r="AK9" s="261">
        <v>5884.3265254599974</v>
      </c>
      <c r="AL9" s="261">
        <v>5321.7087225000005</v>
      </c>
      <c r="AM9" s="261">
        <v>5267.7282268000008</v>
      </c>
      <c r="AN9" s="261">
        <v>5583.7277313599989</v>
      </c>
      <c r="AO9" s="261">
        <v>6082.30304738001</v>
      </c>
      <c r="AP9" s="261">
        <v>5510.8841709100006</v>
      </c>
      <c r="AQ9" s="261">
        <v>5992.8512808200003</v>
      </c>
      <c r="AR9" s="261">
        <v>5972.1485251099984</v>
      </c>
      <c r="AS9" s="261">
        <v>6318.231711460001</v>
      </c>
      <c r="AT9" s="261">
        <v>6213.2765539299999</v>
      </c>
      <c r="AU9" s="261">
        <v>6431.500816310001</v>
      </c>
      <c r="AV9" s="261">
        <v>6562.0936471800014</v>
      </c>
      <c r="AW9" s="261">
        <v>6734.5448215500001</v>
      </c>
      <c r="AX9" s="261">
        <v>6548.1312249299999</v>
      </c>
      <c r="AY9" s="261">
        <v>6797.6197551599989</v>
      </c>
      <c r="AZ9" s="261">
        <v>6870.7689283700038</v>
      </c>
      <c r="BA9" s="261">
        <v>7235.8524286899992</v>
      </c>
      <c r="BB9" s="261">
        <v>6795.4341778300004</v>
      </c>
      <c r="BC9" s="261">
        <v>7438.842314649999</v>
      </c>
      <c r="BD9" s="261">
        <v>7466.3912142299996</v>
      </c>
      <c r="BE9" s="261">
        <v>7508.0035229800014</v>
      </c>
      <c r="BF9" s="261">
        <v>7067.2995607399998</v>
      </c>
      <c r="BG9" s="261">
        <v>6965.0746998200002</v>
      </c>
      <c r="BH9" s="261">
        <v>7280.5540809200011</v>
      </c>
      <c r="BI9" s="261">
        <v>7388.9599902199989</v>
      </c>
      <c r="BJ9" s="261">
        <v>6877.8315574399994</v>
      </c>
      <c r="BK9" s="261">
        <v>7205.7202665600007</v>
      </c>
      <c r="BL9" s="261">
        <v>7437.995931710002</v>
      </c>
      <c r="BM9" s="261">
        <v>7821.7884573099982</v>
      </c>
      <c r="BN9" s="261">
        <v>7524.5440083899994</v>
      </c>
      <c r="BO9" s="261">
        <v>7847.1877104900013</v>
      </c>
      <c r="BP9" s="261">
        <v>8524.4528734699998</v>
      </c>
      <c r="BQ9" s="261">
        <v>8436.9900466000036</v>
      </c>
      <c r="BR9" s="261">
        <v>8131.7024536699992</v>
      </c>
      <c r="BS9" s="261">
        <v>8285.9265566900012</v>
      </c>
      <c r="BT9" s="261">
        <v>8669.8946759999999</v>
      </c>
      <c r="BU9" s="261">
        <v>8743.6734149100012</v>
      </c>
      <c r="BV9" s="261">
        <v>8344.3821610400009</v>
      </c>
      <c r="BW9" s="261">
        <v>8844.6528874100004</v>
      </c>
      <c r="BX9" s="261">
        <v>9096.1551360199992</v>
      </c>
    </row>
    <row r="10" spans="1:76" s="79" customFormat="1">
      <c r="A10" s="256" t="s">
        <v>879</v>
      </c>
      <c r="B10" s="257"/>
      <c r="C10" s="257"/>
      <c r="D10" s="257"/>
      <c r="E10" s="257"/>
      <c r="F10" s="257"/>
      <c r="G10" s="257"/>
      <c r="H10" s="257"/>
      <c r="I10" s="257"/>
      <c r="J10" s="257"/>
      <c r="K10" s="257"/>
      <c r="L10" s="257"/>
      <c r="M10" s="257"/>
      <c r="N10" s="257"/>
      <c r="O10" s="257"/>
      <c r="P10" s="257"/>
      <c r="Q10" s="257"/>
      <c r="R10" s="257"/>
      <c r="S10" s="257"/>
      <c r="T10" s="257"/>
      <c r="U10" s="257"/>
      <c r="V10" s="257"/>
      <c r="W10" s="257"/>
      <c r="X10" s="257"/>
      <c r="Y10" s="257"/>
      <c r="Z10" s="257"/>
      <c r="AA10" s="257"/>
      <c r="AB10" s="257"/>
      <c r="AC10" s="257"/>
      <c r="AD10" s="257"/>
      <c r="AE10" s="257"/>
      <c r="AF10" s="257"/>
      <c r="AG10" s="257"/>
      <c r="AH10" s="257">
        <v>1076.8825799900001</v>
      </c>
      <c r="AI10" s="257">
        <v>1134.0148292299996</v>
      </c>
      <c r="AJ10" s="257">
        <v>1196.1667838300004</v>
      </c>
      <c r="AK10" s="257">
        <v>1215.1780850999999</v>
      </c>
      <c r="AL10" s="257">
        <v>1145.3667912999999</v>
      </c>
      <c r="AM10" s="257">
        <v>1255.7078586400003</v>
      </c>
      <c r="AN10" s="257">
        <v>1376.8688332399993</v>
      </c>
      <c r="AO10" s="257">
        <v>1446.5165168200006</v>
      </c>
      <c r="AP10" s="257">
        <v>1438.52605892</v>
      </c>
      <c r="AQ10" s="257">
        <v>1538.7663379599996</v>
      </c>
      <c r="AR10" s="257">
        <v>1608.87483333</v>
      </c>
      <c r="AS10" s="257">
        <v>1667.5528239300002</v>
      </c>
      <c r="AT10" s="257">
        <v>1604.12025801</v>
      </c>
      <c r="AU10" s="257">
        <v>1721.7923797300002</v>
      </c>
      <c r="AV10" s="257">
        <v>1789.7420693099998</v>
      </c>
      <c r="AW10" s="257">
        <v>1881.7980171799991</v>
      </c>
      <c r="AX10" s="257">
        <v>1753.8917797399999</v>
      </c>
      <c r="AY10" s="257">
        <v>1818.7864516699997</v>
      </c>
      <c r="AZ10" s="257">
        <v>1856.6579729900009</v>
      </c>
      <c r="BA10" s="257">
        <v>1901.7133350999993</v>
      </c>
      <c r="BB10" s="257">
        <v>1849.0057705500001</v>
      </c>
      <c r="BC10" s="257">
        <v>1917.9163478600005</v>
      </c>
      <c r="BD10" s="257">
        <v>1987.3645072399977</v>
      </c>
      <c r="BE10" s="257">
        <v>2036.9357832700016</v>
      </c>
      <c r="BF10" s="257">
        <v>1917.46624273</v>
      </c>
      <c r="BG10" s="257">
        <v>1922.9468726599998</v>
      </c>
      <c r="BH10" s="257">
        <v>1821.1624781400005</v>
      </c>
      <c r="BI10" s="257">
        <v>1862.4127141699992</v>
      </c>
      <c r="BJ10" s="257">
        <v>1633.2263709399999</v>
      </c>
      <c r="BK10" s="257">
        <v>1539.1835476299998</v>
      </c>
      <c r="BL10" s="257">
        <v>1536.0330456000002</v>
      </c>
      <c r="BM10" s="257">
        <v>1522.4641399200009</v>
      </c>
      <c r="BN10" s="257">
        <v>1490.0716166800003</v>
      </c>
      <c r="BO10" s="257">
        <v>1543.8284784999992</v>
      </c>
      <c r="BP10" s="257">
        <v>1690.8662688100007</v>
      </c>
      <c r="BQ10" s="257">
        <v>1660.4590737400013</v>
      </c>
      <c r="BR10" s="257">
        <v>1572.54803382</v>
      </c>
      <c r="BS10" s="257">
        <v>1628.7406542199997</v>
      </c>
      <c r="BT10" s="257">
        <v>1672.9902306300005</v>
      </c>
      <c r="BU10" s="257">
        <v>1659.2071656200005</v>
      </c>
      <c r="BV10" s="257">
        <v>1551.98944224</v>
      </c>
      <c r="BW10" s="257">
        <v>1639.2884818200002</v>
      </c>
      <c r="BX10" s="257">
        <v>1777.9448361900004</v>
      </c>
    </row>
    <row r="11" spans="1:76" s="79" customFormat="1">
      <c r="A11" s="256" t="s">
        <v>880</v>
      </c>
      <c r="B11" s="257"/>
      <c r="C11" s="257"/>
      <c r="D11" s="257"/>
      <c r="E11" s="257"/>
      <c r="F11" s="257"/>
      <c r="G11" s="257"/>
      <c r="H11" s="257"/>
      <c r="I11" s="257"/>
      <c r="J11" s="257"/>
      <c r="K11" s="257"/>
      <c r="L11" s="257"/>
      <c r="M11" s="257"/>
      <c r="N11" s="257"/>
      <c r="O11" s="257"/>
      <c r="P11" s="257"/>
      <c r="Q11" s="257"/>
      <c r="R11" s="257"/>
      <c r="S11" s="257"/>
      <c r="T11" s="257"/>
      <c r="U11" s="257"/>
      <c r="V11" s="257"/>
      <c r="W11" s="257"/>
      <c r="X11" s="257"/>
      <c r="Y11" s="257"/>
      <c r="Z11" s="257"/>
      <c r="AA11" s="257"/>
      <c r="AB11" s="257"/>
      <c r="AC11" s="257"/>
      <c r="AD11" s="257"/>
      <c r="AE11" s="257"/>
      <c r="AF11" s="257"/>
      <c r="AG11" s="257"/>
      <c r="AH11" s="257">
        <v>800.45342833999996</v>
      </c>
      <c r="AI11" s="257">
        <v>838.62312664000012</v>
      </c>
      <c r="AJ11" s="257">
        <v>951.96316662000004</v>
      </c>
      <c r="AK11" s="257">
        <v>940.11316992999991</v>
      </c>
      <c r="AL11" s="257">
        <v>900.07311486000003</v>
      </c>
      <c r="AM11" s="257">
        <v>973.51343108000015</v>
      </c>
      <c r="AN11" s="257">
        <v>1029.3681563100004</v>
      </c>
      <c r="AO11" s="257">
        <v>983.64390019999928</v>
      </c>
      <c r="AP11" s="257">
        <v>1002.2363338499999</v>
      </c>
      <c r="AQ11" s="257">
        <v>1077.39656573</v>
      </c>
      <c r="AR11" s="257">
        <v>1118.6210315400003</v>
      </c>
      <c r="AS11" s="257">
        <v>1068.7446891999994</v>
      </c>
      <c r="AT11" s="257">
        <v>1295.39234532</v>
      </c>
      <c r="AU11" s="257">
        <v>1336.1069271000001</v>
      </c>
      <c r="AV11" s="257">
        <v>1419.0703013500001</v>
      </c>
      <c r="AW11" s="257">
        <v>1346.69607933</v>
      </c>
      <c r="AX11" s="257">
        <v>1421.0666274300002</v>
      </c>
      <c r="AY11" s="257">
        <v>1558.8709738199996</v>
      </c>
      <c r="AZ11" s="257">
        <v>1556.2369069100005</v>
      </c>
      <c r="BA11" s="257">
        <v>1486.7000603300003</v>
      </c>
      <c r="BB11" s="257">
        <v>1519.5004182299999</v>
      </c>
      <c r="BC11" s="257">
        <v>1617.3827766700001</v>
      </c>
      <c r="BD11" s="257">
        <v>1733.47523125</v>
      </c>
      <c r="BE11" s="257">
        <v>1528.2994073299997</v>
      </c>
      <c r="BF11" s="257">
        <v>1721.2429322100002</v>
      </c>
      <c r="BG11" s="257">
        <v>1675.0858174499999</v>
      </c>
      <c r="BH11" s="257">
        <v>1699.1093552200005</v>
      </c>
      <c r="BI11" s="257">
        <v>1763.4771726799991</v>
      </c>
      <c r="BJ11" s="257">
        <v>1679.4398847299999</v>
      </c>
      <c r="BK11" s="257">
        <v>1811.7862094900001</v>
      </c>
      <c r="BL11" s="257">
        <v>1990.3974257199998</v>
      </c>
      <c r="BM11" s="257">
        <v>1978.0235018600006</v>
      </c>
      <c r="BN11" s="257">
        <v>1959.7528662599998</v>
      </c>
      <c r="BO11" s="257">
        <v>2129.4422210000002</v>
      </c>
      <c r="BP11" s="257">
        <v>2205.8511774100007</v>
      </c>
      <c r="BQ11" s="257">
        <v>2042.1539399200001</v>
      </c>
      <c r="BR11" s="257">
        <v>2055.8799599499998</v>
      </c>
      <c r="BS11" s="257">
        <v>2035.4408218800004</v>
      </c>
      <c r="BT11" s="257">
        <v>2150.9726937800001</v>
      </c>
      <c r="BU11" s="257">
        <v>2061.9171015700013</v>
      </c>
      <c r="BV11" s="257">
        <v>2174.9108102099999</v>
      </c>
      <c r="BW11" s="257">
        <v>2335.4445841300003</v>
      </c>
      <c r="BX11" s="257">
        <v>2455.5854265399994</v>
      </c>
    </row>
    <row r="12" spans="1:76" s="79" customFormat="1">
      <c r="A12" s="256" t="s">
        <v>453</v>
      </c>
      <c r="B12" s="257"/>
      <c r="C12" s="257"/>
      <c r="D12" s="257"/>
      <c r="E12" s="257"/>
      <c r="F12" s="257"/>
      <c r="G12" s="257"/>
      <c r="H12" s="257"/>
      <c r="I12" s="257"/>
      <c r="J12" s="257"/>
      <c r="K12" s="257"/>
      <c r="L12" s="257"/>
      <c r="M12" s="257"/>
      <c r="N12" s="257"/>
      <c r="O12" s="257"/>
      <c r="P12" s="257"/>
      <c r="Q12" s="257"/>
      <c r="R12" s="257"/>
      <c r="S12" s="257"/>
      <c r="T12" s="257"/>
      <c r="U12" s="257"/>
      <c r="V12" s="257"/>
      <c r="W12" s="257"/>
      <c r="X12" s="257"/>
      <c r="Y12" s="257"/>
      <c r="Z12" s="257"/>
      <c r="AA12" s="257"/>
      <c r="AB12" s="257"/>
      <c r="AC12" s="257"/>
      <c r="AD12" s="257"/>
      <c r="AE12" s="257"/>
      <c r="AF12" s="257"/>
      <c r="AG12" s="257"/>
      <c r="AH12" s="257">
        <v>364.68450793</v>
      </c>
      <c r="AI12" s="257">
        <v>373.28409599000008</v>
      </c>
      <c r="AJ12" s="257">
        <v>357.90328038000007</v>
      </c>
      <c r="AK12" s="257">
        <v>383.1356440699999</v>
      </c>
      <c r="AL12" s="257">
        <v>347.10021569999998</v>
      </c>
      <c r="AM12" s="257">
        <v>416.31980301000004</v>
      </c>
      <c r="AN12" s="257">
        <v>458.46051032999981</v>
      </c>
      <c r="AO12" s="257">
        <v>496.03547096000011</v>
      </c>
      <c r="AP12" s="257">
        <v>356.12042058999998</v>
      </c>
      <c r="AQ12" s="257">
        <v>439.95661845999996</v>
      </c>
      <c r="AR12" s="257">
        <v>365.42547873000012</v>
      </c>
      <c r="AS12" s="257">
        <v>497.82962930000008</v>
      </c>
      <c r="AT12" s="257">
        <v>405.25884642000005</v>
      </c>
      <c r="AU12" s="257">
        <v>540.55940958999997</v>
      </c>
      <c r="AV12" s="257">
        <v>390.1343870899999</v>
      </c>
      <c r="AW12" s="257">
        <v>517.39605672000016</v>
      </c>
      <c r="AX12" s="257">
        <v>463.71407534999997</v>
      </c>
      <c r="AY12" s="257">
        <v>515.6198572400001</v>
      </c>
      <c r="AZ12" s="257">
        <v>461.73150800999986</v>
      </c>
      <c r="BA12" s="257">
        <v>557.71644669000034</v>
      </c>
      <c r="BB12" s="257">
        <v>403.11701555000002</v>
      </c>
      <c r="BC12" s="257">
        <v>496.20395264999991</v>
      </c>
      <c r="BD12" s="257">
        <v>460.54373177000002</v>
      </c>
      <c r="BE12" s="257">
        <v>438.45746766000002</v>
      </c>
      <c r="BF12" s="257">
        <v>347.73470642000001</v>
      </c>
      <c r="BG12" s="257">
        <v>405.11188384000008</v>
      </c>
      <c r="BH12" s="257">
        <v>438.57690023999999</v>
      </c>
      <c r="BI12" s="257">
        <v>448.62558331000014</v>
      </c>
      <c r="BJ12" s="257">
        <v>359.91051747</v>
      </c>
      <c r="BK12" s="257">
        <v>447.84092766999999</v>
      </c>
      <c r="BL12" s="257">
        <v>441.38948237999989</v>
      </c>
      <c r="BM12" s="257">
        <v>532.3188605600003</v>
      </c>
      <c r="BN12" s="257">
        <v>461.72074542999997</v>
      </c>
      <c r="BO12" s="257">
        <v>581.60488878000012</v>
      </c>
      <c r="BP12" s="257">
        <v>572.36496714999998</v>
      </c>
      <c r="BQ12" s="257">
        <v>651.01852899000005</v>
      </c>
      <c r="BR12" s="257">
        <v>524.03287211999998</v>
      </c>
      <c r="BS12" s="257">
        <v>665.22627713999998</v>
      </c>
      <c r="BT12" s="257">
        <v>642.32750587999999</v>
      </c>
      <c r="BU12" s="257">
        <v>728.03241442999979</v>
      </c>
      <c r="BV12" s="257">
        <v>578.75503950999996</v>
      </c>
      <c r="BW12" s="257">
        <v>669.47035015999995</v>
      </c>
      <c r="BX12" s="257">
        <v>578.58913491000021</v>
      </c>
    </row>
    <row r="13" spans="1:76" s="79" customFormat="1">
      <c r="A13" s="256" t="s">
        <v>454</v>
      </c>
      <c r="B13" s="257"/>
      <c r="C13" s="257"/>
      <c r="D13" s="257"/>
      <c r="E13" s="257"/>
      <c r="F13" s="257"/>
      <c r="G13" s="257"/>
      <c r="H13" s="257"/>
      <c r="I13" s="257"/>
      <c r="J13" s="257"/>
      <c r="K13" s="257"/>
      <c r="L13" s="257"/>
      <c r="M13" s="257"/>
      <c r="N13" s="257"/>
      <c r="O13" s="257"/>
      <c r="P13" s="257"/>
      <c r="Q13" s="257"/>
      <c r="R13" s="257"/>
      <c r="S13" s="257"/>
      <c r="T13" s="257"/>
      <c r="U13" s="257"/>
      <c r="V13" s="257"/>
      <c r="W13" s="257"/>
      <c r="X13" s="257"/>
      <c r="Y13" s="257"/>
      <c r="Z13" s="257"/>
      <c r="AA13" s="257"/>
      <c r="AB13" s="257"/>
      <c r="AC13" s="257"/>
      <c r="AD13" s="257"/>
      <c r="AE13" s="257"/>
      <c r="AF13" s="257"/>
      <c r="AG13" s="257"/>
      <c r="AH13" s="257">
        <v>349.84238189999996</v>
      </c>
      <c r="AI13" s="257">
        <v>362.99138533000007</v>
      </c>
      <c r="AJ13" s="257">
        <v>375.27442624000003</v>
      </c>
      <c r="AK13" s="257">
        <v>396.78712947999998</v>
      </c>
      <c r="AL13" s="257">
        <v>418.41825614999999</v>
      </c>
      <c r="AM13" s="257">
        <v>425.90686024999997</v>
      </c>
      <c r="AN13" s="257">
        <v>435.10360832000003</v>
      </c>
      <c r="AO13" s="257">
        <v>419.09341236</v>
      </c>
      <c r="AP13" s="257">
        <v>418.90807882999997</v>
      </c>
      <c r="AQ13" s="257">
        <v>421.29173138000004</v>
      </c>
      <c r="AR13" s="257">
        <v>423.60790563999979</v>
      </c>
      <c r="AS13" s="257">
        <v>414.95912437000015</v>
      </c>
      <c r="AT13" s="257">
        <v>382.73227747999999</v>
      </c>
      <c r="AU13" s="257">
        <v>372.20962202999999</v>
      </c>
      <c r="AV13" s="257">
        <v>354.38637868000001</v>
      </c>
      <c r="AW13" s="257">
        <v>338.46591431000002</v>
      </c>
      <c r="AX13" s="257">
        <v>333.55690374</v>
      </c>
      <c r="AY13" s="257">
        <v>329.82261401</v>
      </c>
      <c r="AZ13" s="257">
        <v>314.06392254000002</v>
      </c>
      <c r="BA13" s="257">
        <v>312.43618853999999</v>
      </c>
      <c r="BB13" s="257">
        <v>307.98981236000003</v>
      </c>
      <c r="BC13" s="257">
        <v>326.13994187999998</v>
      </c>
      <c r="BD13" s="257">
        <v>346.00966200000005</v>
      </c>
      <c r="BE13" s="257">
        <v>344.37944284999992</v>
      </c>
      <c r="BF13" s="257">
        <v>340.14924306</v>
      </c>
      <c r="BG13" s="257">
        <v>309.87007879999999</v>
      </c>
      <c r="BH13" s="257">
        <v>360.36025868999991</v>
      </c>
      <c r="BI13" s="257">
        <v>384.38604735000013</v>
      </c>
      <c r="BJ13" s="257">
        <v>364.61547321</v>
      </c>
      <c r="BK13" s="257">
        <v>361.83611658999996</v>
      </c>
      <c r="BL13" s="257">
        <v>360.15360112000008</v>
      </c>
      <c r="BM13" s="257">
        <v>371.08984054999996</v>
      </c>
      <c r="BN13" s="257">
        <v>368.58079885000001</v>
      </c>
      <c r="BO13" s="257">
        <v>382.80628451000001</v>
      </c>
      <c r="BP13" s="257">
        <v>386.24458861000005</v>
      </c>
      <c r="BQ13" s="257">
        <v>375.89437407999981</v>
      </c>
      <c r="BR13" s="257">
        <v>370.51374436000003</v>
      </c>
      <c r="BS13" s="257">
        <v>359.00496608000003</v>
      </c>
      <c r="BT13" s="257">
        <v>330.62469297999985</v>
      </c>
      <c r="BU13" s="257">
        <v>322.98429730000021</v>
      </c>
      <c r="BV13" s="257">
        <v>305.60740114999999</v>
      </c>
      <c r="BW13" s="257">
        <v>300.85307317000002</v>
      </c>
      <c r="BX13" s="257">
        <v>302.07913356999995</v>
      </c>
    </row>
    <row r="14" spans="1:76" s="79" customFormat="1">
      <c r="A14" s="256" t="s">
        <v>455</v>
      </c>
      <c r="B14" s="257"/>
      <c r="C14" s="257"/>
      <c r="D14" s="257"/>
      <c r="E14" s="257"/>
      <c r="F14" s="257"/>
      <c r="G14" s="257"/>
      <c r="H14" s="257"/>
      <c r="I14" s="257"/>
      <c r="J14" s="257"/>
      <c r="K14" s="257"/>
      <c r="L14" s="257"/>
      <c r="M14" s="257"/>
      <c r="N14" s="257"/>
      <c r="O14" s="257"/>
      <c r="P14" s="257"/>
      <c r="Q14" s="257"/>
      <c r="R14" s="257"/>
      <c r="S14" s="257"/>
      <c r="T14" s="257"/>
      <c r="U14" s="257"/>
      <c r="V14" s="257"/>
      <c r="W14" s="257"/>
      <c r="X14" s="257"/>
      <c r="Y14" s="257"/>
      <c r="Z14" s="257"/>
      <c r="AA14" s="257"/>
      <c r="AB14" s="257"/>
      <c r="AC14" s="257"/>
      <c r="AD14" s="257"/>
      <c r="AE14" s="257"/>
      <c r="AF14" s="257"/>
      <c r="AG14" s="257"/>
      <c r="AH14" s="257">
        <v>564.66576065999993</v>
      </c>
      <c r="AI14" s="257">
        <v>730.38902843999995</v>
      </c>
      <c r="AJ14" s="257">
        <v>651.08463445000029</v>
      </c>
      <c r="AK14" s="257">
        <v>757.9266233999997</v>
      </c>
      <c r="AL14" s="257">
        <v>695.79043603999992</v>
      </c>
      <c r="AM14" s="257">
        <v>779.27659176000009</v>
      </c>
      <c r="AN14" s="257">
        <v>690.78175858000009</v>
      </c>
      <c r="AO14" s="257">
        <v>749.60264095000002</v>
      </c>
      <c r="AP14" s="257">
        <v>697.24439122000001</v>
      </c>
      <c r="AQ14" s="257">
        <v>835.03117123999994</v>
      </c>
      <c r="AR14" s="257">
        <v>750.59029450999969</v>
      </c>
      <c r="AS14" s="257">
        <v>839.9901185700005</v>
      </c>
      <c r="AT14" s="257">
        <v>763.42347299000005</v>
      </c>
      <c r="AU14" s="257">
        <v>665.32236666000006</v>
      </c>
      <c r="AV14" s="257">
        <v>808.65919201999986</v>
      </c>
      <c r="AW14" s="257">
        <v>810.26873425000031</v>
      </c>
      <c r="AX14" s="257">
        <v>770.65632717999995</v>
      </c>
      <c r="AY14" s="257">
        <v>697.44331268999997</v>
      </c>
      <c r="AZ14" s="257">
        <v>714.46079581999993</v>
      </c>
      <c r="BA14" s="257">
        <v>1038.5363276900002</v>
      </c>
      <c r="BB14" s="257">
        <v>840.89662942999996</v>
      </c>
      <c r="BC14" s="257">
        <v>928.77266335000002</v>
      </c>
      <c r="BD14" s="257">
        <v>969.85855351999999</v>
      </c>
      <c r="BE14" s="257">
        <v>1062.8034996000001</v>
      </c>
      <c r="BF14" s="257">
        <v>969.59310499000003</v>
      </c>
      <c r="BG14" s="257">
        <v>891.22099438999999</v>
      </c>
      <c r="BH14" s="257">
        <v>1078.13231634</v>
      </c>
      <c r="BI14" s="257">
        <v>1046.1547851600003</v>
      </c>
      <c r="BJ14" s="257">
        <v>1024.0630580700001</v>
      </c>
      <c r="BK14" s="257">
        <v>1079.7681300399997</v>
      </c>
      <c r="BL14" s="257">
        <v>1144.50863428</v>
      </c>
      <c r="BM14" s="257">
        <v>1163.6521382599999</v>
      </c>
      <c r="BN14" s="257">
        <v>1179.47313721</v>
      </c>
      <c r="BO14" s="257">
        <v>1141.68956024</v>
      </c>
      <c r="BP14" s="257">
        <v>1376.3107518300003</v>
      </c>
      <c r="BQ14" s="257">
        <v>1358.5933089099995</v>
      </c>
      <c r="BR14" s="257">
        <v>1306.1143990999999</v>
      </c>
      <c r="BS14" s="257">
        <v>1281.3744782899998</v>
      </c>
      <c r="BT14" s="257">
        <v>1417.7283031400007</v>
      </c>
      <c r="BU14" s="257">
        <v>1376.9365877199998</v>
      </c>
      <c r="BV14" s="257">
        <v>1456.5131076500002</v>
      </c>
      <c r="BW14" s="257">
        <v>1437.2777040299998</v>
      </c>
      <c r="BX14" s="257">
        <v>1536.3301238599997</v>
      </c>
    </row>
    <row r="15" spans="1:76" s="79" customFormat="1">
      <c r="A15" s="256" t="s">
        <v>878</v>
      </c>
      <c r="B15" s="257"/>
      <c r="C15" s="257"/>
      <c r="D15" s="257"/>
      <c r="E15" s="257"/>
      <c r="F15" s="257"/>
      <c r="G15" s="257"/>
      <c r="H15" s="257"/>
      <c r="I15" s="257"/>
      <c r="J15" s="257"/>
      <c r="K15" s="257"/>
      <c r="L15" s="257"/>
      <c r="M15" s="257"/>
      <c r="N15" s="257"/>
      <c r="O15" s="257"/>
      <c r="P15" s="257"/>
      <c r="Q15" s="257"/>
      <c r="R15" s="257"/>
      <c r="S15" s="257"/>
      <c r="T15" s="257"/>
      <c r="U15" s="257"/>
      <c r="V15" s="257"/>
      <c r="W15" s="257"/>
      <c r="X15" s="257"/>
      <c r="Y15" s="257"/>
      <c r="Z15" s="257"/>
      <c r="AA15" s="257"/>
      <c r="AB15" s="257"/>
      <c r="AC15" s="257"/>
      <c r="AD15" s="257"/>
      <c r="AE15" s="257"/>
      <c r="AF15" s="257"/>
      <c r="AG15" s="257"/>
      <c r="AH15" s="257">
        <v>848.19626359000029</v>
      </c>
      <c r="AI15" s="257">
        <v>901.80689914999959</v>
      </c>
      <c r="AJ15" s="257">
        <v>884.40159058000017</v>
      </c>
      <c r="AK15" s="257">
        <v>1026.8241710499997</v>
      </c>
      <c r="AL15" s="257">
        <v>683.09164709999993</v>
      </c>
      <c r="AM15" s="257">
        <v>278.04481168000007</v>
      </c>
      <c r="AN15" s="257">
        <v>398.19460338999977</v>
      </c>
      <c r="AO15" s="257">
        <v>446.82491051000011</v>
      </c>
      <c r="AP15" s="257">
        <v>438.82105798000003</v>
      </c>
      <c r="AQ15" s="257">
        <v>443.48096389999995</v>
      </c>
      <c r="AR15" s="257">
        <v>459.88298993000012</v>
      </c>
      <c r="AS15" s="257">
        <v>485.8791275399999</v>
      </c>
      <c r="AT15" s="257">
        <v>487.35800801000005</v>
      </c>
      <c r="AU15" s="257">
        <v>486.20704445000001</v>
      </c>
      <c r="AV15" s="257">
        <v>486.93007575000001</v>
      </c>
      <c r="AW15" s="257">
        <v>420.70100926999999</v>
      </c>
      <c r="AX15" s="257">
        <v>462.26501766000001</v>
      </c>
      <c r="AY15" s="257">
        <v>481.46728668999992</v>
      </c>
      <c r="AZ15" s="257">
        <v>491.12905891000003</v>
      </c>
      <c r="BA15" s="257">
        <v>506.67191570000023</v>
      </c>
      <c r="BB15" s="257">
        <v>520.76163385000007</v>
      </c>
      <c r="BC15" s="257">
        <v>538.31253578999997</v>
      </c>
      <c r="BD15" s="257">
        <v>499.49924251000016</v>
      </c>
      <c r="BE15" s="257">
        <v>488.58512713999994</v>
      </c>
      <c r="BF15" s="257">
        <v>485.30203406999999</v>
      </c>
      <c r="BG15" s="257">
        <v>519.26101553000001</v>
      </c>
      <c r="BH15" s="257">
        <v>527.50585505999982</v>
      </c>
      <c r="BI15" s="257">
        <v>501.23108970000021</v>
      </c>
      <c r="BJ15" s="257">
        <v>516.30317022999998</v>
      </c>
      <c r="BK15" s="257">
        <v>509.83106798000017</v>
      </c>
      <c r="BL15" s="257">
        <v>526.09195034999993</v>
      </c>
      <c r="BM15" s="257">
        <v>583.98900093999964</v>
      </c>
      <c r="BN15" s="257">
        <v>559.54474164999999</v>
      </c>
      <c r="BO15" s="257">
        <v>584.97029243999998</v>
      </c>
      <c r="BP15" s="257">
        <v>647.33010439000009</v>
      </c>
      <c r="BQ15" s="257">
        <v>624.28177383999991</v>
      </c>
      <c r="BR15" s="257">
        <v>673.54846646999999</v>
      </c>
      <c r="BS15" s="257">
        <v>618.2113628200002</v>
      </c>
      <c r="BT15" s="257">
        <v>705.21658798999988</v>
      </c>
      <c r="BU15" s="257">
        <v>648.42715834000001</v>
      </c>
      <c r="BV15" s="257">
        <v>525.69735147999995</v>
      </c>
      <c r="BW15" s="257">
        <v>527.50988182000015</v>
      </c>
      <c r="BX15" s="257">
        <v>508.12379267000006</v>
      </c>
    </row>
    <row r="16" spans="1:76" s="79" customFormat="1">
      <c r="A16" s="256" t="s">
        <v>454</v>
      </c>
      <c r="B16" s="257"/>
      <c r="C16" s="257"/>
      <c r="D16" s="257"/>
      <c r="E16" s="257"/>
      <c r="F16" s="257"/>
      <c r="G16" s="257"/>
      <c r="H16" s="257"/>
      <c r="I16" s="257"/>
      <c r="J16" s="257"/>
      <c r="K16" s="257"/>
      <c r="L16" s="257"/>
      <c r="M16" s="257"/>
      <c r="N16" s="257"/>
      <c r="O16" s="257"/>
      <c r="P16" s="257"/>
      <c r="Q16" s="257"/>
      <c r="R16" s="257"/>
      <c r="S16" s="257"/>
      <c r="T16" s="257"/>
      <c r="U16" s="257"/>
      <c r="V16" s="257"/>
      <c r="W16" s="257"/>
      <c r="X16" s="257"/>
      <c r="Y16" s="257"/>
      <c r="Z16" s="257"/>
      <c r="AA16" s="257"/>
      <c r="AB16" s="257"/>
      <c r="AC16" s="257"/>
      <c r="AD16" s="257"/>
      <c r="AE16" s="257"/>
      <c r="AF16" s="257"/>
      <c r="AG16" s="257"/>
      <c r="AH16" s="257">
        <v>227.47605983999998</v>
      </c>
      <c r="AI16" s="257">
        <v>228.66950359999996</v>
      </c>
      <c r="AJ16" s="257">
        <v>234.73939063000012</v>
      </c>
      <c r="AK16" s="257">
        <v>253.49890206000009</v>
      </c>
      <c r="AL16" s="257">
        <v>259.66980849000004</v>
      </c>
      <c r="AM16" s="257">
        <v>272.94722247999994</v>
      </c>
      <c r="AN16" s="257">
        <v>250.29474602000005</v>
      </c>
      <c r="AO16" s="257">
        <v>262.23710102000007</v>
      </c>
      <c r="AP16" s="257">
        <v>260.00961620999999</v>
      </c>
      <c r="AQ16" s="257">
        <v>257.37023571999998</v>
      </c>
      <c r="AR16" s="257">
        <v>253.72153560000004</v>
      </c>
      <c r="AS16" s="257">
        <v>275.1718423100001</v>
      </c>
      <c r="AT16" s="257">
        <v>272.91178647000004</v>
      </c>
      <c r="AU16" s="257">
        <v>270.04455037000002</v>
      </c>
      <c r="AV16" s="257">
        <v>270.06732376999992</v>
      </c>
      <c r="AW16" s="257">
        <v>274.27241259000016</v>
      </c>
      <c r="AX16" s="257">
        <v>270.18761576999998</v>
      </c>
      <c r="AY16" s="257">
        <v>286.03037660999996</v>
      </c>
      <c r="AZ16" s="257">
        <v>276.70521860000008</v>
      </c>
      <c r="BA16" s="257">
        <v>283.32662234999998</v>
      </c>
      <c r="BB16" s="257">
        <v>275.97262655000003</v>
      </c>
      <c r="BC16" s="257">
        <v>281.61115885999999</v>
      </c>
      <c r="BD16" s="257">
        <v>276.26089425999999</v>
      </c>
      <c r="BE16" s="257">
        <v>274.34418548000008</v>
      </c>
      <c r="BF16" s="257">
        <v>262.26640258999998</v>
      </c>
      <c r="BG16" s="257">
        <v>223.71747368000001</v>
      </c>
      <c r="BH16" s="257">
        <v>234.66813406000006</v>
      </c>
      <c r="BI16" s="257">
        <v>246.45364443999995</v>
      </c>
      <c r="BJ16" s="257">
        <v>242.11472063999997</v>
      </c>
      <c r="BK16" s="257">
        <v>243.14792525000001</v>
      </c>
      <c r="BL16" s="257">
        <v>248.81870391000001</v>
      </c>
      <c r="BM16" s="257">
        <v>253.97120871999994</v>
      </c>
      <c r="BN16" s="257">
        <v>253.20749516000001</v>
      </c>
      <c r="BO16" s="257">
        <v>257.35908140999999</v>
      </c>
      <c r="BP16" s="257">
        <v>252.27326763000002</v>
      </c>
      <c r="BQ16" s="257">
        <v>256.08651373999999</v>
      </c>
      <c r="BR16" s="257">
        <v>254.08826918</v>
      </c>
      <c r="BS16" s="257">
        <v>252.92774889999998</v>
      </c>
      <c r="BT16" s="257">
        <v>245.27759126000001</v>
      </c>
      <c r="BU16" s="257">
        <v>248.10061712000004</v>
      </c>
      <c r="BV16" s="257">
        <v>251.83335356000001</v>
      </c>
      <c r="BW16" s="257">
        <v>250.39914618000003</v>
      </c>
      <c r="BX16" s="257">
        <v>241.63481281999992</v>
      </c>
    </row>
    <row r="17" spans="1:76" s="79" customFormat="1">
      <c r="A17" s="256" t="s">
        <v>85</v>
      </c>
      <c r="B17" s="257"/>
      <c r="C17" s="257"/>
      <c r="D17" s="257"/>
      <c r="E17" s="257"/>
      <c r="F17" s="257"/>
      <c r="G17" s="257"/>
      <c r="H17" s="257"/>
      <c r="I17" s="257"/>
      <c r="J17" s="257"/>
      <c r="K17" s="257"/>
      <c r="L17" s="257"/>
      <c r="M17" s="257"/>
      <c r="N17" s="257"/>
      <c r="O17" s="257"/>
      <c r="P17" s="257"/>
      <c r="Q17" s="257"/>
      <c r="R17" s="257"/>
      <c r="S17" s="257"/>
      <c r="T17" s="257"/>
      <c r="U17" s="257"/>
      <c r="V17" s="257"/>
      <c r="W17" s="257"/>
      <c r="X17" s="257"/>
      <c r="Y17" s="257"/>
      <c r="Z17" s="257"/>
      <c r="AA17" s="257"/>
      <c r="AB17" s="257"/>
      <c r="AC17" s="257"/>
      <c r="AD17" s="257"/>
      <c r="AE17" s="257"/>
      <c r="AF17" s="257"/>
      <c r="AG17" s="257"/>
      <c r="AH17" s="257">
        <v>93.31305085999999</v>
      </c>
      <c r="AI17" s="257">
        <v>125.74457770000002</v>
      </c>
      <c r="AJ17" s="257">
        <v>113.92116880999998</v>
      </c>
      <c r="AK17" s="257">
        <v>120.12882917000002</v>
      </c>
      <c r="AL17" s="257">
        <v>183.37084014999999</v>
      </c>
      <c r="AM17" s="257">
        <v>115.77405268000001</v>
      </c>
      <c r="AN17" s="257">
        <v>104.02244299999995</v>
      </c>
      <c r="AO17" s="257">
        <v>158.60525615000006</v>
      </c>
      <c r="AP17" s="257">
        <v>127.94738015999999</v>
      </c>
      <c r="AQ17" s="257">
        <v>191.9591235</v>
      </c>
      <c r="AR17" s="257">
        <v>165.00840188000001</v>
      </c>
      <c r="AS17" s="257">
        <v>215.56463631000003</v>
      </c>
      <c r="AT17" s="257">
        <v>170.00918430999999</v>
      </c>
      <c r="AU17" s="257">
        <v>179.54229332999998</v>
      </c>
      <c r="AV17" s="257">
        <v>198.20771107000002</v>
      </c>
      <c r="AW17" s="257">
        <v>226.88815767999995</v>
      </c>
      <c r="AX17" s="257">
        <v>228.19743606</v>
      </c>
      <c r="AY17" s="257">
        <v>187.25679908999999</v>
      </c>
      <c r="AZ17" s="257">
        <v>184.72508148000003</v>
      </c>
      <c r="BA17" s="257">
        <v>187.71252383000001</v>
      </c>
      <c r="BB17" s="257">
        <v>150.56150424</v>
      </c>
      <c r="BC17" s="257">
        <v>311.31868664000001</v>
      </c>
      <c r="BD17" s="257">
        <v>231.21499688000006</v>
      </c>
      <c r="BE17" s="257">
        <v>281.26591815999996</v>
      </c>
      <c r="BF17" s="257">
        <v>84.703220510000008</v>
      </c>
      <c r="BG17" s="257">
        <v>126.97827996999997</v>
      </c>
      <c r="BH17" s="257">
        <v>142.98897708000001</v>
      </c>
      <c r="BI17" s="257">
        <v>150.91803049999999</v>
      </c>
      <c r="BJ17" s="257">
        <v>68.476826060000008</v>
      </c>
      <c r="BK17" s="257">
        <v>125.90542924000002</v>
      </c>
      <c r="BL17" s="257">
        <v>85.78167455000002</v>
      </c>
      <c r="BM17" s="257">
        <v>156.06642385999993</v>
      </c>
      <c r="BN17" s="257">
        <v>118.64634856000001</v>
      </c>
      <c r="BO17" s="257">
        <v>152.73901114999998</v>
      </c>
      <c r="BP17" s="257">
        <v>208.96367804000005</v>
      </c>
      <c r="BQ17" s="257">
        <v>185.04428580999996</v>
      </c>
      <c r="BR17" s="257">
        <v>93.014002900000008</v>
      </c>
      <c r="BS17" s="257">
        <v>104.20735814999998</v>
      </c>
      <c r="BT17" s="257">
        <v>154.12591970000005</v>
      </c>
      <c r="BU17" s="257">
        <v>256.50881577000001</v>
      </c>
      <c r="BV17" s="257">
        <v>131.51035060999999</v>
      </c>
      <c r="BW17" s="257">
        <v>212.57378286000005</v>
      </c>
      <c r="BX17" s="257">
        <v>126.57128545999996</v>
      </c>
    </row>
    <row r="18" spans="1:76" s="79" customFormat="1">
      <c r="A18" s="256" t="s">
        <v>684</v>
      </c>
      <c r="B18" s="257"/>
      <c r="C18" s="257"/>
      <c r="D18" s="257"/>
      <c r="E18" s="257"/>
      <c r="F18" s="257"/>
      <c r="G18" s="257"/>
      <c r="H18" s="257"/>
      <c r="I18" s="257"/>
      <c r="J18" s="257"/>
      <c r="K18" s="257"/>
      <c r="L18" s="257"/>
      <c r="M18" s="257"/>
      <c r="N18" s="257"/>
      <c r="O18" s="257"/>
      <c r="P18" s="257"/>
      <c r="Q18" s="257"/>
      <c r="R18" s="257"/>
      <c r="S18" s="257"/>
      <c r="T18" s="257"/>
      <c r="U18" s="257"/>
      <c r="V18" s="257"/>
      <c r="W18" s="257"/>
      <c r="X18" s="257"/>
      <c r="Y18" s="257"/>
      <c r="Z18" s="257"/>
      <c r="AA18" s="257"/>
      <c r="AB18" s="257"/>
      <c r="AC18" s="257"/>
      <c r="AD18" s="257"/>
      <c r="AE18" s="257"/>
      <c r="AF18" s="257"/>
      <c r="AG18" s="257"/>
      <c r="AH18" s="257">
        <v>71.34713902</v>
      </c>
      <c r="AI18" s="257">
        <v>73.866427919999992</v>
      </c>
      <c r="AJ18" s="257">
        <v>96.994293190000008</v>
      </c>
      <c r="AK18" s="257">
        <v>94.228915470000032</v>
      </c>
      <c r="AL18" s="257">
        <v>95.23775105</v>
      </c>
      <c r="AM18" s="257">
        <v>110.11725482000001</v>
      </c>
      <c r="AN18" s="257">
        <v>108.51645717999997</v>
      </c>
      <c r="AO18" s="257">
        <v>113.16251811000006</v>
      </c>
      <c r="AP18" s="257">
        <v>115.47652608</v>
      </c>
      <c r="AQ18" s="257">
        <v>122.52584497000002</v>
      </c>
      <c r="AR18" s="257">
        <v>156.20436543</v>
      </c>
      <c r="AS18" s="257">
        <v>149.51877717999992</v>
      </c>
      <c r="AT18" s="257">
        <v>160.87017746999999</v>
      </c>
      <c r="AU18" s="257">
        <v>174.76548115000003</v>
      </c>
      <c r="AV18" s="257">
        <v>191.09389798000001</v>
      </c>
      <c r="AW18" s="257">
        <v>198.20262720999995</v>
      </c>
      <c r="AX18" s="257">
        <v>206.01692643000001</v>
      </c>
      <c r="AY18" s="257">
        <v>224.65150582000001</v>
      </c>
      <c r="AZ18" s="257">
        <v>235.74631329999988</v>
      </c>
      <c r="BA18" s="257">
        <v>275.34363973000006</v>
      </c>
      <c r="BB18" s="257">
        <v>274.94333548000003</v>
      </c>
      <c r="BC18" s="257">
        <v>312.35866663999997</v>
      </c>
      <c r="BD18" s="257">
        <v>307.91399495000007</v>
      </c>
      <c r="BE18" s="257">
        <v>327.87711428999989</v>
      </c>
      <c r="BF18" s="257">
        <v>327.74691863999999</v>
      </c>
      <c r="BG18" s="257">
        <v>298.21668290000002</v>
      </c>
      <c r="BH18" s="257">
        <v>387.85616871000002</v>
      </c>
      <c r="BI18" s="257">
        <v>386.9750203599998</v>
      </c>
      <c r="BJ18" s="257">
        <v>384.44557512</v>
      </c>
      <c r="BK18" s="257">
        <v>427.07840183000002</v>
      </c>
      <c r="BL18" s="257">
        <v>477.04471074000014</v>
      </c>
      <c r="BM18" s="257">
        <v>521.48567662999972</v>
      </c>
      <c r="BN18" s="257">
        <v>545.28890796000007</v>
      </c>
      <c r="BO18" s="257">
        <v>348.1231143199999</v>
      </c>
      <c r="BP18" s="257">
        <v>524.22418182999991</v>
      </c>
      <c r="BQ18" s="257">
        <v>547.96394299000008</v>
      </c>
      <c r="BR18" s="257">
        <v>573.48319789999994</v>
      </c>
      <c r="BS18" s="257">
        <v>605.43613751000009</v>
      </c>
      <c r="BT18" s="257">
        <v>657.64183380000009</v>
      </c>
      <c r="BU18" s="257">
        <v>676.06997380999974</v>
      </c>
      <c r="BV18" s="257">
        <v>689.65345172000002</v>
      </c>
      <c r="BW18" s="257">
        <v>731.44818469000006</v>
      </c>
      <c r="BX18" s="257">
        <v>765.65991549</v>
      </c>
    </row>
    <row r="19" spans="1:76" s="79" customFormat="1">
      <c r="A19" s="256" t="s">
        <v>757</v>
      </c>
      <c r="B19" s="257"/>
      <c r="C19" s="257"/>
      <c r="D19" s="257"/>
      <c r="E19" s="257"/>
      <c r="F19" s="257"/>
      <c r="G19" s="257"/>
      <c r="H19" s="257"/>
      <c r="I19" s="257"/>
      <c r="J19" s="257"/>
      <c r="K19" s="257"/>
      <c r="L19" s="257"/>
      <c r="M19" s="257"/>
      <c r="N19" s="257"/>
      <c r="O19" s="257"/>
      <c r="P19" s="257"/>
      <c r="Q19" s="257"/>
      <c r="R19" s="257"/>
      <c r="S19" s="257"/>
      <c r="T19" s="257"/>
      <c r="U19" s="257"/>
      <c r="V19" s="257"/>
      <c r="W19" s="257"/>
      <c r="X19" s="257"/>
      <c r="Y19" s="257"/>
      <c r="Z19" s="257"/>
      <c r="AA19" s="257"/>
      <c r="AB19" s="257"/>
      <c r="AC19" s="257"/>
      <c r="AD19" s="257"/>
      <c r="AE19" s="257"/>
      <c r="AF19" s="257"/>
      <c r="AG19" s="257"/>
      <c r="AH19" s="257">
        <v>72.22837389</v>
      </c>
      <c r="AI19" s="257">
        <v>92.740507520000023</v>
      </c>
      <c r="AJ19" s="257">
        <v>95.301319769999992</v>
      </c>
      <c r="AK19" s="257">
        <v>94.421859110000014</v>
      </c>
      <c r="AL19" s="257">
        <v>85.878707519999992</v>
      </c>
      <c r="AM19" s="257">
        <v>116.54703244000002</v>
      </c>
      <c r="AN19" s="257">
        <v>130.18259254</v>
      </c>
      <c r="AO19" s="257">
        <v>135.40081729000002</v>
      </c>
      <c r="AP19" s="257">
        <v>131.80583025000001</v>
      </c>
      <c r="AQ19" s="257">
        <v>150.00065441000001</v>
      </c>
      <c r="AR19" s="257">
        <v>150.67858909</v>
      </c>
      <c r="AS19" s="257">
        <v>161.52409690999997</v>
      </c>
      <c r="AT19" s="257">
        <v>167.13483725</v>
      </c>
      <c r="AU19" s="257">
        <v>170.86778480000001</v>
      </c>
      <c r="AV19" s="257">
        <v>177.37527541999998</v>
      </c>
      <c r="AW19" s="257">
        <v>173.27263088000007</v>
      </c>
      <c r="AX19" s="257">
        <v>143.85728541999998</v>
      </c>
      <c r="AY19" s="257">
        <v>126.03389420000002</v>
      </c>
      <c r="AZ19" s="257">
        <v>225.21488761000001</v>
      </c>
      <c r="BA19" s="257">
        <v>109.89902778999999</v>
      </c>
      <c r="BB19" s="257">
        <v>102.869877</v>
      </c>
      <c r="BC19" s="257">
        <v>99.844440060000011</v>
      </c>
      <c r="BD19" s="257">
        <v>109.88849761000003</v>
      </c>
      <c r="BE19" s="257">
        <v>83.346879989999991</v>
      </c>
      <c r="BF19" s="257">
        <v>99.533199609999997</v>
      </c>
      <c r="BG19" s="257">
        <v>96.578303640000001</v>
      </c>
      <c r="BH19" s="257">
        <v>93.767576519999977</v>
      </c>
      <c r="BI19" s="257">
        <v>95.092782929999998</v>
      </c>
      <c r="BJ19" s="257">
        <v>95.749356590000005</v>
      </c>
      <c r="BK19" s="257">
        <v>87.760301229999996</v>
      </c>
      <c r="BL19" s="257">
        <v>90.834362139999968</v>
      </c>
      <c r="BM19" s="257">
        <v>92.106790280000041</v>
      </c>
      <c r="BN19" s="257">
        <v>87.498913400000006</v>
      </c>
      <c r="BO19" s="257">
        <v>93.081629300000017</v>
      </c>
      <c r="BP19" s="257">
        <v>88.315230489999976</v>
      </c>
      <c r="BQ19" s="257">
        <v>90.167546339999944</v>
      </c>
      <c r="BR19" s="257">
        <v>84.595580569999996</v>
      </c>
      <c r="BS19" s="257">
        <v>85.217640170000024</v>
      </c>
      <c r="BT19" s="257">
        <v>80.715972909999977</v>
      </c>
      <c r="BU19" s="257">
        <v>82.375768070000021</v>
      </c>
      <c r="BV19" s="257">
        <v>77.019854559999999</v>
      </c>
      <c r="BW19" s="257">
        <v>82.43800263</v>
      </c>
      <c r="BX19" s="257">
        <v>73.827142680000009</v>
      </c>
    </row>
    <row r="20" spans="1:76" s="79" customFormat="1">
      <c r="A20" s="256" t="s">
        <v>1579</v>
      </c>
      <c r="B20" s="257"/>
      <c r="C20" s="257"/>
      <c r="D20" s="257"/>
      <c r="E20" s="257"/>
      <c r="F20" s="257"/>
      <c r="G20" s="257"/>
      <c r="H20" s="257"/>
      <c r="I20" s="257"/>
      <c r="J20" s="257"/>
      <c r="K20" s="257"/>
      <c r="L20" s="257"/>
      <c r="M20" s="257"/>
      <c r="N20" s="257"/>
      <c r="O20" s="257"/>
      <c r="P20" s="257"/>
      <c r="Q20" s="257"/>
      <c r="R20" s="257"/>
      <c r="S20" s="257"/>
      <c r="T20" s="257"/>
      <c r="U20" s="257"/>
      <c r="V20" s="257"/>
      <c r="W20" s="257"/>
      <c r="X20" s="257"/>
      <c r="Y20" s="257"/>
      <c r="Z20" s="257"/>
      <c r="AA20" s="257"/>
      <c r="AB20" s="257"/>
      <c r="AC20" s="257"/>
      <c r="AD20" s="257"/>
      <c r="AE20" s="257"/>
      <c r="AF20" s="257"/>
      <c r="AG20" s="257"/>
      <c r="AH20" s="257">
        <v>0</v>
      </c>
      <c r="AI20" s="257">
        <v>0</v>
      </c>
      <c r="AJ20" s="257">
        <v>0</v>
      </c>
      <c r="AK20" s="257">
        <v>0</v>
      </c>
      <c r="AL20" s="257">
        <v>0</v>
      </c>
      <c r="AM20" s="257">
        <v>0</v>
      </c>
      <c r="AN20" s="257">
        <v>0</v>
      </c>
      <c r="AO20" s="257">
        <v>0</v>
      </c>
      <c r="AP20" s="257">
        <v>0</v>
      </c>
      <c r="AQ20" s="257">
        <v>0</v>
      </c>
      <c r="AR20" s="257">
        <v>0</v>
      </c>
      <c r="AS20" s="257">
        <v>0</v>
      </c>
      <c r="AT20" s="257">
        <v>23.986432069999992</v>
      </c>
      <c r="AU20" s="257">
        <v>75.650096509999983</v>
      </c>
      <c r="AV20" s="257">
        <v>67.362838010000019</v>
      </c>
      <c r="AW20" s="257">
        <v>98.899770290000021</v>
      </c>
      <c r="AX20" s="257">
        <v>78.014118159999995</v>
      </c>
      <c r="AY20" s="257">
        <v>100.48841817000003</v>
      </c>
      <c r="AZ20" s="257">
        <v>133.58706492999997</v>
      </c>
      <c r="BA20" s="257">
        <v>114.51287198</v>
      </c>
      <c r="BB20" s="257">
        <v>133.17464944</v>
      </c>
      <c r="BC20" s="257">
        <v>191.86318062999999</v>
      </c>
      <c r="BD20" s="257">
        <v>132.06565460000002</v>
      </c>
      <c r="BE20" s="257">
        <v>183.78625391000008</v>
      </c>
      <c r="BF20" s="257">
        <v>166.73682681</v>
      </c>
      <c r="BG20" s="257">
        <v>146.89232288999997</v>
      </c>
      <c r="BH20" s="257">
        <v>149.76997098000004</v>
      </c>
      <c r="BI20" s="257">
        <v>157.55075462999991</v>
      </c>
      <c r="BJ20" s="257">
        <v>162.71619702000001</v>
      </c>
      <c r="BK20" s="257">
        <v>182.6034094</v>
      </c>
      <c r="BL20" s="257">
        <v>171.67270513999995</v>
      </c>
      <c r="BM20" s="257">
        <v>178.08427585000004</v>
      </c>
      <c r="BN20" s="257">
        <v>149.25681863999998</v>
      </c>
      <c r="BO20" s="257">
        <v>242.64285418</v>
      </c>
      <c r="BP20" s="257">
        <v>231.09135787000002</v>
      </c>
      <c r="BQ20" s="257">
        <v>229.96710213000006</v>
      </c>
      <c r="BR20" s="257">
        <v>233.85052884999999</v>
      </c>
      <c r="BS20" s="257">
        <v>241.37133698999997</v>
      </c>
      <c r="BT20" s="257">
        <v>246.90353510000011</v>
      </c>
      <c r="BU20" s="257">
        <v>249.97173515999998</v>
      </c>
      <c r="BV20" s="257">
        <v>249.78326759000001</v>
      </c>
      <c r="BW20" s="257">
        <v>253.53242875999999</v>
      </c>
      <c r="BX20" s="257">
        <v>258.58229323000006</v>
      </c>
    </row>
    <row r="21" spans="1:76" s="79" customFormat="1">
      <c r="A21" s="256" t="s">
        <v>1580</v>
      </c>
      <c r="B21" s="257"/>
      <c r="C21" s="257"/>
      <c r="D21" s="257"/>
      <c r="E21" s="257"/>
      <c r="F21" s="257"/>
      <c r="G21" s="257"/>
      <c r="H21" s="257"/>
      <c r="I21" s="257"/>
      <c r="J21" s="257"/>
      <c r="K21" s="257"/>
      <c r="L21" s="257"/>
      <c r="M21" s="257"/>
      <c r="N21" s="257"/>
      <c r="O21" s="257"/>
      <c r="P21" s="257"/>
      <c r="Q21" s="257"/>
      <c r="R21" s="257"/>
      <c r="S21" s="257"/>
      <c r="T21" s="257"/>
      <c r="U21" s="257"/>
      <c r="V21" s="257"/>
      <c r="W21" s="257"/>
      <c r="X21" s="257"/>
      <c r="Y21" s="257"/>
      <c r="Z21" s="257"/>
      <c r="AA21" s="257"/>
      <c r="AB21" s="257"/>
      <c r="AC21" s="257"/>
      <c r="AD21" s="257"/>
      <c r="AE21" s="257"/>
      <c r="AF21" s="257"/>
      <c r="AG21" s="257"/>
      <c r="AH21" s="257">
        <v>0</v>
      </c>
      <c r="AI21" s="257">
        <v>0</v>
      </c>
      <c r="AJ21" s="257">
        <v>0</v>
      </c>
      <c r="AK21" s="257">
        <v>0</v>
      </c>
      <c r="AL21" s="257">
        <v>0</v>
      </c>
      <c r="AM21" s="257">
        <v>0</v>
      </c>
      <c r="AN21" s="257">
        <v>0</v>
      </c>
      <c r="AO21" s="257">
        <v>0</v>
      </c>
      <c r="AP21" s="257">
        <v>0</v>
      </c>
      <c r="AQ21" s="257">
        <v>0</v>
      </c>
      <c r="AR21" s="257">
        <v>0</v>
      </c>
      <c r="AS21" s="257">
        <v>0</v>
      </c>
      <c r="AT21" s="257">
        <v>212.81629085</v>
      </c>
      <c r="AU21" s="257">
        <v>233.31800067999998</v>
      </c>
      <c r="AV21" s="257">
        <v>217.03515181000006</v>
      </c>
      <c r="AW21" s="257">
        <v>209.22339841999997</v>
      </c>
      <c r="AX21" s="257">
        <v>194.16828013</v>
      </c>
      <c r="AY21" s="257">
        <v>203.89300291000004</v>
      </c>
      <c r="AZ21" s="257">
        <v>179.84046581000007</v>
      </c>
      <c r="BA21" s="257">
        <v>181.41141303999984</v>
      </c>
      <c r="BB21" s="257">
        <v>173.07874581999999</v>
      </c>
      <c r="BC21" s="257">
        <v>157.58731444</v>
      </c>
      <c r="BD21" s="257">
        <v>143.44493630999995</v>
      </c>
      <c r="BE21" s="257">
        <v>151.58739821</v>
      </c>
      <c r="BF21" s="257">
        <v>162.08182431999998</v>
      </c>
      <c r="BG21" s="257">
        <v>179.47288310000002</v>
      </c>
      <c r="BH21" s="257">
        <v>186.85411643999998</v>
      </c>
      <c r="BI21" s="257">
        <v>184.39013150999995</v>
      </c>
      <c r="BJ21" s="257">
        <v>173.66403674</v>
      </c>
      <c r="BK21" s="257">
        <v>192.28330911999998</v>
      </c>
      <c r="BL21" s="257">
        <v>190.50469030000005</v>
      </c>
      <c r="BM21" s="257">
        <v>220.29578400999992</v>
      </c>
      <c r="BN21" s="257">
        <v>197.29731507</v>
      </c>
      <c r="BO21" s="257">
        <v>205.97632460999998</v>
      </c>
      <c r="BP21" s="257">
        <v>218.10293479000006</v>
      </c>
      <c r="BQ21" s="257">
        <v>226.32536848999996</v>
      </c>
      <c r="BR21" s="257">
        <v>225.14815110000001</v>
      </c>
      <c r="BS21" s="257">
        <v>219.37498399999998</v>
      </c>
      <c r="BT21" s="257">
        <v>194.22731069000008</v>
      </c>
      <c r="BU21" s="257">
        <v>229.85821638999982</v>
      </c>
      <c r="BV21" s="257">
        <v>169.33524732000004</v>
      </c>
      <c r="BW21" s="257">
        <v>199.46382364000002</v>
      </c>
      <c r="BX21" s="257">
        <v>251.22844176999996</v>
      </c>
    </row>
    <row r="22" spans="1:76" s="79" customFormat="1">
      <c r="A22" s="256" t="s">
        <v>1581</v>
      </c>
      <c r="B22" s="257"/>
      <c r="C22" s="257"/>
      <c r="D22" s="257"/>
      <c r="E22" s="257"/>
      <c r="F22" s="257"/>
      <c r="G22" s="257"/>
      <c r="H22" s="257"/>
      <c r="I22" s="257"/>
      <c r="J22" s="257"/>
      <c r="K22" s="257"/>
      <c r="L22" s="257"/>
      <c r="M22" s="257"/>
      <c r="N22" s="257"/>
      <c r="O22" s="257"/>
      <c r="P22" s="257"/>
      <c r="Q22" s="257"/>
      <c r="R22" s="257"/>
      <c r="S22" s="257"/>
      <c r="T22" s="257"/>
      <c r="U22" s="257"/>
      <c r="V22" s="257"/>
      <c r="W22" s="257"/>
      <c r="X22" s="257"/>
      <c r="Y22" s="257"/>
      <c r="Z22" s="257"/>
      <c r="AA22" s="257"/>
      <c r="AB22" s="257"/>
      <c r="AC22" s="257"/>
      <c r="AD22" s="257"/>
      <c r="AE22" s="257"/>
      <c r="AF22" s="257"/>
      <c r="AG22" s="257"/>
      <c r="AH22" s="257">
        <v>0</v>
      </c>
      <c r="AI22" s="257">
        <v>0</v>
      </c>
      <c r="AJ22" s="257">
        <v>0</v>
      </c>
      <c r="AK22" s="257">
        <v>0</v>
      </c>
      <c r="AL22" s="257">
        <v>0</v>
      </c>
      <c r="AM22" s="257">
        <v>0</v>
      </c>
      <c r="AN22" s="257">
        <v>0</v>
      </c>
      <c r="AO22" s="257">
        <v>0</v>
      </c>
      <c r="AP22" s="257">
        <v>0</v>
      </c>
      <c r="AQ22" s="257">
        <v>0</v>
      </c>
      <c r="AR22" s="257">
        <v>0</v>
      </c>
      <c r="AS22" s="257">
        <v>0</v>
      </c>
      <c r="AT22" s="257">
        <v>55.459803399999998</v>
      </c>
      <c r="AU22" s="257">
        <v>58.38144466</v>
      </c>
      <c r="AV22" s="257">
        <v>55.861291859999994</v>
      </c>
      <c r="AW22" s="257">
        <v>58.352834099999995</v>
      </c>
      <c r="AX22" s="257">
        <v>75.993949189999995</v>
      </c>
      <c r="AY22" s="257">
        <v>89.289630029999984</v>
      </c>
      <c r="AZ22" s="257">
        <v>90.083236670000019</v>
      </c>
      <c r="BA22" s="257">
        <v>90.996865049999997</v>
      </c>
      <c r="BB22" s="257">
        <v>89.248269959999988</v>
      </c>
      <c r="BC22" s="257">
        <v>97.008320630000014</v>
      </c>
      <c r="BD22" s="257">
        <v>91.624746059999978</v>
      </c>
      <c r="BE22" s="257">
        <v>92.98396888000002</v>
      </c>
      <c r="BF22" s="257">
        <v>84.840042069999996</v>
      </c>
      <c r="BG22" s="257">
        <v>73.33882783</v>
      </c>
      <c r="BH22" s="257">
        <v>66.821084339999999</v>
      </c>
      <c r="BI22" s="257">
        <v>69.542719409999989</v>
      </c>
      <c r="BJ22" s="257">
        <v>66.804265530000009</v>
      </c>
      <c r="BK22" s="257">
        <v>68.544824109999979</v>
      </c>
      <c r="BL22" s="257">
        <v>69.836928639999996</v>
      </c>
      <c r="BM22" s="257">
        <v>64.877209689999972</v>
      </c>
      <c r="BN22" s="257">
        <v>63.580871000000002</v>
      </c>
      <c r="BO22" s="257">
        <v>63.796005780000002</v>
      </c>
      <c r="BP22" s="257">
        <v>59.185594819999977</v>
      </c>
      <c r="BQ22" s="257">
        <v>60.95423119000003</v>
      </c>
      <c r="BR22" s="257">
        <v>56.263513270000004</v>
      </c>
      <c r="BS22" s="257">
        <v>60.704026450000015</v>
      </c>
      <c r="BT22" s="257">
        <v>59.652950349999998</v>
      </c>
      <c r="BU22" s="257">
        <v>55.345846809999983</v>
      </c>
      <c r="BV22" s="257">
        <v>53.75601356</v>
      </c>
      <c r="BW22" s="257">
        <v>57.302848560000001</v>
      </c>
      <c r="BX22" s="257">
        <v>58.097180510000001</v>
      </c>
    </row>
    <row r="23" spans="1:76" s="79" customFormat="1">
      <c r="A23" s="256" t="s">
        <v>1582</v>
      </c>
      <c r="B23" s="257"/>
      <c r="C23" s="257"/>
      <c r="D23" s="257"/>
      <c r="E23" s="257"/>
      <c r="F23" s="257"/>
      <c r="G23" s="257"/>
      <c r="H23" s="257"/>
      <c r="I23" s="257"/>
      <c r="J23" s="257"/>
      <c r="K23" s="257"/>
      <c r="L23" s="257"/>
      <c r="M23" s="257"/>
      <c r="N23" s="257"/>
      <c r="O23" s="257"/>
      <c r="P23" s="257"/>
      <c r="Q23" s="257"/>
      <c r="R23" s="257"/>
      <c r="S23" s="257"/>
      <c r="T23" s="257"/>
      <c r="U23" s="257"/>
      <c r="V23" s="257"/>
      <c r="W23" s="257"/>
      <c r="X23" s="257"/>
      <c r="Y23" s="257"/>
      <c r="Z23" s="257"/>
      <c r="AA23" s="257"/>
      <c r="AB23" s="257"/>
      <c r="AC23" s="257"/>
      <c r="AD23" s="257"/>
      <c r="AE23" s="257"/>
      <c r="AF23" s="257"/>
      <c r="AG23" s="257"/>
      <c r="AH23" s="257">
        <v>82.125745580000014</v>
      </c>
      <c r="AI23" s="257">
        <v>84.469346040000076</v>
      </c>
      <c r="AJ23" s="257">
        <v>85.165895309999854</v>
      </c>
      <c r="AK23" s="257">
        <v>91.194628260000002</v>
      </c>
      <c r="AL23" s="257">
        <v>84.412909970000015</v>
      </c>
      <c r="AM23" s="257">
        <v>87.32267522999993</v>
      </c>
      <c r="AN23" s="257">
        <v>88.507963160000031</v>
      </c>
      <c r="AO23" s="257">
        <v>92.941495210000085</v>
      </c>
      <c r="AP23" s="257">
        <v>42.978930170000012</v>
      </c>
      <c r="AQ23" s="257">
        <v>46.172125370000003</v>
      </c>
      <c r="AR23" s="257">
        <v>44.77813593999997</v>
      </c>
      <c r="AS23" s="257">
        <v>46.01608801000009</v>
      </c>
      <c r="AT23" s="257">
        <v>0</v>
      </c>
      <c r="AU23" s="257">
        <v>0</v>
      </c>
      <c r="AV23" s="257">
        <v>0</v>
      </c>
      <c r="AW23" s="257">
        <v>0</v>
      </c>
      <c r="AX23" s="257">
        <v>0</v>
      </c>
      <c r="AY23" s="257">
        <v>0</v>
      </c>
      <c r="AZ23" s="257">
        <v>0</v>
      </c>
      <c r="BA23" s="257">
        <v>0</v>
      </c>
      <c r="BB23" s="257">
        <v>0</v>
      </c>
      <c r="BC23" s="257">
        <v>0</v>
      </c>
      <c r="BD23" s="257">
        <v>0</v>
      </c>
      <c r="BE23" s="257">
        <v>0</v>
      </c>
      <c r="BF23" s="257">
        <v>0</v>
      </c>
      <c r="BG23" s="257">
        <v>0</v>
      </c>
      <c r="BH23" s="257">
        <v>0</v>
      </c>
      <c r="BI23" s="257">
        <v>0</v>
      </c>
      <c r="BJ23" s="257">
        <v>0</v>
      </c>
      <c r="BK23" s="257">
        <v>0</v>
      </c>
      <c r="BL23" s="257">
        <v>0</v>
      </c>
      <c r="BM23" s="257">
        <v>0</v>
      </c>
      <c r="BN23" s="257">
        <v>0</v>
      </c>
      <c r="BO23" s="257">
        <v>0</v>
      </c>
      <c r="BP23" s="257">
        <v>0</v>
      </c>
      <c r="BQ23" s="257">
        <v>0</v>
      </c>
      <c r="BR23" s="257">
        <v>0</v>
      </c>
      <c r="BS23" s="257">
        <v>0</v>
      </c>
      <c r="BT23" s="257">
        <v>0</v>
      </c>
      <c r="BU23" s="257">
        <v>0</v>
      </c>
      <c r="BV23" s="257">
        <v>0</v>
      </c>
      <c r="BW23" s="257">
        <v>0</v>
      </c>
      <c r="BX23" s="257">
        <v>0</v>
      </c>
    </row>
    <row r="24" spans="1:76" s="79" customFormat="1" ht="13.5" thickBot="1">
      <c r="A24" s="258" t="s">
        <v>155</v>
      </c>
      <c r="B24" s="259"/>
      <c r="C24" s="259"/>
      <c r="D24" s="259"/>
      <c r="E24" s="259"/>
      <c r="F24" s="259"/>
      <c r="G24" s="259"/>
      <c r="H24" s="259"/>
      <c r="I24" s="259"/>
      <c r="J24" s="259"/>
      <c r="K24" s="259"/>
      <c r="L24" s="259"/>
      <c r="M24" s="259"/>
      <c r="N24" s="259"/>
      <c r="O24" s="259"/>
      <c r="P24" s="259"/>
      <c r="Q24" s="259"/>
      <c r="R24" s="259"/>
      <c r="S24" s="259"/>
      <c r="T24" s="259"/>
      <c r="U24" s="259"/>
      <c r="V24" s="259"/>
      <c r="W24" s="259"/>
      <c r="X24" s="259"/>
      <c r="Y24" s="259"/>
      <c r="Z24" s="259"/>
      <c r="AA24" s="259"/>
      <c r="AB24" s="259"/>
      <c r="AC24" s="259"/>
      <c r="AD24" s="259"/>
      <c r="AE24" s="259"/>
      <c r="AF24" s="259"/>
      <c r="AG24" s="259"/>
      <c r="AH24" s="259">
        <v>395.93078410999988</v>
      </c>
      <c r="AI24" s="259">
        <v>483.35315759999139</v>
      </c>
      <c r="AJ24" s="259">
        <v>474.1457009600017</v>
      </c>
      <c r="AK24" s="259">
        <v>510.8885683599965</v>
      </c>
      <c r="AL24" s="259">
        <v>423.29824417000054</v>
      </c>
      <c r="AM24" s="259">
        <v>436.2506327300016</v>
      </c>
      <c r="AN24" s="259">
        <v>513.4260592899991</v>
      </c>
      <c r="AO24" s="259">
        <v>778.23900780001168</v>
      </c>
      <c r="AP24" s="259">
        <v>480.80954665000081</v>
      </c>
      <c r="AQ24" s="259">
        <v>468.89990818000024</v>
      </c>
      <c r="AR24" s="259">
        <v>474.75496348999877</v>
      </c>
      <c r="AS24" s="259">
        <v>495.4807578300024</v>
      </c>
      <c r="AT24" s="259">
        <v>211.80283388000043</v>
      </c>
      <c r="AU24" s="259">
        <v>146.73341524999978</v>
      </c>
      <c r="AV24" s="259">
        <v>136.16775306000272</v>
      </c>
      <c r="AW24" s="259">
        <v>180.10717931999534</v>
      </c>
      <c r="AX24" s="259">
        <v>146.54488266999942</v>
      </c>
      <c r="AY24" s="259">
        <v>177.96563220999815</v>
      </c>
      <c r="AZ24" s="259">
        <v>150.58649479000633</v>
      </c>
      <c r="BA24" s="259">
        <v>188.875190869996</v>
      </c>
      <c r="BB24" s="259">
        <v>154.31388936999883</v>
      </c>
      <c r="BC24" s="259">
        <v>162.52232855000238</v>
      </c>
      <c r="BD24" s="259">
        <v>177.22656527000072</v>
      </c>
      <c r="BE24" s="259">
        <v>213.3510762099977</v>
      </c>
      <c r="BF24" s="259">
        <v>97.902862709997862</v>
      </c>
      <c r="BG24" s="259">
        <v>96.383263140001873</v>
      </c>
      <c r="BH24" s="259">
        <v>92.980889100004788</v>
      </c>
      <c r="BI24" s="259">
        <v>91.749514069997531</v>
      </c>
      <c r="BJ24" s="259">
        <v>106.3021050899988</v>
      </c>
      <c r="BK24" s="259">
        <v>128.15066698000192</v>
      </c>
      <c r="BL24" s="259">
        <v>104.92801684000187</v>
      </c>
      <c r="BM24" s="259">
        <v>183.36360617999526</v>
      </c>
      <c r="BN24" s="259">
        <v>90.623432519999369</v>
      </c>
      <c r="BO24" s="259">
        <v>119.12796427000558</v>
      </c>
      <c r="BP24" s="259">
        <v>63.328769799998554</v>
      </c>
      <c r="BQ24" s="259">
        <v>128.0800564300007</v>
      </c>
      <c r="BR24" s="259">
        <v>108.62173408000035</v>
      </c>
      <c r="BS24" s="259">
        <v>128.68876408999949</v>
      </c>
      <c r="BT24" s="259">
        <v>111.48954779000451</v>
      </c>
      <c r="BU24" s="259">
        <v>147.93771679998827</v>
      </c>
      <c r="BV24" s="259">
        <v>128.01746988000014</v>
      </c>
      <c r="BW24" s="259">
        <v>147.65059495999958</v>
      </c>
      <c r="BX24" s="259">
        <v>161.90161632000309</v>
      </c>
    </row>
    <row r="25" spans="1:76" s="79" customFormat="1" ht="13.5" thickTop="1">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84"/>
    </row>
    <row r="26" spans="1:76" s="79" customFormat="1">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c r="AR26" s="84"/>
      <c r="AS26" s="84"/>
      <c r="AT26" s="84"/>
      <c r="AU26" s="84"/>
      <c r="AV26" s="84"/>
      <c r="AW26" s="84"/>
      <c r="AX26" s="84"/>
      <c r="AY26" s="84"/>
      <c r="AZ26" s="84"/>
      <c r="BA26" s="84"/>
      <c r="BB26" s="84"/>
    </row>
    <row r="27" spans="1:76" s="79" customFormat="1">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row>
    <row r="28" spans="1:76" s="79" customFormat="1" ht="29.1" customHeight="1">
      <c r="A28" s="577" t="s">
        <v>893</v>
      </c>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c r="AR28" s="227"/>
      <c r="AS28" s="84"/>
      <c r="AT28" s="246"/>
      <c r="AU28" s="227"/>
      <c r="AV28" s="84"/>
      <c r="AW28" s="84"/>
      <c r="AX28" s="84"/>
      <c r="AY28" s="84"/>
      <c r="AZ28" s="84"/>
      <c r="BA28" s="84"/>
      <c r="BB28" s="84"/>
    </row>
    <row r="29" spans="1:76" s="79" customFormat="1" ht="29.1" customHeight="1">
      <c r="A29" s="577" t="s">
        <v>1040</v>
      </c>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4"/>
      <c r="AO29" s="84"/>
      <c r="AP29" s="84"/>
      <c r="AQ29" s="84"/>
      <c r="AR29" s="84"/>
      <c r="AS29" s="84"/>
      <c r="AT29" s="84"/>
      <c r="AU29" s="84"/>
      <c r="AV29" s="84"/>
      <c r="AW29" s="84"/>
      <c r="AX29" s="84"/>
      <c r="AY29" s="84"/>
      <c r="AZ29" s="84"/>
      <c r="BA29" s="84"/>
      <c r="BB29" s="84"/>
    </row>
    <row r="30" spans="1:76" s="79" customFormat="1" ht="29.1" customHeight="1">
      <c r="A30" s="577" t="s">
        <v>1041</v>
      </c>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c r="AS30" s="84"/>
      <c r="AT30" s="84"/>
      <c r="AU30" s="84"/>
      <c r="AV30" s="84"/>
      <c r="AW30" s="84"/>
      <c r="AX30" s="84"/>
      <c r="AY30" s="84"/>
      <c r="AZ30" s="84"/>
      <c r="BA30" s="84"/>
      <c r="BB30" s="84"/>
    </row>
    <row r="31" spans="1:76" s="79" customFormat="1">
      <c r="A31" s="245"/>
      <c r="C31" s="89"/>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row>
    <row r="32" spans="1:76" s="79" customFormat="1">
      <c r="A32" s="779" t="s">
        <v>1366</v>
      </c>
      <c r="B32" s="779"/>
      <c r="C32" s="780"/>
      <c r="D32" s="780"/>
      <c r="E32" s="780"/>
      <c r="F32" s="780"/>
      <c r="G32" s="780"/>
      <c r="H32" s="780"/>
      <c r="I32" s="780"/>
      <c r="J32" s="780"/>
      <c r="K32" s="780"/>
      <c r="L32" s="780"/>
      <c r="M32" s="780"/>
      <c r="N32" s="780"/>
      <c r="O32" s="780"/>
      <c r="P32" s="780"/>
      <c r="Q32" s="780"/>
      <c r="R32" s="780"/>
      <c r="S32" s="780"/>
      <c r="T32" s="780"/>
      <c r="U32" s="780"/>
      <c r="V32" s="780"/>
      <c r="W32" s="780"/>
      <c r="X32" s="780"/>
      <c r="Y32" s="780"/>
      <c r="Z32" s="780"/>
      <c r="AA32" s="780"/>
      <c r="AB32" s="780"/>
      <c r="AC32" s="780"/>
      <c r="AD32" s="780"/>
      <c r="AE32" s="780"/>
      <c r="AF32" s="780"/>
      <c r="AG32" s="780"/>
      <c r="AH32" s="780"/>
      <c r="AI32" s="780"/>
      <c r="AJ32" s="780"/>
      <c r="AK32" s="780"/>
      <c r="AL32" s="780"/>
      <c r="AM32" s="780"/>
      <c r="AN32" s="780"/>
      <c r="AO32" s="780"/>
      <c r="AP32" s="780"/>
      <c r="AQ32" s="780"/>
      <c r="AR32" s="780"/>
      <c r="AS32" s="780"/>
      <c r="AT32" s="780"/>
      <c r="AU32" s="780"/>
      <c r="AV32" s="780"/>
      <c r="AW32" s="780"/>
      <c r="AX32" s="780"/>
      <c r="AY32" s="780"/>
      <c r="AZ32" s="780"/>
      <c r="BA32" s="780"/>
      <c r="BB32" s="780"/>
      <c r="BC32" s="779"/>
      <c r="BD32" s="779"/>
      <c r="BE32" s="779"/>
      <c r="BF32" s="779"/>
      <c r="BG32" s="779"/>
      <c r="BH32" s="779"/>
      <c r="BI32" s="779"/>
      <c r="BJ32" s="779"/>
      <c r="BK32" s="779"/>
      <c r="BL32" s="779"/>
      <c r="BM32" s="779"/>
      <c r="BN32" s="783">
        <v>7524.5440083899985</v>
      </c>
      <c r="BO32" s="783">
        <v>7847.187710490005</v>
      </c>
      <c r="BP32" s="783">
        <v>8524.4528734699998</v>
      </c>
      <c r="BQ32" s="783">
        <v>8436.9900465999999</v>
      </c>
      <c r="BR32" s="783">
        <v>8131.7024536699992</v>
      </c>
      <c r="BS32" s="783">
        <v>8285.9265566899994</v>
      </c>
      <c r="BT32" s="783">
        <v>8669.8946760000053</v>
      </c>
      <c r="BU32" s="783">
        <v>8743.6734149099866</v>
      </c>
      <c r="BV32" s="783">
        <v>8344.3821610400009</v>
      </c>
      <c r="BW32" s="783">
        <v>8844.6528874100004</v>
      </c>
      <c r="BX32" s="783">
        <v>9096.155136020001</v>
      </c>
    </row>
    <row r="33" spans="1:76" s="79" customFormat="1">
      <c r="A33" s="779" t="s">
        <v>1366</v>
      </c>
      <c r="B33" s="779"/>
      <c r="C33" s="780"/>
      <c r="D33" s="780"/>
      <c r="E33" s="780"/>
      <c r="F33" s="780"/>
      <c r="G33" s="780"/>
      <c r="H33" s="780"/>
      <c r="I33" s="780"/>
      <c r="J33" s="780"/>
      <c r="K33" s="780"/>
      <c r="L33" s="780"/>
      <c r="M33" s="780"/>
      <c r="N33" s="780"/>
      <c r="O33" s="780"/>
      <c r="P33" s="780"/>
      <c r="Q33" s="780"/>
      <c r="R33" s="780"/>
      <c r="S33" s="780"/>
      <c r="T33" s="780"/>
      <c r="U33" s="780"/>
      <c r="V33" s="780"/>
      <c r="W33" s="780"/>
      <c r="X33" s="780"/>
      <c r="Y33" s="780"/>
      <c r="Z33" s="780"/>
      <c r="AA33" s="780"/>
      <c r="AB33" s="780"/>
      <c r="AC33" s="780"/>
      <c r="AD33" s="780"/>
      <c r="AE33" s="780"/>
      <c r="AF33" s="780"/>
      <c r="AG33" s="780"/>
      <c r="AH33" s="780"/>
      <c r="AI33" s="780"/>
      <c r="AJ33" s="780"/>
      <c r="AK33" s="780"/>
      <c r="AL33" s="780"/>
      <c r="AM33" s="780"/>
      <c r="AN33" s="780"/>
      <c r="AO33" s="780"/>
      <c r="AP33" s="780"/>
      <c r="AQ33" s="780"/>
      <c r="AR33" s="780"/>
      <c r="AS33" s="780"/>
      <c r="AT33" s="780"/>
      <c r="AU33" s="780"/>
      <c r="AV33" s="780"/>
      <c r="AW33" s="780"/>
      <c r="AX33" s="780"/>
      <c r="AY33" s="780"/>
      <c r="AZ33" s="780"/>
      <c r="BA33" s="780"/>
      <c r="BB33" s="780"/>
      <c r="BC33" s="779"/>
      <c r="BD33" s="779"/>
      <c r="BE33" s="779"/>
      <c r="BF33" s="779"/>
      <c r="BG33" s="779"/>
      <c r="BH33" s="779"/>
      <c r="BI33" s="779"/>
      <c r="BJ33" s="779"/>
      <c r="BK33" s="779"/>
      <c r="BL33" s="779"/>
      <c r="BM33" s="779"/>
      <c r="BN33" s="783">
        <v>0</v>
      </c>
      <c r="BO33" s="783">
        <v>0</v>
      </c>
      <c r="BP33" s="783">
        <v>0</v>
      </c>
      <c r="BQ33" s="783">
        <v>0</v>
      </c>
      <c r="BR33" s="783">
        <v>0</v>
      </c>
      <c r="BS33" s="783">
        <v>0</v>
      </c>
      <c r="BT33" s="783">
        <v>0</v>
      </c>
      <c r="BU33" s="783">
        <v>-1.4551915228366852E-11</v>
      </c>
      <c r="BV33" s="783">
        <v>0</v>
      </c>
      <c r="BW33" s="783">
        <v>0</v>
      </c>
      <c r="BX33" s="783">
        <v>0</v>
      </c>
    </row>
    <row r="34" spans="1:76" s="79" customFormat="1">
      <c r="C34" s="84"/>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row>
    <row r="35" spans="1:76" s="79" customFormat="1">
      <c r="C35" s="84"/>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row>
    <row r="36" spans="1:76" s="79" customFormat="1">
      <c r="C36" s="84"/>
      <c r="D36" s="84"/>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c r="AR36" s="84"/>
      <c r="AS36" s="84"/>
      <c r="AT36" s="84"/>
      <c r="AU36" s="84"/>
      <c r="AV36" s="84"/>
      <c r="AW36" s="84"/>
      <c r="AX36" s="84"/>
      <c r="AY36" s="84"/>
      <c r="AZ36" s="84"/>
      <c r="BA36" s="84"/>
      <c r="BB36" s="84"/>
    </row>
    <row r="37" spans="1:76" s="79" customFormat="1">
      <c r="C37" s="84"/>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84"/>
      <c r="AO37" s="84"/>
      <c r="AP37" s="84"/>
      <c r="AQ37" s="84"/>
      <c r="AR37" s="84"/>
      <c r="AS37" s="84"/>
      <c r="AT37" s="84"/>
      <c r="AU37" s="84"/>
      <c r="AV37" s="84"/>
      <c r="AW37" s="84"/>
      <c r="AX37" s="84"/>
      <c r="AY37" s="84"/>
      <c r="AZ37" s="84"/>
      <c r="BA37" s="84"/>
      <c r="BB37" s="84"/>
    </row>
    <row r="38" spans="1:76" s="79" customFormat="1">
      <c r="C38" s="84"/>
      <c r="D38" s="84"/>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84"/>
      <c r="AQ38" s="84"/>
      <c r="AR38" s="84"/>
      <c r="AS38" s="84"/>
      <c r="AT38" s="84"/>
      <c r="AU38" s="84"/>
      <c r="AV38" s="84"/>
      <c r="AW38" s="84"/>
      <c r="AX38" s="84"/>
      <c r="AY38" s="84"/>
      <c r="AZ38" s="84"/>
      <c r="BA38" s="84"/>
      <c r="BB38" s="84"/>
    </row>
  </sheetData>
  <sheetProtection sheet="1" objects="1" scenarios="1"/>
  <hyperlinks>
    <hyperlink ref="A4" location="'Index'!B11" display="Índice!A1" xr:uid="{48C8DC6F-E6E4-416E-BAFF-1C76FAA51270}"/>
  </hyperlinks>
  <printOptions horizontalCentered="1"/>
  <pageMargins left="0.39370078740157483" right="0.39370078740157483" top="0.39370078740157483" bottom="0.39370078740157483" header="0.51181102362204722" footer="0.51181102362204722"/>
  <pageSetup paperSize="9" orientation="landscape" r:id="rId1"/>
  <headerFooter alignWithMargins="0">
    <oddHeader>&amp;R&amp;"Calibri"&amp;10&amp;K000000 #interna&amp;1#_x000D_</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79332-4126-4227-9DF9-8E85DE16EFB4}">
  <sheetPr codeName="Plan42">
    <tabColor rgb="FFFFCC00"/>
  </sheetPr>
  <dimension ref="A1:AR19"/>
  <sheetViews>
    <sheetView showGridLines="0" showRowColHeaders="0" zoomScaleNormal="100" workbookViewId="0">
      <pane xSplit="1" ySplit="5" topLeftCell="AI6" activePane="bottomRight" state="frozen"/>
      <selection pane="topRight" activeCell="B1" sqref="B1"/>
      <selection pane="bottomLeft" activeCell="A6" sqref="A6"/>
      <selection pane="bottomRight" activeCell="A4" sqref="A4"/>
    </sheetView>
  </sheetViews>
  <sheetFormatPr defaultColWidth="12.42578125" defaultRowHeight="12.75"/>
  <cols>
    <col min="1" max="1" width="40.7109375" customWidth="1"/>
    <col min="2" max="236" width="12.7109375" customWidth="1"/>
  </cols>
  <sheetData>
    <row r="1" spans="1:44" s="80" customFormat="1" ht="16.350000000000001" customHeight="1">
      <c r="A1" s="90"/>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row>
    <row r="2" spans="1:44" s="80" customFormat="1" ht="33" customHeight="1">
      <c r="A2" s="709" t="s">
        <v>84</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row>
    <row r="3" spans="1:44" s="80" customFormat="1" ht="16.350000000000001" customHeight="1">
      <c r="A3" s="710" t="s">
        <v>1443</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row>
    <row r="4" spans="1:44" s="80" customFormat="1" ht="16.350000000000001" customHeight="1">
      <c r="A4" s="95" t="s">
        <v>1457</v>
      </c>
      <c r="B4" s="93" t="s">
        <v>1492</v>
      </c>
      <c r="C4" s="93" t="s">
        <v>1493</v>
      </c>
      <c r="D4" s="93" t="s">
        <v>1494</v>
      </c>
      <c r="E4" s="93" t="s">
        <v>1495</v>
      </c>
      <c r="F4" s="94" t="s">
        <v>1496</v>
      </c>
      <c r="G4" s="94" t="s">
        <v>1497</v>
      </c>
      <c r="H4" s="94" t="s">
        <v>1498</v>
      </c>
      <c r="I4" s="94" t="s">
        <v>1499</v>
      </c>
      <c r="J4" s="94" t="s">
        <v>1500</v>
      </c>
      <c r="K4" s="94" t="s">
        <v>1501</v>
      </c>
      <c r="L4" s="94" t="s">
        <v>1502</v>
      </c>
      <c r="M4" s="94" t="s">
        <v>1503</v>
      </c>
      <c r="N4" s="94" t="s">
        <v>1504</v>
      </c>
      <c r="O4" s="94" t="s">
        <v>1505</v>
      </c>
      <c r="P4" s="94" t="s">
        <v>1506</v>
      </c>
      <c r="Q4" s="94" t="s">
        <v>1507</v>
      </c>
      <c r="R4" s="94" t="s">
        <v>1508</v>
      </c>
      <c r="S4" s="94" t="s">
        <v>1509</v>
      </c>
      <c r="T4" s="94" t="s">
        <v>1510</v>
      </c>
      <c r="U4" s="94" t="s">
        <v>1511</v>
      </c>
      <c r="V4" s="94" t="s">
        <v>1512</v>
      </c>
      <c r="W4" s="94" t="s">
        <v>1513</v>
      </c>
      <c r="X4" s="94" t="s">
        <v>1514</v>
      </c>
      <c r="Y4" s="94" t="s">
        <v>1515</v>
      </c>
      <c r="Z4" s="94" t="s">
        <v>1516</v>
      </c>
      <c r="AA4" s="94" t="s">
        <v>1517</v>
      </c>
      <c r="AB4" s="94" t="s">
        <v>1518</v>
      </c>
      <c r="AC4" s="94" t="s">
        <v>1519</v>
      </c>
      <c r="AD4" s="94" t="s">
        <v>1520</v>
      </c>
      <c r="AE4" s="94" t="s">
        <v>1388</v>
      </c>
      <c r="AF4" s="94" t="s">
        <v>1389</v>
      </c>
      <c r="AG4" s="94" t="s">
        <v>1390</v>
      </c>
      <c r="AH4" s="94" t="s">
        <v>1391</v>
      </c>
      <c r="AI4" s="94" t="s">
        <v>1392</v>
      </c>
      <c r="AJ4" s="94" t="s">
        <v>1393</v>
      </c>
      <c r="AK4" s="94" t="s">
        <v>1394</v>
      </c>
      <c r="AL4" s="94" t="s">
        <v>1395</v>
      </c>
      <c r="AM4" s="94" t="s">
        <v>1396</v>
      </c>
      <c r="AN4" s="94" t="s">
        <v>1397</v>
      </c>
      <c r="AO4" s="94" t="s">
        <v>1398</v>
      </c>
      <c r="AP4" s="94" t="s">
        <v>1399</v>
      </c>
      <c r="AQ4" s="94" t="s">
        <v>1400</v>
      </c>
      <c r="AR4" s="94" t="s">
        <v>1401</v>
      </c>
    </row>
    <row r="5" spans="1:44" s="109" customFormat="1" ht="4.5" customHeight="1">
      <c r="A5" s="96"/>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row>
    <row r="6" spans="1:44" s="79" customFormat="1">
      <c r="A6" s="144" t="s">
        <v>84</v>
      </c>
      <c r="B6" s="163">
        <v>-4281306558.0600004</v>
      </c>
      <c r="C6" s="163">
        <v>-4206909946.1299896</v>
      </c>
      <c r="D6" s="163">
        <v>-4405919356.1900005</v>
      </c>
      <c r="E6" s="163">
        <v>-4643781439.560009</v>
      </c>
      <c r="F6" s="163">
        <v>-4629126751.000001</v>
      </c>
      <c r="G6" s="163">
        <v>-4870825212.54</v>
      </c>
      <c r="H6" s="163">
        <v>-4765034722.7300024</v>
      </c>
      <c r="I6" s="163">
        <v>-4967969893.3300028</v>
      </c>
      <c r="J6" s="163">
        <v>-4789002192.6400013</v>
      </c>
      <c r="K6" s="163">
        <v>-4956149302.2600002</v>
      </c>
      <c r="L6" s="163">
        <v>-5282626944.0900011</v>
      </c>
      <c r="M6" s="163">
        <v>-5210147523.079998</v>
      </c>
      <c r="N6" s="163">
        <v>-4676129081.8699999</v>
      </c>
      <c r="O6" s="163">
        <v>-4816235868.9799995</v>
      </c>
      <c r="P6" s="163">
        <v>-4679094538.2799988</v>
      </c>
      <c r="Q6" s="163">
        <v>-4804291731.4700012</v>
      </c>
      <c r="R6" s="163">
        <v>-4751197325.1199999</v>
      </c>
      <c r="S6" s="163">
        <v>-5034125432.0899973</v>
      </c>
      <c r="T6" s="163">
        <v>-4765295509.25</v>
      </c>
      <c r="U6" s="163">
        <v>-4969500312.7000008</v>
      </c>
      <c r="V6" s="163">
        <v>-4859313497.5099983</v>
      </c>
      <c r="W6" s="163">
        <v>-4920987528.3499994</v>
      </c>
      <c r="X6" s="163">
        <v>-4883501861.2200012</v>
      </c>
      <c r="Y6" s="163">
        <v>-5529682156.7500019</v>
      </c>
      <c r="Z6" s="163">
        <v>-4919397000</v>
      </c>
      <c r="AA6" s="163">
        <v>-5007682000</v>
      </c>
      <c r="AB6" s="163">
        <v>-4986297000</v>
      </c>
      <c r="AC6" s="163">
        <v>-5059737000</v>
      </c>
      <c r="AD6" s="163">
        <v>-4988589832.0699997</v>
      </c>
      <c r="AE6" s="163">
        <v>-4960736000</v>
      </c>
      <c r="AF6" s="163">
        <v>-5000003000</v>
      </c>
      <c r="AG6" s="163">
        <v>-5260823000</v>
      </c>
      <c r="AH6" s="163">
        <v>-5188764000</v>
      </c>
      <c r="AI6" s="163">
        <v>-5344818000</v>
      </c>
      <c r="AJ6" s="163">
        <v>-5414942000</v>
      </c>
      <c r="AK6" s="163">
        <v>-5621506000</v>
      </c>
      <c r="AL6" s="163">
        <v>-5617693000</v>
      </c>
      <c r="AM6" s="163">
        <v>-5791494000</v>
      </c>
      <c r="AN6" s="163">
        <v>-5695751000</v>
      </c>
      <c r="AO6" s="163">
        <v>-6032945000</v>
      </c>
      <c r="AP6" s="163">
        <v>-5880293000</v>
      </c>
      <c r="AQ6" s="163">
        <v>-6074573000</v>
      </c>
      <c r="AR6" s="163">
        <v>-6080596000</v>
      </c>
    </row>
    <row r="7" spans="1:44" s="79" customFormat="1">
      <c r="A7" s="120" t="s">
        <v>456</v>
      </c>
      <c r="B7" s="121">
        <v>-1948415558.0600002</v>
      </c>
      <c r="C7" s="121">
        <v>-2252371946.1299896</v>
      </c>
      <c r="D7" s="121">
        <v>-2008363356.1900001</v>
      </c>
      <c r="E7" s="121">
        <v>-2543763439.560009</v>
      </c>
      <c r="F7" s="121">
        <v>-2132946886.8200011</v>
      </c>
      <c r="G7" s="121">
        <v>-2553863231.1400008</v>
      </c>
      <c r="H7" s="121">
        <v>-2191750416.2399998</v>
      </c>
      <c r="I7" s="121">
        <v>-2787470011.9500017</v>
      </c>
      <c r="J7" s="121">
        <v>-2251225229.8000011</v>
      </c>
      <c r="K7" s="121">
        <v>-2686503539.5300007</v>
      </c>
      <c r="L7" s="121">
        <v>-2349886096.0800009</v>
      </c>
      <c r="M7" s="121">
        <v>-3267242261.7399988</v>
      </c>
      <c r="N7" s="121">
        <v>-2200181401.9899993</v>
      </c>
      <c r="O7" s="121">
        <v>-2587987059.1999993</v>
      </c>
      <c r="P7" s="121">
        <v>-2195878984.829999</v>
      </c>
      <c r="Q7" s="121">
        <v>-2660275019.8600016</v>
      </c>
      <c r="R7" s="121">
        <v>-2193595411.6100001</v>
      </c>
      <c r="S7" s="121">
        <v>-2626259587.1599984</v>
      </c>
      <c r="T7" s="121">
        <v>-2241405451.6000004</v>
      </c>
      <c r="U7" s="121">
        <v>-2773067251.3700008</v>
      </c>
      <c r="V7" s="121">
        <v>-2301823015.6799998</v>
      </c>
      <c r="W7" s="121">
        <v>-2718931193.3099999</v>
      </c>
      <c r="X7" s="121">
        <v>-2322005370.6300001</v>
      </c>
      <c r="Y7" s="121">
        <v>-2749061092.1500006</v>
      </c>
      <c r="Z7" s="121">
        <v>-2261535000</v>
      </c>
      <c r="AA7" s="121">
        <v>-2663479000</v>
      </c>
      <c r="AB7" s="121">
        <v>-2391309000</v>
      </c>
      <c r="AC7" s="121">
        <v>-2801706000</v>
      </c>
      <c r="AD7" s="121">
        <v>-2369078000</v>
      </c>
      <c r="AE7" s="121">
        <v>-2700709000</v>
      </c>
      <c r="AF7" s="121">
        <v>-2344892000</v>
      </c>
      <c r="AG7" s="121">
        <v>-2957835000</v>
      </c>
      <c r="AH7" s="121">
        <v>-2468469000</v>
      </c>
      <c r="AI7" s="121">
        <v>-2948748000</v>
      </c>
      <c r="AJ7" s="121">
        <v>-2613540000</v>
      </c>
      <c r="AK7" s="121">
        <v>-3149700000</v>
      </c>
      <c r="AL7" s="121">
        <v>-2691794000</v>
      </c>
      <c r="AM7" s="121">
        <v>-3267496000</v>
      </c>
      <c r="AN7" s="121">
        <v>-2717032000</v>
      </c>
      <c r="AO7" s="121">
        <v>-3288659000</v>
      </c>
      <c r="AP7" s="121">
        <v>-2777710000</v>
      </c>
      <c r="AQ7" s="121">
        <v>-3351467000</v>
      </c>
      <c r="AR7" s="121">
        <v>-2910349000</v>
      </c>
    </row>
    <row r="8" spans="1:44" s="79" customFormat="1">
      <c r="A8" s="120" t="s">
        <v>461</v>
      </c>
      <c r="B8" s="121">
        <v>-873318000</v>
      </c>
      <c r="C8" s="121">
        <v>-430256000</v>
      </c>
      <c r="D8" s="121">
        <v>-880487000</v>
      </c>
      <c r="E8" s="121">
        <v>-319076000</v>
      </c>
      <c r="F8" s="121">
        <v>-913363943.73000002</v>
      </c>
      <c r="G8" s="121">
        <v>-664151020.6500001</v>
      </c>
      <c r="H8" s="121">
        <v>-949803139.05999994</v>
      </c>
      <c r="I8" s="121">
        <v>-303480676.72000027</v>
      </c>
      <c r="J8" s="121">
        <v>-883057813.67999995</v>
      </c>
      <c r="K8" s="121">
        <v>-554474381.30999982</v>
      </c>
      <c r="L8" s="121">
        <v>-1265398532.71</v>
      </c>
      <c r="M8" s="121">
        <v>117846226.77999973</v>
      </c>
      <c r="N8" s="121">
        <v>-734658955.25999999</v>
      </c>
      <c r="O8" s="121">
        <v>-440103331.87000012</v>
      </c>
      <c r="P8" s="121">
        <v>-755517710.83999991</v>
      </c>
      <c r="Q8" s="121">
        <v>-206769343.58999991</v>
      </c>
      <c r="R8" s="121">
        <v>-809067732.49000001</v>
      </c>
      <c r="S8" s="121">
        <v>-624254976.6400001</v>
      </c>
      <c r="T8" s="121">
        <v>-778568443.75999975</v>
      </c>
      <c r="U8" s="121">
        <v>-192786653.40999985</v>
      </c>
      <c r="V8" s="121">
        <v>-826960474.27999997</v>
      </c>
      <c r="W8" s="121">
        <v>-382101671.91000009</v>
      </c>
      <c r="X8" s="121">
        <v>-791550192.35000014</v>
      </c>
      <c r="Y8" s="121">
        <v>-770773101.06000018</v>
      </c>
      <c r="Z8" s="121">
        <v>-854886000</v>
      </c>
      <c r="AA8" s="121">
        <v>-448856000</v>
      </c>
      <c r="AB8" s="121">
        <v>-791334000</v>
      </c>
      <c r="AC8" s="121">
        <v>-233724000</v>
      </c>
      <c r="AD8" s="121">
        <v>-797344832.07000005</v>
      </c>
      <c r="AE8" s="121">
        <v>-418193000.00000012</v>
      </c>
      <c r="AF8" s="121">
        <v>-857028000</v>
      </c>
      <c r="AG8" s="121">
        <v>-174149000</v>
      </c>
      <c r="AH8" s="121">
        <v>-848557000</v>
      </c>
      <c r="AI8" s="121">
        <v>-448683000</v>
      </c>
      <c r="AJ8" s="121">
        <v>-794349000</v>
      </c>
      <c r="AK8" s="121">
        <v>-233307000</v>
      </c>
      <c r="AL8" s="121">
        <v>-916767000</v>
      </c>
      <c r="AM8" s="121">
        <v>-410272000</v>
      </c>
      <c r="AN8" s="121">
        <v>-902406000</v>
      </c>
      <c r="AO8" s="121">
        <v>-365342000</v>
      </c>
      <c r="AP8" s="121">
        <v>-962048000</v>
      </c>
      <c r="AQ8" s="121">
        <v>-462060000</v>
      </c>
      <c r="AR8" s="121">
        <v>-984792000</v>
      </c>
    </row>
    <row r="9" spans="1:44" s="79" customFormat="1">
      <c r="A9" s="120" t="s">
        <v>457</v>
      </c>
      <c r="B9" s="121">
        <v>-624584999.99999988</v>
      </c>
      <c r="C9" s="121">
        <v>-633694000.00000012</v>
      </c>
      <c r="D9" s="121">
        <v>-635145000</v>
      </c>
      <c r="E9" s="121">
        <v>-703613000.00000048</v>
      </c>
      <c r="F9" s="121">
        <v>-607352775.96000004</v>
      </c>
      <c r="G9" s="121">
        <v>-618147985.05000019</v>
      </c>
      <c r="H9" s="121">
        <v>-625830711.38999987</v>
      </c>
      <c r="I9" s="121">
        <v>-722824694.03999996</v>
      </c>
      <c r="J9" s="121">
        <v>-662842460.99000001</v>
      </c>
      <c r="K9" s="121">
        <v>-668801634.99000025</v>
      </c>
      <c r="L9" s="121">
        <v>-661057400.09000015</v>
      </c>
      <c r="M9" s="121">
        <v>-796474706.29999995</v>
      </c>
      <c r="N9" s="121">
        <v>-764694957.45000005</v>
      </c>
      <c r="O9" s="121">
        <v>-762362224.5</v>
      </c>
      <c r="P9" s="121">
        <v>-735226902.99999976</v>
      </c>
      <c r="Q9" s="121">
        <v>-783413677.90999985</v>
      </c>
      <c r="R9" s="121">
        <v>-773419241.5</v>
      </c>
      <c r="S9" s="121">
        <v>-746352711.32999992</v>
      </c>
      <c r="T9" s="121">
        <v>-747778812.21999979</v>
      </c>
      <c r="U9" s="121">
        <v>-796763353.14000034</v>
      </c>
      <c r="V9" s="121">
        <v>-773132765.49000001</v>
      </c>
      <c r="W9" s="121">
        <v>-776960197.1500001</v>
      </c>
      <c r="X9" s="121">
        <v>-765206143.63000035</v>
      </c>
      <c r="Y9" s="121">
        <v>-828089470.00999975</v>
      </c>
      <c r="Z9" s="121">
        <v>-813505000</v>
      </c>
      <c r="AA9" s="121">
        <v>-890166000</v>
      </c>
      <c r="AB9" s="121">
        <v>-808029000</v>
      </c>
      <c r="AC9" s="121">
        <v>-854949000</v>
      </c>
      <c r="AD9" s="121">
        <v>-815148000</v>
      </c>
      <c r="AE9" s="121">
        <v>-806151000</v>
      </c>
      <c r="AF9" s="121">
        <v>-805687000</v>
      </c>
      <c r="AG9" s="121">
        <v>-892645000</v>
      </c>
      <c r="AH9" s="121">
        <v>-835081000</v>
      </c>
      <c r="AI9" s="121">
        <v>-830499000</v>
      </c>
      <c r="AJ9" s="121">
        <v>-933896000</v>
      </c>
      <c r="AK9" s="121">
        <v>-927154000</v>
      </c>
      <c r="AL9" s="121">
        <v>-903839000</v>
      </c>
      <c r="AM9" s="121">
        <v>-926763000</v>
      </c>
      <c r="AN9" s="121">
        <v>-929586000</v>
      </c>
      <c r="AO9" s="121">
        <v>-989623000</v>
      </c>
      <c r="AP9" s="121">
        <v>-972701000</v>
      </c>
      <c r="AQ9" s="121">
        <v>-991997000</v>
      </c>
      <c r="AR9" s="121">
        <v>-1000663000</v>
      </c>
    </row>
    <row r="10" spans="1:44" s="79" customFormat="1">
      <c r="A10" s="120" t="s">
        <v>458</v>
      </c>
      <c r="B10" s="121">
        <v>-722758000</v>
      </c>
      <c r="C10" s="121">
        <v>-769955000</v>
      </c>
      <c r="D10" s="121">
        <v>-753216000</v>
      </c>
      <c r="E10" s="121">
        <v>-904477000</v>
      </c>
      <c r="F10" s="121">
        <v>-782301174.49000001</v>
      </c>
      <c r="G10" s="121">
        <v>-837394450.19999981</v>
      </c>
      <c r="H10" s="121">
        <v>-795761923.00999999</v>
      </c>
      <c r="I10" s="121">
        <v>-942706470.22000027</v>
      </c>
      <c r="J10" s="121">
        <v>-773344954.66999996</v>
      </c>
      <c r="K10" s="121">
        <v>-824704984.12</v>
      </c>
      <c r="L10" s="121">
        <v>-781557622.44000006</v>
      </c>
      <c r="M10" s="121">
        <v>-973210018.76999998</v>
      </c>
      <c r="N10" s="121">
        <v>-754459510.17999995</v>
      </c>
      <c r="O10" s="121">
        <v>-796984445.43999994</v>
      </c>
      <c r="P10" s="121">
        <v>-762947712.59000015</v>
      </c>
      <c r="Q10" s="121">
        <v>-865850083.10999966</v>
      </c>
      <c r="R10" s="121">
        <v>-752517711.34000003</v>
      </c>
      <c r="S10" s="121">
        <v>-800349485.2299999</v>
      </c>
      <c r="T10" s="121">
        <v>-765730511.09000039</v>
      </c>
      <c r="U10" s="121">
        <v>-905307906.26999998</v>
      </c>
      <c r="V10" s="121">
        <v>-741616186.15999997</v>
      </c>
      <c r="W10" s="121">
        <v>-806855103.04999983</v>
      </c>
      <c r="X10" s="121">
        <v>-773799128.81999993</v>
      </c>
      <c r="Y10" s="121">
        <v>-868457327.42000008</v>
      </c>
      <c r="Z10" s="121">
        <v>-749859000</v>
      </c>
      <c r="AA10" s="121">
        <v>-775033000</v>
      </c>
      <c r="AB10" s="121">
        <v>-772210000</v>
      </c>
      <c r="AC10" s="121">
        <v>-878569000</v>
      </c>
      <c r="AD10" s="121">
        <v>-786648000</v>
      </c>
      <c r="AE10" s="121">
        <v>-804346000</v>
      </c>
      <c r="AF10" s="121">
        <v>-770434000</v>
      </c>
      <c r="AG10" s="121">
        <v>-920140000</v>
      </c>
      <c r="AH10" s="121">
        <v>-810807000</v>
      </c>
      <c r="AI10" s="121">
        <v>-875002000</v>
      </c>
      <c r="AJ10" s="121">
        <v>-843999000</v>
      </c>
      <c r="AK10" s="121">
        <v>-980385000</v>
      </c>
      <c r="AL10" s="121">
        <v>-866536000</v>
      </c>
      <c r="AM10" s="121">
        <v>-928823000</v>
      </c>
      <c r="AN10" s="121">
        <v>-885523000</v>
      </c>
      <c r="AO10" s="121">
        <v>-1034810000</v>
      </c>
      <c r="AP10" s="121">
        <v>-909347000</v>
      </c>
      <c r="AQ10" s="121">
        <v>-985139000</v>
      </c>
      <c r="AR10" s="121">
        <v>-900392000</v>
      </c>
    </row>
    <row r="11" spans="1:44" s="79" customFormat="1">
      <c r="A11" s="120" t="s">
        <v>460</v>
      </c>
      <c r="B11" s="121">
        <v>-95792000</v>
      </c>
      <c r="C11" s="121">
        <v>-94563000</v>
      </c>
      <c r="D11" s="121">
        <v>-101450000</v>
      </c>
      <c r="E11" s="121">
        <v>-141619999.99999994</v>
      </c>
      <c r="F11" s="121">
        <v>-170873380</v>
      </c>
      <c r="G11" s="121">
        <v>-170288857.07999998</v>
      </c>
      <c r="H11" s="121">
        <v>-173030097.47000188</v>
      </c>
      <c r="I11" s="121">
        <v>-176184255.78000116</v>
      </c>
      <c r="J11" s="121">
        <v>-195785851.84</v>
      </c>
      <c r="K11" s="121">
        <v>-191698915.31999996</v>
      </c>
      <c r="L11" s="121">
        <v>-198396643.99000001</v>
      </c>
      <c r="M11" s="121">
        <v>-255821863.39999998</v>
      </c>
      <c r="N11" s="121">
        <v>-202404046.30000001</v>
      </c>
      <c r="O11" s="121">
        <v>-203823144.13</v>
      </c>
      <c r="P11" s="121">
        <v>-201675718.36999995</v>
      </c>
      <c r="Q11" s="121">
        <v>-251256260.50999999</v>
      </c>
      <c r="R11" s="121">
        <v>-201395770.90000001</v>
      </c>
      <c r="S11" s="121">
        <v>-207249609.90000001</v>
      </c>
      <c r="T11" s="121">
        <v>-204435959.36000007</v>
      </c>
      <c r="U11" s="121">
        <v>-258857600.21000004</v>
      </c>
      <c r="V11" s="121">
        <v>-196364846.97999999</v>
      </c>
      <c r="W11" s="121">
        <v>-203118870.40000007</v>
      </c>
      <c r="X11" s="121">
        <v>-203705033.31</v>
      </c>
      <c r="Y11" s="121">
        <v>-270969961.57999992</v>
      </c>
      <c r="Z11" s="121">
        <v>-216486000</v>
      </c>
      <c r="AA11" s="121">
        <v>-209566000</v>
      </c>
      <c r="AB11" s="121">
        <v>-201823000</v>
      </c>
      <c r="AC11" s="121">
        <v>-264151000</v>
      </c>
      <c r="AD11" s="121">
        <v>-201293000</v>
      </c>
      <c r="AE11" s="121">
        <v>-206521000</v>
      </c>
      <c r="AF11" s="121">
        <v>-194636000</v>
      </c>
      <c r="AG11" s="121">
        <v>-278390000</v>
      </c>
      <c r="AH11" s="121">
        <v>-202744000</v>
      </c>
      <c r="AI11" s="121">
        <v>-207829000</v>
      </c>
      <c r="AJ11" s="121">
        <v>-199925000</v>
      </c>
      <c r="AK11" s="121">
        <v>-293277000</v>
      </c>
      <c r="AL11" s="121">
        <v>-216230000</v>
      </c>
      <c r="AM11" s="121">
        <v>-228263000</v>
      </c>
      <c r="AN11" s="121">
        <v>-232139000</v>
      </c>
      <c r="AO11" s="121">
        <v>-314524000</v>
      </c>
      <c r="AP11" s="121">
        <v>-234300000</v>
      </c>
      <c r="AQ11" s="121">
        <v>-252904000</v>
      </c>
      <c r="AR11" s="121">
        <v>-251683000</v>
      </c>
    </row>
    <row r="12" spans="1:44" s="79" customFormat="1">
      <c r="A12" s="120" t="s">
        <v>881</v>
      </c>
      <c r="B12" s="121">
        <v>-8551000</v>
      </c>
      <c r="C12" s="121">
        <v>-10165000</v>
      </c>
      <c r="D12" s="121">
        <v>-11264000</v>
      </c>
      <c r="E12" s="121">
        <v>-11815000</v>
      </c>
      <c r="F12" s="121">
        <v>-10398575.460000001</v>
      </c>
      <c r="G12" s="121">
        <v>-11286961.690000001</v>
      </c>
      <c r="H12" s="121">
        <v>-11894701.27</v>
      </c>
      <c r="I12" s="121">
        <v>-12140355.68</v>
      </c>
      <c r="J12" s="121">
        <v>-11549914.699999999</v>
      </c>
      <c r="K12" s="121">
        <v>-12815284.91</v>
      </c>
      <c r="L12" s="121">
        <v>-11618852.119999997</v>
      </c>
      <c r="M12" s="121">
        <v>-13192441.460000008</v>
      </c>
      <c r="N12" s="121">
        <v>-11181507.01</v>
      </c>
      <c r="O12" s="121">
        <v>-11135595.380000001</v>
      </c>
      <c r="P12" s="121">
        <v>-10837320.460000001</v>
      </c>
      <c r="Q12" s="121">
        <v>-11853407.789999999</v>
      </c>
      <c r="R12" s="121">
        <v>-11192593.25</v>
      </c>
      <c r="S12" s="121">
        <v>-13035810.759999998</v>
      </c>
      <c r="T12" s="121">
        <v>-11254915.93</v>
      </c>
      <c r="U12" s="121">
        <v>-12790349.420000002</v>
      </c>
      <c r="V12" s="121">
        <v>-10843866.689999999</v>
      </c>
      <c r="W12" s="121">
        <v>-11636574.24</v>
      </c>
      <c r="X12" s="121">
        <v>-10518751.84</v>
      </c>
      <c r="Y12" s="121">
        <v>-13322774.140000004</v>
      </c>
      <c r="Z12" s="121">
        <v>-12783000</v>
      </c>
      <c r="AA12" s="121">
        <v>-12252000</v>
      </c>
      <c r="AB12" s="121">
        <v>-11996000</v>
      </c>
      <c r="AC12" s="121">
        <v>-12566000</v>
      </c>
      <c r="AD12" s="121">
        <v>-12507000</v>
      </c>
      <c r="AE12" s="121">
        <v>-13973000</v>
      </c>
      <c r="AF12" s="121">
        <v>-13559000</v>
      </c>
      <c r="AG12" s="121">
        <v>-13798000</v>
      </c>
      <c r="AH12" s="121">
        <v>-12487000</v>
      </c>
      <c r="AI12" s="121">
        <v>-14100000</v>
      </c>
      <c r="AJ12" s="121">
        <v>-13224000</v>
      </c>
      <c r="AK12" s="121">
        <v>-15016000</v>
      </c>
      <c r="AL12" s="121">
        <v>-13780000</v>
      </c>
      <c r="AM12" s="121">
        <v>-16589000</v>
      </c>
      <c r="AN12" s="121">
        <v>-15839000</v>
      </c>
      <c r="AO12" s="121">
        <v>-17515000</v>
      </c>
      <c r="AP12" s="121">
        <v>-15390000</v>
      </c>
      <c r="AQ12" s="121">
        <v>-16842000</v>
      </c>
      <c r="AR12" s="121">
        <v>-15375000</v>
      </c>
    </row>
    <row r="13" spans="1:44" s="79" customFormat="1" ht="13.5" thickBot="1">
      <c r="A13" s="706" t="s">
        <v>459</v>
      </c>
      <c r="B13" s="707">
        <v>-7887000</v>
      </c>
      <c r="C13" s="707">
        <v>-15905000</v>
      </c>
      <c r="D13" s="707">
        <v>-15994000</v>
      </c>
      <c r="E13" s="707">
        <v>-19417000</v>
      </c>
      <c r="F13" s="707">
        <v>-11890014.539999999</v>
      </c>
      <c r="G13" s="707">
        <v>-15692706.73</v>
      </c>
      <c r="H13" s="707">
        <v>-16963734.289999995</v>
      </c>
      <c r="I13" s="707">
        <v>-23163428.940000005</v>
      </c>
      <c r="J13" s="707">
        <v>-11195966.960000001</v>
      </c>
      <c r="K13" s="707">
        <v>-17150562.079999998</v>
      </c>
      <c r="L13" s="707">
        <v>-14711796.659999996</v>
      </c>
      <c r="M13" s="707">
        <v>-22052458.189999998</v>
      </c>
      <c r="N13" s="707">
        <v>-8548703.6799999997</v>
      </c>
      <c r="O13" s="707">
        <v>-13840068.460000001</v>
      </c>
      <c r="P13" s="707">
        <v>-17010188.189999998</v>
      </c>
      <c r="Q13" s="707">
        <v>-24873938.70000001</v>
      </c>
      <c r="R13" s="707">
        <v>-10008864.029999999</v>
      </c>
      <c r="S13" s="707">
        <v>-16623251.070000002</v>
      </c>
      <c r="T13" s="707">
        <v>-16121415.289999992</v>
      </c>
      <c r="U13" s="707">
        <v>-29927198.880000003</v>
      </c>
      <c r="V13" s="707">
        <v>-8572342.2300000004</v>
      </c>
      <c r="W13" s="707">
        <v>-21383918.289999999</v>
      </c>
      <c r="X13" s="707">
        <v>-16717240.640000004</v>
      </c>
      <c r="Y13" s="707">
        <v>-29008430.389999993</v>
      </c>
      <c r="Z13" s="707">
        <v>-10343000</v>
      </c>
      <c r="AA13" s="707">
        <v>-8330000</v>
      </c>
      <c r="AB13" s="707">
        <v>-9596000</v>
      </c>
      <c r="AC13" s="707">
        <v>-14072000</v>
      </c>
      <c r="AD13" s="707">
        <v>-6571000</v>
      </c>
      <c r="AE13" s="707">
        <v>-10843000</v>
      </c>
      <c r="AF13" s="707">
        <v>-13767000</v>
      </c>
      <c r="AG13" s="707">
        <v>-23866000</v>
      </c>
      <c r="AH13" s="707">
        <v>-10619000</v>
      </c>
      <c r="AI13" s="707">
        <v>-19957000</v>
      </c>
      <c r="AJ13" s="707">
        <v>-16009000</v>
      </c>
      <c r="AK13" s="707">
        <v>-22667000</v>
      </c>
      <c r="AL13" s="707">
        <v>-8747000</v>
      </c>
      <c r="AM13" s="707">
        <v>-13288000</v>
      </c>
      <c r="AN13" s="707">
        <v>-13226000</v>
      </c>
      <c r="AO13" s="707">
        <v>-22472000</v>
      </c>
      <c r="AP13" s="707">
        <v>-8797000</v>
      </c>
      <c r="AQ13" s="707">
        <v>-14164000</v>
      </c>
      <c r="AR13" s="707">
        <v>-17342000</v>
      </c>
    </row>
    <row r="14" spans="1:44" s="79" customFormat="1" ht="13.5" thickTop="1">
      <c r="B14" s="262"/>
      <c r="C14" s="262"/>
      <c r="D14" s="262"/>
      <c r="E14" s="262"/>
      <c r="F14" s="262"/>
      <c r="G14" s="84"/>
      <c r="H14" s="84"/>
      <c r="I14" s="84"/>
      <c r="J14" s="84"/>
      <c r="K14" s="84"/>
      <c r="L14" s="84"/>
      <c r="M14" s="84"/>
      <c r="N14" s="84"/>
      <c r="O14" s="84"/>
      <c r="P14" s="84"/>
      <c r="Q14" s="84"/>
      <c r="R14" s="84"/>
      <c r="S14" s="84"/>
      <c r="T14" s="84"/>
      <c r="U14" s="84"/>
      <c r="V14" s="84"/>
    </row>
    <row r="15" spans="1:44" s="79" customFormat="1">
      <c r="C15" s="84"/>
      <c r="D15" s="84"/>
      <c r="E15" s="84"/>
      <c r="F15" s="84"/>
      <c r="G15" s="84"/>
      <c r="H15" s="84"/>
      <c r="I15" s="84"/>
      <c r="J15" s="84"/>
      <c r="K15" s="84"/>
      <c r="L15" s="84"/>
      <c r="M15" s="84"/>
      <c r="N15" s="84"/>
      <c r="O15" s="84"/>
      <c r="P15" s="84"/>
      <c r="Q15" s="84"/>
      <c r="R15" s="84"/>
      <c r="S15" s="84"/>
      <c r="T15" s="84"/>
      <c r="U15" s="84"/>
      <c r="V15" s="84"/>
    </row>
    <row r="16" spans="1:44" s="79" customFormat="1">
      <c r="C16" s="84"/>
      <c r="D16" s="84"/>
      <c r="E16" s="84"/>
      <c r="F16" s="84"/>
      <c r="G16" s="84"/>
      <c r="H16" s="84"/>
      <c r="I16" s="84"/>
      <c r="J16" s="84"/>
      <c r="K16" s="84"/>
      <c r="L16" s="84"/>
      <c r="M16" s="84"/>
      <c r="N16" s="84"/>
      <c r="O16" s="84"/>
      <c r="P16" s="84"/>
      <c r="Q16" s="84"/>
      <c r="R16" s="84"/>
      <c r="S16" s="84"/>
      <c r="T16" s="84"/>
      <c r="U16" s="84"/>
      <c r="V16" s="84"/>
    </row>
    <row r="17" spans="3:22" s="79" customFormat="1">
      <c r="C17" s="84"/>
      <c r="D17" s="84"/>
      <c r="E17" s="84"/>
      <c r="F17" s="84"/>
      <c r="G17" s="84"/>
      <c r="H17" s="84"/>
      <c r="I17" s="84"/>
      <c r="J17" s="84"/>
      <c r="K17" s="84"/>
      <c r="L17" s="84"/>
      <c r="M17" s="84"/>
      <c r="N17" s="84"/>
      <c r="O17" s="84"/>
      <c r="P17" s="84"/>
      <c r="Q17" s="84"/>
      <c r="R17" s="84"/>
      <c r="S17" s="84"/>
      <c r="T17" s="84"/>
      <c r="U17" s="84"/>
      <c r="V17" s="84"/>
    </row>
    <row r="18" spans="3:22" s="79" customFormat="1">
      <c r="C18" s="84"/>
      <c r="D18" s="84"/>
      <c r="E18" s="84"/>
      <c r="F18" s="84"/>
      <c r="G18" s="84"/>
      <c r="H18" s="84"/>
      <c r="I18" s="84"/>
      <c r="J18" s="84"/>
      <c r="K18" s="84"/>
      <c r="L18" s="84"/>
      <c r="M18" s="84"/>
      <c r="N18" s="84"/>
      <c r="O18" s="84"/>
      <c r="P18" s="84"/>
      <c r="Q18" s="84"/>
      <c r="R18" s="84"/>
      <c r="S18" s="84"/>
      <c r="T18" s="84"/>
      <c r="U18" s="84"/>
      <c r="V18" s="84"/>
    </row>
    <row r="19" spans="3:22" s="79" customFormat="1">
      <c r="C19" s="84"/>
      <c r="D19" s="84"/>
      <c r="E19" s="84"/>
      <c r="F19" s="84"/>
      <c r="G19" s="84"/>
      <c r="H19" s="84"/>
      <c r="I19" s="84"/>
      <c r="J19" s="84"/>
      <c r="K19" s="84"/>
      <c r="L19" s="84"/>
      <c r="M19" s="84"/>
      <c r="N19" s="84"/>
      <c r="O19" s="84"/>
      <c r="P19" s="84"/>
      <c r="Q19" s="84"/>
      <c r="R19" s="84"/>
      <c r="S19" s="84"/>
      <c r="T19" s="84"/>
      <c r="U19" s="84"/>
      <c r="V19" s="84"/>
    </row>
  </sheetData>
  <sheetProtection sheet="1" objects="1" scenarios="1"/>
  <hyperlinks>
    <hyperlink ref="A4" location="'Index'!B23" display="Índice!A1" xr:uid="{6CF3CDD3-4895-4BF8-85B8-78AE34D1817C}"/>
  </hyperlinks>
  <printOptions horizontalCentered="1"/>
  <pageMargins left="0.39370078740157483" right="0.39370078740157483" top="0.39370078740157483" bottom="0.39370078740157483" header="0.51181102362204722" footer="0.51181102362204722"/>
  <pageSetup paperSize="9" orientation="landscape" r:id="rId1"/>
  <headerFooter alignWithMargins="0">
    <oddHeader>&amp;R&amp;"Calibri"&amp;10&amp;K000000 #interna&amp;1#_x000D_</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34F9B-B4BD-4ECD-8FFD-48F9CDA3B5C2}">
  <sheetPr codeName="Plan43">
    <tabColor rgb="FFFFC000"/>
  </sheetPr>
  <dimension ref="A1:AR20"/>
  <sheetViews>
    <sheetView showGridLines="0" showRowColHeaders="0" zoomScaleNormal="100" workbookViewId="0">
      <pane xSplit="1" ySplit="5" topLeftCell="AJ6" activePane="bottomRight" state="frozen"/>
      <selection pane="topRight" activeCell="B1" sqref="B1"/>
      <selection pane="bottomLeft" activeCell="A6" sqref="A6"/>
      <selection pane="bottomRight" activeCell="A4" sqref="A4"/>
    </sheetView>
  </sheetViews>
  <sheetFormatPr defaultColWidth="12.42578125" defaultRowHeight="12.75"/>
  <cols>
    <col min="1" max="1" width="52.7109375" customWidth="1"/>
    <col min="2" max="236" width="12.7109375" customWidth="1"/>
  </cols>
  <sheetData>
    <row r="1" spans="1:44" s="80" customFormat="1" ht="16.350000000000001" customHeight="1">
      <c r="A1" s="90"/>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row>
    <row r="2" spans="1:44" s="80" customFormat="1" ht="33" customHeight="1">
      <c r="A2" s="709" t="s">
        <v>83</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row>
    <row r="3" spans="1:44" s="80" customFormat="1" ht="16.350000000000001" customHeight="1">
      <c r="A3" s="711" t="s">
        <v>1443</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row>
    <row r="4" spans="1:44" s="80" customFormat="1" ht="16.350000000000001" customHeight="1">
      <c r="A4" s="95" t="s">
        <v>1457</v>
      </c>
      <c r="B4" s="93" t="s">
        <v>1492</v>
      </c>
      <c r="C4" s="93" t="s">
        <v>1493</v>
      </c>
      <c r="D4" s="93" t="s">
        <v>1494</v>
      </c>
      <c r="E4" s="93" t="s">
        <v>1495</v>
      </c>
      <c r="F4" s="94" t="s">
        <v>1496</v>
      </c>
      <c r="G4" s="94" t="s">
        <v>1497</v>
      </c>
      <c r="H4" s="94" t="s">
        <v>1498</v>
      </c>
      <c r="I4" s="94" t="s">
        <v>1499</v>
      </c>
      <c r="J4" s="94" t="s">
        <v>1500</v>
      </c>
      <c r="K4" s="94" t="s">
        <v>1501</v>
      </c>
      <c r="L4" s="94" t="s">
        <v>1502</v>
      </c>
      <c r="M4" s="94" t="s">
        <v>1503</v>
      </c>
      <c r="N4" s="94" t="s">
        <v>1504</v>
      </c>
      <c r="O4" s="94" t="s">
        <v>1505</v>
      </c>
      <c r="P4" s="94" t="s">
        <v>1506</v>
      </c>
      <c r="Q4" s="94" t="s">
        <v>1507</v>
      </c>
      <c r="R4" s="94" t="s">
        <v>1508</v>
      </c>
      <c r="S4" s="94" t="s">
        <v>1509</v>
      </c>
      <c r="T4" s="94" t="s">
        <v>1510</v>
      </c>
      <c r="U4" s="94" t="s">
        <v>1511</v>
      </c>
      <c r="V4" s="94" t="s">
        <v>1512</v>
      </c>
      <c r="W4" s="94" t="s">
        <v>1513</v>
      </c>
      <c r="X4" s="94" t="s">
        <v>1514</v>
      </c>
      <c r="Y4" s="94" t="s">
        <v>1515</v>
      </c>
      <c r="Z4" s="94" t="s">
        <v>1516</v>
      </c>
      <c r="AA4" s="94" t="s">
        <v>1517</v>
      </c>
      <c r="AB4" s="94" t="s">
        <v>1518</v>
      </c>
      <c r="AC4" s="94" t="s">
        <v>1519</v>
      </c>
      <c r="AD4" s="94" t="s">
        <v>1520</v>
      </c>
      <c r="AE4" s="94" t="s">
        <v>1388</v>
      </c>
      <c r="AF4" s="94" t="s">
        <v>1389</v>
      </c>
      <c r="AG4" s="94" t="s">
        <v>1390</v>
      </c>
      <c r="AH4" s="94" t="s">
        <v>1391</v>
      </c>
      <c r="AI4" s="94" t="s">
        <v>1392</v>
      </c>
      <c r="AJ4" s="94" t="s">
        <v>1393</v>
      </c>
      <c r="AK4" s="94" t="s">
        <v>1394</v>
      </c>
      <c r="AL4" s="94" t="s">
        <v>1395</v>
      </c>
      <c r="AM4" s="94" t="s">
        <v>1396</v>
      </c>
      <c r="AN4" s="94" t="s">
        <v>1397</v>
      </c>
      <c r="AO4" s="94" t="s">
        <v>1398</v>
      </c>
      <c r="AP4" s="94" t="s">
        <v>1399</v>
      </c>
      <c r="AQ4" s="94" t="s">
        <v>1400</v>
      </c>
      <c r="AR4" s="94" t="s">
        <v>1401</v>
      </c>
    </row>
    <row r="5" spans="1:44" s="109" customFormat="1" ht="4.5" customHeight="1">
      <c r="A5" s="96"/>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row>
    <row r="6" spans="1:44" s="79" customFormat="1">
      <c r="A6" s="118" t="s">
        <v>83</v>
      </c>
      <c r="B6" s="163">
        <v>-2903225564.77</v>
      </c>
      <c r="C6" s="264">
        <v>-2999570390.31001</v>
      </c>
      <c r="D6" s="264">
        <v>-3042320270.6300006</v>
      </c>
      <c r="E6" s="264">
        <v>-3376318308.0799994</v>
      </c>
      <c r="F6" s="264">
        <v>-2989604053.4699998</v>
      </c>
      <c r="G6" s="264">
        <v>-2889190896.8200002</v>
      </c>
      <c r="H6" s="264">
        <v>-3084612845.4200001</v>
      </c>
      <c r="I6" s="264">
        <v>-3449188548.3999996</v>
      </c>
      <c r="J6" s="264">
        <v>-3019178365.0100002</v>
      </c>
      <c r="K6" s="264">
        <v>-3016901812.9099998</v>
      </c>
      <c r="L6" s="264">
        <v>-3136677463.4299998</v>
      </c>
      <c r="M6" s="264">
        <v>-3406449208.4900002</v>
      </c>
      <c r="N6" s="264" t="e">
        <v>#N/A</v>
      </c>
      <c r="O6" s="264" t="e">
        <v>#N/A</v>
      </c>
      <c r="P6" s="264" t="e">
        <v>#N/A</v>
      </c>
      <c r="Q6" s="264" t="e">
        <v>#N/A</v>
      </c>
      <c r="R6" s="264" t="e">
        <v>#N/A</v>
      </c>
      <c r="S6" s="264" t="e">
        <v>#N/A</v>
      </c>
      <c r="T6" s="264" t="e">
        <v>#N/A</v>
      </c>
      <c r="U6" s="264" t="e">
        <v>#N/A</v>
      </c>
      <c r="V6" s="264">
        <v>-2699975849.8400006</v>
      </c>
      <c r="W6" s="264">
        <v>-2728494431.9800005</v>
      </c>
      <c r="X6" s="264">
        <v>-2826884646.3699994</v>
      </c>
      <c r="Y6" s="264">
        <v>-3081191267.6300001</v>
      </c>
      <c r="Z6" s="264">
        <v>-2850855176.9300003</v>
      </c>
      <c r="AA6" s="264">
        <v>-2842466606.1800003</v>
      </c>
      <c r="AB6" s="264">
        <v>-2849054364.98</v>
      </c>
      <c r="AC6" s="264">
        <v>-3067898165.71</v>
      </c>
      <c r="AD6" s="264">
        <v>-2748369369.1500001</v>
      </c>
      <c r="AE6" s="264">
        <v>-2896529090.7399998</v>
      </c>
      <c r="AF6" s="264">
        <v>-2914894494.2199998</v>
      </c>
      <c r="AG6" s="264">
        <v>-3256269410.7799997</v>
      </c>
      <c r="AH6" s="264">
        <v>-2958715465.8200002</v>
      </c>
      <c r="AI6" s="264">
        <v>-2903451219.6999998</v>
      </c>
      <c r="AJ6" s="264">
        <v>-2931113264.1099997</v>
      </c>
      <c r="AK6" s="264">
        <v>-3235416275.6500006</v>
      </c>
      <c r="AL6" s="264">
        <v>-2847896348.2099996</v>
      </c>
      <c r="AM6" s="264">
        <v>-3018610106.54</v>
      </c>
      <c r="AN6" s="264">
        <v>-3230491250.9200001</v>
      </c>
      <c r="AO6" s="264">
        <v>-3219601994.3699999</v>
      </c>
      <c r="AP6" s="264">
        <v>-2997947379.6199999</v>
      </c>
      <c r="AQ6" s="264">
        <v>-3170566581.7699995</v>
      </c>
      <c r="AR6" s="264">
        <v>-3292099830.9100003</v>
      </c>
    </row>
    <row r="7" spans="1:44" s="79" customFormat="1">
      <c r="A7" s="120" t="s">
        <v>464</v>
      </c>
      <c r="B7" s="265">
        <v>-521594000</v>
      </c>
      <c r="C7" s="265">
        <v>-539323000</v>
      </c>
      <c r="D7" s="265">
        <v>-568015000</v>
      </c>
      <c r="E7" s="265">
        <v>-597568000</v>
      </c>
      <c r="F7" s="265">
        <v>-667685000</v>
      </c>
      <c r="G7" s="265">
        <v>-643314918.10000014</v>
      </c>
      <c r="H7" s="265">
        <v>-692415000</v>
      </c>
      <c r="I7" s="265">
        <v>-603483172.81999993</v>
      </c>
      <c r="J7" s="265">
        <v>-679245000</v>
      </c>
      <c r="K7" s="265">
        <v>-625050000</v>
      </c>
      <c r="L7" s="265">
        <v>-659838000</v>
      </c>
      <c r="M7" s="265">
        <v>-600045000</v>
      </c>
      <c r="N7" s="121">
        <v>-720434743.07000005</v>
      </c>
      <c r="O7" s="121">
        <v>-707543403.31000006</v>
      </c>
      <c r="P7" s="121">
        <v>-680795892.67000008</v>
      </c>
      <c r="Q7" s="121">
        <v>-687495290.03999996</v>
      </c>
      <c r="R7" s="121">
        <v>-645131060.60000002</v>
      </c>
      <c r="S7" s="121">
        <v>-633764982.63</v>
      </c>
      <c r="T7" s="121">
        <v>-659968062.02999997</v>
      </c>
      <c r="U7" s="121">
        <v>-678490316.62000012</v>
      </c>
      <c r="V7" s="121">
        <v>-664034835.54999995</v>
      </c>
      <c r="W7" s="121">
        <v>-675820432.91000009</v>
      </c>
      <c r="X7" s="121">
        <v>-646287744.0999999</v>
      </c>
      <c r="Y7" s="121">
        <v>-654543554.15999985</v>
      </c>
      <c r="Z7" s="121">
        <v>-668985000</v>
      </c>
      <c r="AA7" s="121">
        <v>-667479000</v>
      </c>
      <c r="AB7" s="121">
        <v>-639828000</v>
      </c>
      <c r="AC7" s="121">
        <v>-668316000</v>
      </c>
      <c r="AD7" s="121">
        <v>-682965000</v>
      </c>
      <c r="AE7" s="121">
        <v>-665802000</v>
      </c>
      <c r="AF7" s="121">
        <v>-676042000</v>
      </c>
      <c r="AG7" s="121">
        <v>-694437000</v>
      </c>
      <c r="AH7" s="121">
        <v>-687560000</v>
      </c>
      <c r="AI7" s="121">
        <v>-670953000</v>
      </c>
      <c r="AJ7" s="121">
        <v>-674830000</v>
      </c>
      <c r="AK7" s="121">
        <v>-683508000</v>
      </c>
      <c r="AL7" s="121">
        <v>-685783000</v>
      </c>
      <c r="AM7" s="121">
        <v>-686475000</v>
      </c>
      <c r="AN7" s="121">
        <v>-686351000</v>
      </c>
      <c r="AO7" s="121">
        <v>-728550000</v>
      </c>
      <c r="AP7" s="121">
        <v>-683249000</v>
      </c>
      <c r="AQ7" s="121">
        <v>-709920000</v>
      </c>
      <c r="AR7" s="121">
        <v>-705085000</v>
      </c>
    </row>
    <row r="8" spans="1:44" s="89" customFormat="1">
      <c r="A8" s="120" t="s">
        <v>463</v>
      </c>
      <c r="B8" s="265">
        <v>-272114326.18000007</v>
      </c>
      <c r="C8" s="265">
        <v>-280085947.97999978</v>
      </c>
      <c r="D8" s="265">
        <v>-301978782.1500001</v>
      </c>
      <c r="E8" s="265">
        <v>-307802822.53999996</v>
      </c>
      <c r="F8" s="265">
        <v>-311639884.81000006</v>
      </c>
      <c r="G8" s="265">
        <v>-317425475.39999998</v>
      </c>
      <c r="H8" s="265">
        <v>-330871880.99000001</v>
      </c>
      <c r="I8" s="265">
        <v>-333468064</v>
      </c>
      <c r="J8" s="265">
        <v>-335774221.52999997</v>
      </c>
      <c r="K8" s="265">
        <v>-338261080.86999989</v>
      </c>
      <c r="L8" s="265">
        <v>-345426146.30000007</v>
      </c>
      <c r="M8" s="265">
        <v>-356886612.55000007</v>
      </c>
      <c r="N8" s="121">
        <v>-352113830.82000005</v>
      </c>
      <c r="O8" s="121">
        <v>-354968281.7700001</v>
      </c>
      <c r="P8" s="121">
        <v>-360658249.68000007</v>
      </c>
      <c r="Q8" s="121">
        <v>-364614976.31999993</v>
      </c>
      <c r="R8" s="121">
        <v>-366507190.83000004</v>
      </c>
      <c r="S8" s="121">
        <v>-369581821.64999998</v>
      </c>
      <c r="T8" s="121">
        <v>-376378047.52999997</v>
      </c>
      <c r="U8" s="121">
        <v>-385537064.13000011</v>
      </c>
      <c r="V8" s="121">
        <v>-389751674.76999998</v>
      </c>
      <c r="W8" s="121">
        <v>-397232702.87</v>
      </c>
      <c r="X8" s="121">
        <v>-377616970.38999999</v>
      </c>
      <c r="Y8" s="121">
        <v>-422736036.07999992</v>
      </c>
      <c r="Z8" s="121">
        <v>-409319176.93000001</v>
      </c>
      <c r="AA8" s="121">
        <v>-415945606.18000001</v>
      </c>
      <c r="AB8" s="121">
        <v>-436550364.98000014</v>
      </c>
      <c r="AC8" s="121">
        <v>-450477165.7099998</v>
      </c>
      <c r="AD8" s="121">
        <v>-442155369.15000004</v>
      </c>
      <c r="AE8" s="121">
        <v>-442287090.73999995</v>
      </c>
      <c r="AF8" s="121">
        <v>-447952494.21999991</v>
      </c>
      <c r="AG8" s="121">
        <v>-470231410.77999997</v>
      </c>
      <c r="AH8" s="121">
        <v>-465909112.74000001</v>
      </c>
      <c r="AI8" s="121">
        <v>-467047379.69000006</v>
      </c>
      <c r="AJ8" s="121">
        <v>-470423404.4599998</v>
      </c>
      <c r="AK8" s="121">
        <v>-492384328.3900001</v>
      </c>
      <c r="AL8" s="121">
        <v>-508586272.63999999</v>
      </c>
      <c r="AM8" s="121">
        <v>-521133985.43000007</v>
      </c>
      <c r="AN8" s="121">
        <v>-543471724.44000018</v>
      </c>
      <c r="AO8" s="121">
        <v>-552084388.83999968</v>
      </c>
      <c r="AP8" s="121">
        <v>-553505672.63000011</v>
      </c>
      <c r="AQ8" s="121">
        <v>-564028288.75999975</v>
      </c>
      <c r="AR8" s="121">
        <v>-595698830.91000032</v>
      </c>
    </row>
    <row r="9" spans="1:44" s="89" customFormat="1">
      <c r="A9" s="120" t="s">
        <v>1237</v>
      </c>
      <c r="B9" s="265">
        <v>-540260088.79999995</v>
      </c>
      <c r="C9" s="265">
        <v>-531848211.52999997</v>
      </c>
      <c r="D9" s="265">
        <v>-581253791.55999994</v>
      </c>
      <c r="E9" s="265">
        <v>-629455462.28000021</v>
      </c>
      <c r="F9" s="265">
        <v>-559913020.39999998</v>
      </c>
      <c r="G9" s="265">
        <v>-541249137.13</v>
      </c>
      <c r="H9" s="265">
        <v>-575489255.31999993</v>
      </c>
      <c r="I9" s="265">
        <v>-626302453.5</v>
      </c>
      <c r="J9" s="265">
        <v>-542286411.45000005</v>
      </c>
      <c r="K9" s="265">
        <v>-567375252.53999996</v>
      </c>
      <c r="L9" s="265">
        <v>-626799501.66000009</v>
      </c>
      <c r="M9" s="265">
        <v>-634370942.55999994</v>
      </c>
      <c r="N9" s="121">
        <v>-549934099.41999996</v>
      </c>
      <c r="O9" s="121">
        <v>-562497529.87</v>
      </c>
      <c r="P9" s="121">
        <v>-607432787.34000015</v>
      </c>
      <c r="Q9" s="121">
        <v>-638865507.3499999</v>
      </c>
      <c r="R9" s="121">
        <v>-544533638.92999995</v>
      </c>
      <c r="S9" s="121">
        <v>-513510188.11000001</v>
      </c>
      <c r="T9" s="121">
        <v>-531625705.80999994</v>
      </c>
      <c r="U9" s="121">
        <v>-563520189.99000025</v>
      </c>
      <c r="V9" s="121">
        <v>-482749802.04000002</v>
      </c>
      <c r="W9" s="121">
        <v>-485262663.38000005</v>
      </c>
      <c r="X9" s="121">
        <v>-508084839.94000006</v>
      </c>
      <c r="Y9" s="121">
        <v>-532573096.70000005</v>
      </c>
      <c r="Z9" s="121">
        <v>-465795000</v>
      </c>
      <c r="AA9" s="121">
        <v>-576439000</v>
      </c>
      <c r="AB9" s="121">
        <v>-476108000</v>
      </c>
      <c r="AC9" s="121">
        <v>-472222000</v>
      </c>
      <c r="AD9" s="121">
        <v>-439368000</v>
      </c>
      <c r="AE9" s="121">
        <v>-433652000</v>
      </c>
      <c r="AF9" s="121">
        <v>-440512000</v>
      </c>
      <c r="AG9" s="121">
        <v>-490194000</v>
      </c>
      <c r="AH9" s="121">
        <v>-434000000</v>
      </c>
      <c r="AI9" s="121">
        <v>-467567000</v>
      </c>
      <c r="AJ9" s="121">
        <v>-490885000</v>
      </c>
      <c r="AK9" s="121">
        <v>-493812000</v>
      </c>
      <c r="AL9" s="121">
        <v>-345187560.32999998</v>
      </c>
      <c r="AM9" s="121">
        <v>-377417501.00000006</v>
      </c>
      <c r="AN9" s="121">
        <v>-383528170.46999991</v>
      </c>
      <c r="AO9" s="121">
        <v>-372306160.20000005</v>
      </c>
      <c r="AP9" s="121">
        <v>-368071000</v>
      </c>
      <c r="AQ9" s="121">
        <v>-389726000</v>
      </c>
      <c r="AR9" s="121">
        <v>-408258000</v>
      </c>
    </row>
    <row r="10" spans="1:44" s="79" customFormat="1">
      <c r="A10" s="120" t="s">
        <v>465</v>
      </c>
      <c r="B10" s="265">
        <v>-538946499.90999997</v>
      </c>
      <c r="C10" s="265">
        <v>-531429403.57000005</v>
      </c>
      <c r="D10" s="265">
        <v>-523625217.70000005</v>
      </c>
      <c r="E10" s="265">
        <v>-555334445.76999974</v>
      </c>
      <c r="F10" s="265">
        <v>-470224429.56</v>
      </c>
      <c r="G10" s="265">
        <v>-472864679.58999997</v>
      </c>
      <c r="H10" s="265">
        <v>-488183128.29000008</v>
      </c>
      <c r="I10" s="265">
        <v>-521397797.28999996</v>
      </c>
      <c r="J10" s="265">
        <v>-501513636.88999999</v>
      </c>
      <c r="K10" s="265">
        <v>-444848637.81000006</v>
      </c>
      <c r="L10" s="265">
        <v>-466577006.87999988</v>
      </c>
      <c r="M10" s="265">
        <v>-519951665.07999992</v>
      </c>
      <c r="N10" s="121" t="e">
        <v>#N/A</v>
      </c>
      <c r="O10" s="121" t="e">
        <v>#N/A</v>
      </c>
      <c r="P10" s="121" t="e">
        <v>#N/A</v>
      </c>
      <c r="Q10" s="121" t="e">
        <v>#N/A</v>
      </c>
      <c r="R10" s="121" t="e">
        <v>#N/A</v>
      </c>
      <c r="S10" s="121" t="e">
        <v>#N/A</v>
      </c>
      <c r="T10" s="121" t="e">
        <v>#N/A</v>
      </c>
      <c r="U10" s="121" t="e">
        <v>#N/A</v>
      </c>
      <c r="V10" s="121">
        <v>-301559822.20999998</v>
      </c>
      <c r="W10" s="121">
        <v>-320760331.88999993</v>
      </c>
      <c r="X10" s="121">
        <v>-326289228.37</v>
      </c>
      <c r="Y10" s="121">
        <v>-365950977.79000008</v>
      </c>
      <c r="Z10" s="121">
        <v>-326128000</v>
      </c>
      <c r="AA10" s="121">
        <v>-316674000</v>
      </c>
      <c r="AB10" s="121">
        <v>-375333000</v>
      </c>
      <c r="AC10" s="121">
        <v>-364393000</v>
      </c>
      <c r="AD10" s="121">
        <v>-345151000</v>
      </c>
      <c r="AE10" s="121">
        <v>-339422000</v>
      </c>
      <c r="AF10" s="121">
        <v>-367445000</v>
      </c>
      <c r="AG10" s="121">
        <v>-442842000</v>
      </c>
      <c r="AH10" s="121">
        <v>-321179353.08000004</v>
      </c>
      <c r="AI10" s="121">
        <v>-339784546.74999988</v>
      </c>
      <c r="AJ10" s="121">
        <v>-358232617.5</v>
      </c>
      <c r="AK10" s="121">
        <v>-393705482.67000008</v>
      </c>
      <c r="AL10" s="121">
        <v>-331192763.87</v>
      </c>
      <c r="AM10" s="121">
        <v>-333814574.19999993</v>
      </c>
      <c r="AN10" s="121">
        <v>-371157038.09000003</v>
      </c>
      <c r="AO10" s="121">
        <v>-405812314.40999997</v>
      </c>
      <c r="AP10" s="121">
        <v>-344956000</v>
      </c>
      <c r="AQ10" s="121">
        <v>-393058000</v>
      </c>
      <c r="AR10" s="121">
        <v>-358870000</v>
      </c>
    </row>
    <row r="11" spans="1:44" s="89" customFormat="1">
      <c r="A11" s="120" t="s">
        <v>462</v>
      </c>
      <c r="B11" s="265">
        <v>-551219151.09000003</v>
      </c>
      <c r="C11" s="265">
        <v>-570699794.88</v>
      </c>
      <c r="D11" s="265">
        <v>-541624904.33000016</v>
      </c>
      <c r="E11" s="265">
        <v>-575056204.19999981</v>
      </c>
      <c r="F11" s="265">
        <v>-573910000</v>
      </c>
      <c r="G11" s="265">
        <v>-477184883.32999992</v>
      </c>
      <c r="H11" s="265">
        <v>-502760000</v>
      </c>
      <c r="I11" s="265">
        <v>-366585116.67000008</v>
      </c>
      <c r="J11" s="265">
        <v>-463955000</v>
      </c>
      <c r="K11" s="265">
        <v>-509514000</v>
      </c>
      <c r="L11" s="265">
        <v>-479347000</v>
      </c>
      <c r="M11" s="265">
        <v>-660486000</v>
      </c>
      <c r="N11" s="121" t="e">
        <v>#N/A</v>
      </c>
      <c r="O11" s="121" t="e">
        <v>#N/A</v>
      </c>
      <c r="P11" s="121" t="e">
        <v>#N/A</v>
      </c>
      <c r="Q11" s="121" t="e">
        <v>#N/A</v>
      </c>
      <c r="R11" s="121" t="e">
        <v>#N/A</v>
      </c>
      <c r="S11" s="121" t="e">
        <v>#N/A</v>
      </c>
      <c r="T11" s="121" t="e">
        <v>#N/A</v>
      </c>
      <c r="U11" s="121" t="e">
        <v>#N/A</v>
      </c>
      <c r="V11" s="121">
        <v>-304216699.04000002</v>
      </c>
      <c r="W11" s="121">
        <v>-284853338.19999999</v>
      </c>
      <c r="X11" s="121">
        <v>-307747507.08999991</v>
      </c>
      <c r="Y11" s="121">
        <v>-309641906.42000008</v>
      </c>
      <c r="Z11" s="121">
        <v>-319141000</v>
      </c>
      <c r="AA11" s="121">
        <v>-272878000</v>
      </c>
      <c r="AB11" s="121">
        <v>-292623000</v>
      </c>
      <c r="AC11" s="121">
        <v>-288319000</v>
      </c>
      <c r="AD11" s="121">
        <v>-242353000</v>
      </c>
      <c r="AE11" s="121">
        <v>-270294000</v>
      </c>
      <c r="AF11" s="121">
        <v>-241845000</v>
      </c>
      <c r="AG11" s="121">
        <v>-302118000</v>
      </c>
      <c r="AH11" s="121">
        <v>-275051000</v>
      </c>
      <c r="AI11" s="121">
        <v>-281502293.25999999</v>
      </c>
      <c r="AJ11" s="121">
        <v>-281373242.77999997</v>
      </c>
      <c r="AK11" s="121">
        <v>-320455463.96000004</v>
      </c>
      <c r="AL11" s="121">
        <v>-349635839.91999996</v>
      </c>
      <c r="AM11" s="121">
        <v>-348154244.90999997</v>
      </c>
      <c r="AN11" s="121">
        <v>-452280383.72000003</v>
      </c>
      <c r="AO11" s="121">
        <v>-429201531.45000005</v>
      </c>
      <c r="AP11" s="121">
        <v>-430546000</v>
      </c>
      <c r="AQ11" s="121">
        <v>-347414000</v>
      </c>
      <c r="AR11" s="121">
        <v>-447563000</v>
      </c>
    </row>
    <row r="12" spans="1:44" s="89" customFormat="1">
      <c r="A12" s="120" t="s">
        <v>1236</v>
      </c>
      <c r="B12" s="265">
        <v>0</v>
      </c>
      <c r="C12" s="265">
        <v>0</v>
      </c>
      <c r="D12" s="265">
        <v>0</v>
      </c>
      <c r="E12" s="265">
        <v>0</v>
      </c>
      <c r="F12" s="265">
        <v>0</v>
      </c>
      <c r="G12" s="265">
        <v>0</v>
      </c>
      <c r="H12" s="265">
        <v>0</v>
      </c>
      <c r="I12" s="265">
        <v>0</v>
      </c>
      <c r="J12" s="265">
        <v>0</v>
      </c>
      <c r="K12" s="265">
        <v>0</v>
      </c>
      <c r="L12" s="265">
        <v>0</v>
      </c>
      <c r="M12" s="265">
        <v>0</v>
      </c>
      <c r="N12" s="121">
        <v>0</v>
      </c>
      <c r="O12" s="121">
        <v>0</v>
      </c>
      <c r="P12" s="121">
        <v>0</v>
      </c>
      <c r="Q12" s="121">
        <v>0</v>
      </c>
      <c r="R12" s="121">
        <v>0</v>
      </c>
      <c r="S12" s="121">
        <v>0</v>
      </c>
      <c r="T12" s="121">
        <v>0</v>
      </c>
      <c r="U12" s="121">
        <v>0</v>
      </c>
      <c r="V12" s="121">
        <v>0</v>
      </c>
      <c r="W12" s="121">
        <v>0</v>
      </c>
      <c r="X12" s="121">
        <v>0</v>
      </c>
      <c r="Y12" s="121">
        <v>0</v>
      </c>
      <c r="Z12" s="121">
        <v>0</v>
      </c>
      <c r="AA12" s="121">
        <v>0</v>
      </c>
      <c r="AB12" s="121">
        <v>0</v>
      </c>
      <c r="AC12" s="121">
        <v>0</v>
      </c>
      <c r="AD12" s="121">
        <v>0</v>
      </c>
      <c r="AE12" s="121">
        <v>0</v>
      </c>
      <c r="AF12" s="121">
        <v>-362295000</v>
      </c>
      <c r="AG12" s="121">
        <v>-128556000</v>
      </c>
      <c r="AH12" s="121">
        <v>-139520000</v>
      </c>
      <c r="AI12" s="121">
        <v>-139519000</v>
      </c>
      <c r="AJ12" s="121">
        <v>-147508000</v>
      </c>
      <c r="AK12" s="121">
        <v>-147509000</v>
      </c>
      <c r="AL12" s="121">
        <v>-150681000</v>
      </c>
      <c r="AM12" s="121">
        <v>-142291000</v>
      </c>
      <c r="AN12" s="121">
        <v>-154689000</v>
      </c>
      <c r="AO12" s="121">
        <v>-154690000</v>
      </c>
      <c r="AP12" s="121">
        <v>-145855706.99000001</v>
      </c>
      <c r="AQ12" s="121">
        <v>-158525293.00999999</v>
      </c>
      <c r="AR12" s="121">
        <v>-166763000</v>
      </c>
    </row>
    <row r="13" spans="1:44" s="89" customFormat="1">
      <c r="A13" s="120" t="s">
        <v>555</v>
      </c>
      <c r="B13" s="265">
        <v>-136106092.77000001</v>
      </c>
      <c r="C13" s="265">
        <v>-174265293.46000001</v>
      </c>
      <c r="D13" s="265">
        <v>-149274559.08000004</v>
      </c>
      <c r="E13" s="265">
        <v>-225523323.02999997</v>
      </c>
      <c r="F13" s="265">
        <v>-103915975.36</v>
      </c>
      <c r="G13" s="265">
        <v>-99306289.790000007</v>
      </c>
      <c r="H13" s="265">
        <v>-156618664.11999997</v>
      </c>
      <c r="I13" s="265">
        <v>-279505593.81999993</v>
      </c>
      <c r="J13" s="265">
        <v>-118312291.59999999</v>
      </c>
      <c r="K13" s="265">
        <v>-128251811.95000002</v>
      </c>
      <c r="L13" s="265">
        <v>-140398180.57999998</v>
      </c>
      <c r="M13" s="265">
        <v>-179423534.46000004</v>
      </c>
      <c r="N13" s="121">
        <v>-83553811.989999995</v>
      </c>
      <c r="O13" s="121">
        <v>-96333588.359999999</v>
      </c>
      <c r="P13" s="121">
        <v>-165478269.00000003</v>
      </c>
      <c r="Q13" s="121">
        <v>-212457935.51999998</v>
      </c>
      <c r="R13" s="121">
        <v>-98541840.709999993</v>
      </c>
      <c r="S13" s="121">
        <v>-143101542.88</v>
      </c>
      <c r="T13" s="121">
        <v>-157481228.06</v>
      </c>
      <c r="U13" s="121">
        <v>-197509860.26999998</v>
      </c>
      <c r="V13" s="121">
        <v>-115903843.59999999</v>
      </c>
      <c r="W13" s="121">
        <v>-107777884.97999999</v>
      </c>
      <c r="X13" s="121">
        <v>-194839124.55000001</v>
      </c>
      <c r="Y13" s="121">
        <v>-233040938.18999994</v>
      </c>
      <c r="Z13" s="121">
        <v>-125963000</v>
      </c>
      <c r="AA13" s="121">
        <v>-132704000</v>
      </c>
      <c r="AB13" s="121">
        <v>-105005000</v>
      </c>
      <c r="AC13" s="121">
        <v>-236025000</v>
      </c>
      <c r="AD13" s="121">
        <v>-87009000</v>
      </c>
      <c r="AE13" s="121">
        <v>-154798000</v>
      </c>
      <c r="AF13" s="121">
        <v>-178283000</v>
      </c>
      <c r="AG13" s="121">
        <v>-227436000</v>
      </c>
      <c r="AH13" s="121">
        <v>-122586000</v>
      </c>
      <c r="AI13" s="121">
        <v>-180192000</v>
      </c>
      <c r="AJ13" s="121">
        <v>-128286000</v>
      </c>
      <c r="AK13" s="121">
        <v>-229746000</v>
      </c>
      <c r="AL13" s="121">
        <v>-134602000</v>
      </c>
      <c r="AM13" s="121">
        <v>-188703000</v>
      </c>
      <c r="AN13" s="121">
        <v>-277982000</v>
      </c>
      <c r="AO13" s="121">
        <v>-180306000</v>
      </c>
      <c r="AP13" s="121">
        <v>-185695000</v>
      </c>
      <c r="AQ13" s="121">
        <v>-198421000</v>
      </c>
      <c r="AR13" s="121">
        <v>-275845000</v>
      </c>
    </row>
    <row r="14" spans="1:44" s="89" customFormat="1" ht="13.5" thickBot="1">
      <c r="A14" s="239" t="s">
        <v>155</v>
      </c>
      <c r="B14" s="708">
        <v>-342985406.01999998</v>
      </c>
      <c r="C14" s="708">
        <v>-371918738.89000988</v>
      </c>
      <c r="D14" s="708">
        <v>-376548015.81000042</v>
      </c>
      <c r="E14" s="708">
        <v>-485578050.25999975</v>
      </c>
      <c r="F14" s="708">
        <v>-302315743.33999968</v>
      </c>
      <c r="G14" s="708">
        <v>-337845513.48000002</v>
      </c>
      <c r="H14" s="708">
        <v>-338274916.70000029</v>
      </c>
      <c r="I14" s="708">
        <v>-718446350.30000019</v>
      </c>
      <c r="J14" s="708">
        <v>-378091803.54000044</v>
      </c>
      <c r="K14" s="708">
        <v>-403601029.74000025</v>
      </c>
      <c r="L14" s="708">
        <v>-418291628.00999975</v>
      </c>
      <c r="M14" s="708">
        <v>-455285453.84000015</v>
      </c>
      <c r="N14" s="266" t="e">
        <v>#N/A</v>
      </c>
      <c r="O14" s="266" t="e">
        <v>#N/A</v>
      </c>
      <c r="P14" s="266" t="e">
        <v>#N/A</v>
      </c>
      <c r="Q14" s="266" t="e">
        <v>#N/A</v>
      </c>
      <c r="R14" s="266" t="e">
        <v>#N/A</v>
      </c>
      <c r="S14" s="266" t="e">
        <v>#N/A</v>
      </c>
      <c r="T14" s="266" t="e">
        <v>#N/A</v>
      </c>
      <c r="U14" s="266" t="e">
        <v>#N/A</v>
      </c>
      <c r="V14" s="266">
        <v>-441759172.63000059</v>
      </c>
      <c r="W14" s="266">
        <v>-456787077.75000048</v>
      </c>
      <c r="X14" s="266">
        <v>-466019231.92999983</v>
      </c>
      <c r="Y14" s="266">
        <v>-562704758.28999996</v>
      </c>
      <c r="Z14" s="266">
        <v>-535524000</v>
      </c>
      <c r="AA14" s="266">
        <v>-460347000</v>
      </c>
      <c r="AB14" s="266">
        <v>-523607000</v>
      </c>
      <c r="AC14" s="266">
        <v>-588146000</v>
      </c>
      <c r="AD14" s="266">
        <v>-509368000</v>
      </c>
      <c r="AE14" s="266">
        <v>-590274000</v>
      </c>
      <c r="AF14" s="266">
        <v>-200520000</v>
      </c>
      <c r="AG14" s="266">
        <v>-500455000</v>
      </c>
      <c r="AH14" s="266">
        <v>-512910000</v>
      </c>
      <c r="AI14" s="266">
        <v>-356886000</v>
      </c>
      <c r="AJ14" s="266">
        <v>-379574999.36999989</v>
      </c>
      <c r="AK14" s="266">
        <v>-474296000.63000011</v>
      </c>
      <c r="AL14" s="266">
        <v>-342227911.44999999</v>
      </c>
      <c r="AM14" s="266">
        <v>-420620801.00000006</v>
      </c>
      <c r="AN14" s="266">
        <v>-361031934.19999981</v>
      </c>
      <c r="AO14" s="266">
        <v>-396651599.47000003</v>
      </c>
      <c r="AP14" s="266">
        <v>-286069000</v>
      </c>
      <c r="AQ14" s="266">
        <v>-409474000</v>
      </c>
      <c r="AR14" s="266">
        <v>-334017000</v>
      </c>
    </row>
    <row r="15" spans="1:44" s="79" customFormat="1">
      <c r="B15" s="84"/>
      <c r="C15" s="84"/>
      <c r="D15" s="84"/>
      <c r="E15" s="84"/>
      <c r="F15" s="84"/>
      <c r="G15" s="84"/>
      <c r="H15" s="84"/>
      <c r="I15" s="84"/>
      <c r="J15" s="84"/>
      <c r="K15" s="84"/>
      <c r="L15" s="84"/>
      <c r="M15" s="84"/>
      <c r="N15" s="84"/>
      <c r="O15" s="84"/>
      <c r="P15" s="84"/>
      <c r="Q15" s="84"/>
      <c r="R15" s="84"/>
      <c r="S15" s="84"/>
      <c r="T15" s="84"/>
      <c r="U15" s="84"/>
      <c r="V15" s="84"/>
    </row>
    <row r="16" spans="1:44" s="79" customFormat="1">
      <c r="B16" s="84"/>
      <c r="C16" s="84"/>
      <c r="D16" s="84"/>
      <c r="E16" s="84"/>
      <c r="F16" s="84"/>
      <c r="G16" s="84"/>
      <c r="H16" s="84"/>
      <c r="I16" s="84"/>
      <c r="J16" s="84"/>
      <c r="K16" s="84"/>
      <c r="L16" s="84"/>
      <c r="M16" s="84"/>
      <c r="N16" s="84"/>
      <c r="O16" s="84"/>
      <c r="P16" s="84"/>
      <c r="Q16" s="84"/>
      <c r="R16" s="84"/>
      <c r="S16" s="84"/>
      <c r="T16" s="84"/>
      <c r="U16" s="84"/>
      <c r="V16" s="84"/>
    </row>
    <row r="17" spans="3:22" s="79" customFormat="1">
      <c r="C17" s="84"/>
      <c r="D17" s="84"/>
      <c r="E17" s="84"/>
      <c r="F17" s="84"/>
      <c r="G17" s="84"/>
      <c r="H17" s="84"/>
      <c r="I17" s="84"/>
      <c r="J17" s="84"/>
      <c r="K17" s="84"/>
      <c r="L17" s="84"/>
      <c r="M17" s="84"/>
      <c r="N17" s="84"/>
      <c r="O17" s="84"/>
      <c r="P17" s="84"/>
      <c r="Q17" s="84"/>
      <c r="R17" s="84"/>
      <c r="S17" s="84"/>
      <c r="T17" s="84"/>
      <c r="U17" s="84"/>
      <c r="V17" s="84"/>
    </row>
    <row r="18" spans="3:22" s="79" customFormat="1">
      <c r="C18" s="84"/>
      <c r="D18" s="84"/>
      <c r="E18" s="84"/>
      <c r="F18" s="84"/>
      <c r="G18" s="84"/>
      <c r="H18" s="84"/>
      <c r="I18" s="84"/>
      <c r="J18" s="84"/>
      <c r="K18" s="84"/>
      <c r="L18" s="84"/>
      <c r="M18" s="84"/>
      <c r="N18" s="84"/>
      <c r="O18" s="84"/>
      <c r="P18" s="84"/>
      <c r="Q18" s="84"/>
      <c r="R18" s="84"/>
      <c r="S18" s="84"/>
      <c r="T18" s="84"/>
      <c r="U18" s="84"/>
      <c r="V18" s="84"/>
    </row>
    <row r="19" spans="3:22" s="79" customFormat="1">
      <c r="C19" s="84"/>
      <c r="D19" s="84"/>
      <c r="E19" s="84"/>
      <c r="F19" s="84"/>
      <c r="G19" s="84"/>
      <c r="H19" s="84"/>
      <c r="I19" s="84"/>
      <c r="J19" s="84"/>
      <c r="K19" s="84"/>
      <c r="L19" s="84"/>
      <c r="M19" s="84"/>
      <c r="N19" s="84"/>
      <c r="O19" s="84"/>
      <c r="P19" s="84"/>
      <c r="Q19" s="84"/>
      <c r="R19" s="84"/>
      <c r="S19" s="84"/>
      <c r="T19" s="84"/>
      <c r="U19" s="84"/>
      <c r="V19" s="84"/>
    </row>
    <row r="20" spans="3:22" s="79" customFormat="1">
      <c r="C20" s="84"/>
      <c r="D20" s="84"/>
      <c r="E20" s="84"/>
      <c r="F20" s="84"/>
      <c r="G20" s="84"/>
      <c r="H20" s="84"/>
      <c r="I20" s="84"/>
      <c r="J20" s="84"/>
      <c r="K20" s="84"/>
      <c r="L20" s="84"/>
      <c r="M20" s="84"/>
      <c r="N20" s="84"/>
      <c r="O20" s="84"/>
      <c r="P20" s="84"/>
      <c r="Q20" s="84"/>
      <c r="R20" s="84"/>
      <c r="S20" s="84"/>
      <c r="T20" s="84"/>
      <c r="U20" s="84"/>
      <c r="V20" s="84"/>
    </row>
  </sheetData>
  <sheetProtection sheet="1" objects="1" scenarios="1"/>
  <hyperlinks>
    <hyperlink ref="A4" location="'Index'!B22" display="Índice!A1" xr:uid="{CBFA674D-7843-4F85-B3E6-A54A2B10E535}"/>
  </hyperlinks>
  <printOptions horizontalCentered="1"/>
  <pageMargins left="0.39370078740157483" right="0.39370078740157483" top="0.39370078740157483" bottom="0.39370078740157483" header="0.51181102362204722" footer="0.51181102362204722"/>
  <pageSetup paperSize="9" orientation="landscape" r:id="rId1"/>
  <headerFooter alignWithMargins="0">
    <oddHeader>&amp;R&amp;"Calibri"&amp;10&amp;K000000 #interna&amp;1#_x000D_</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4505F-26FC-4F3B-A027-35F30ECA7D20}">
  <sheetPr codeName="Plan65">
    <tabColor rgb="FFFFC000"/>
  </sheetPr>
  <dimension ref="A1:AZ36"/>
  <sheetViews>
    <sheetView showGridLines="0" showRowColHeaders="0" zoomScaleNormal="100" workbookViewId="0">
      <pane xSplit="1" ySplit="5" topLeftCell="AR6" activePane="bottomRight" state="frozen"/>
      <selection pane="topRight" activeCell="B1" sqref="B1"/>
      <selection pane="bottomLeft" activeCell="A6" sqref="A6"/>
      <selection pane="bottomRight" activeCell="A4" sqref="A4"/>
    </sheetView>
  </sheetViews>
  <sheetFormatPr defaultColWidth="12.42578125" defaultRowHeight="12.75"/>
  <cols>
    <col min="1" max="1" width="52.7109375" customWidth="1"/>
    <col min="2" max="236" width="12.7109375" customWidth="1"/>
  </cols>
  <sheetData>
    <row r="1" spans="1:52" s="75" customFormat="1" ht="16.350000000000001" customHeight="1">
      <c r="A1" s="90"/>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row>
    <row r="2" spans="1:52" s="75" customFormat="1" ht="33" customHeight="1">
      <c r="A2" s="616" t="s">
        <v>701</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c r="AZ2" s="91"/>
    </row>
    <row r="3" spans="1:52" s="75" customFormat="1" ht="16.350000000000001" customHeight="1">
      <c r="A3" s="617" t="s">
        <v>1443</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row>
    <row r="4" spans="1:52" s="75" customFormat="1" ht="16.350000000000001" customHeight="1">
      <c r="A4" s="95" t="s">
        <v>1457</v>
      </c>
      <c r="B4" s="93" t="s">
        <v>1575</v>
      </c>
      <c r="C4" s="93" t="s">
        <v>1576</v>
      </c>
      <c r="D4" s="93" t="s">
        <v>1577</v>
      </c>
      <c r="E4" s="93" t="s">
        <v>1578</v>
      </c>
      <c r="F4" s="94" t="s">
        <v>1521</v>
      </c>
      <c r="G4" s="94" t="s">
        <v>1522</v>
      </c>
      <c r="H4" s="94" t="s">
        <v>1523</v>
      </c>
      <c r="I4" s="94" t="s">
        <v>1524</v>
      </c>
      <c r="J4" s="94" t="s">
        <v>1492</v>
      </c>
      <c r="K4" s="94" t="s">
        <v>1493</v>
      </c>
      <c r="L4" s="94" t="s">
        <v>1494</v>
      </c>
      <c r="M4" s="94" t="s">
        <v>1495</v>
      </c>
      <c r="N4" s="94" t="s">
        <v>1496</v>
      </c>
      <c r="O4" s="94" t="s">
        <v>1497</v>
      </c>
      <c r="P4" s="94" t="s">
        <v>1498</v>
      </c>
      <c r="Q4" s="94" t="s">
        <v>1499</v>
      </c>
      <c r="R4" s="94" t="s">
        <v>1500</v>
      </c>
      <c r="S4" s="94" t="s">
        <v>1501</v>
      </c>
      <c r="T4" s="94" t="s">
        <v>1502</v>
      </c>
      <c r="U4" s="94" t="s">
        <v>1503</v>
      </c>
      <c r="V4" s="94" t="s">
        <v>1504</v>
      </c>
      <c r="W4" s="94" t="s">
        <v>1505</v>
      </c>
      <c r="X4" s="94" t="s">
        <v>1506</v>
      </c>
      <c r="Y4" s="94" t="s">
        <v>1507</v>
      </c>
      <c r="Z4" s="94" t="s">
        <v>1508</v>
      </c>
      <c r="AA4" s="94" t="s">
        <v>1509</v>
      </c>
      <c r="AB4" s="94" t="s">
        <v>1510</v>
      </c>
      <c r="AC4" s="94" t="s">
        <v>1511</v>
      </c>
      <c r="AD4" s="94" t="s">
        <v>1512</v>
      </c>
      <c r="AE4" s="94" t="s">
        <v>1513</v>
      </c>
      <c r="AF4" s="94" t="s">
        <v>1514</v>
      </c>
      <c r="AG4" s="94" t="s">
        <v>1515</v>
      </c>
      <c r="AH4" s="94" t="s">
        <v>1516</v>
      </c>
      <c r="AI4" s="94" t="s">
        <v>1517</v>
      </c>
      <c r="AJ4" s="94" t="s">
        <v>1518</v>
      </c>
      <c r="AK4" s="94" t="s">
        <v>1519</v>
      </c>
      <c r="AL4" s="94" t="s">
        <v>1520</v>
      </c>
      <c r="AM4" s="94" t="s">
        <v>1388</v>
      </c>
      <c r="AN4" s="94" t="s">
        <v>1389</v>
      </c>
      <c r="AO4" s="94" t="s">
        <v>1390</v>
      </c>
      <c r="AP4" s="94" t="s">
        <v>1391</v>
      </c>
      <c r="AQ4" s="94" t="s">
        <v>1392</v>
      </c>
      <c r="AR4" s="94" t="s">
        <v>1393</v>
      </c>
      <c r="AS4" s="94" t="s">
        <v>1394</v>
      </c>
      <c r="AT4" s="94" t="s">
        <v>1395</v>
      </c>
      <c r="AU4" s="94" t="s">
        <v>1396</v>
      </c>
      <c r="AV4" s="94" t="s">
        <v>1397</v>
      </c>
      <c r="AW4" s="94" t="s">
        <v>1398</v>
      </c>
      <c r="AX4" s="94" t="s">
        <v>1399</v>
      </c>
      <c r="AY4" s="94" t="s">
        <v>1400</v>
      </c>
      <c r="AZ4" s="94" t="s">
        <v>1401</v>
      </c>
    </row>
    <row r="5" spans="1:52" s="3" customFormat="1" ht="4.5" customHeight="1">
      <c r="A5" s="96"/>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row>
    <row r="6" spans="1:52" s="1" customFormat="1">
      <c r="A6" s="267" t="s">
        <v>703</v>
      </c>
      <c r="B6" s="268"/>
      <c r="C6" s="268"/>
      <c r="D6" s="268"/>
      <c r="E6" s="268"/>
      <c r="F6" s="268"/>
      <c r="G6" s="268"/>
      <c r="H6" s="268"/>
      <c r="I6" s="268"/>
      <c r="J6" s="268"/>
      <c r="K6" s="268"/>
      <c r="L6" s="268"/>
      <c r="M6" s="268"/>
      <c r="N6" s="268"/>
      <c r="O6" s="268"/>
      <c r="P6" s="268"/>
      <c r="Q6" s="268"/>
      <c r="R6" s="268"/>
      <c r="S6" s="268"/>
      <c r="T6" s="268"/>
      <c r="U6" s="268"/>
      <c r="V6" s="268"/>
      <c r="W6" s="268"/>
      <c r="X6" s="268"/>
      <c r="Y6" s="268"/>
      <c r="Z6" s="268"/>
      <c r="AA6" s="268"/>
      <c r="AB6" s="268"/>
      <c r="AC6" s="268"/>
      <c r="AD6" s="268"/>
      <c r="AE6" s="268"/>
      <c r="AF6" s="268"/>
      <c r="AG6" s="268"/>
      <c r="AH6" s="268"/>
      <c r="AI6" s="268"/>
      <c r="AJ6" s="268"/>
      <c r="AK6" s="268"/>
      <c r="AL6" s="268"/>
      <c r="AM6" s="268"/>
      <c r="AN6" s="268"/>
      <c r="AO6" s="268"/>
      <c r="AP6" s="268"/>
      <c r="AQ6" s="268"/>
      <c r="AR6" s="268"/>
      <c r="AS6" s="268"/>
      <c r="AT6" s="268"/>
      <c r="AU6" s="268"/>
      <c r="AV6" s="268"/>
      <c r="AW6" s="268"/>
      <c r="AX6" s="268"/>
      <c r="AY6" s="268"/>
      <c r="AZ6" s="268"/>
    </row>
    <row r="7" spans="1:52" s="1" customFormat="1">
      <c r="A7" s="269" t="s">
        <v>706</v>
      </c>
      <c r="B7" s="270">
        <v>425.71300000000002</v>
      </c>
      <c r="C7" s="270">
        <v>425.71300000000002</v>
      </c>
      <c r="D7" s="270">
        <v>425.71300000000002</v>
      </c>
      <c r="E7" s="270">
        <v>425.71300000000002</v>
      </c>
      <c r="F7" s="270">
        <v>425.71300000000002</v>
      </c>
      <c r="G7" s="270">
        <v>425.71300000000002</v>
      </c>
      <c r="H7" s="270">
        <v>425.71300000000002</v>
      </c>
      <c r="I7" s="270">
        <v>425.71300000000002</v>
      </c>
      <c r="J7" s="270">
        <v>425.71300000000002</v>
      </c>
      <c r="K7" s="270">
        <v>425.71300000000002</v>
      </c>
      <c r="L7" s="270">
        <v>425.71300000000002</v>
      </c>
      <c r="M7" s="270">
        <v>425.71300000000002</v>
      </c>
      <c r="N7" s="270">
        <v>425.71300000000002</v>
      </c>
      <c r="O7" s="270">
        <v>425.71300000000002</v>
      </c>
      <c r="P7" s="270">
        <v>425.71300000000002</v>
      </c>
      <c r="Q7" s="270">
        <v>425.71300000000002</v>
      </c>
      <c r="R7" s="270">
        <v>425.71300000000002</v>
      </c>
      <c r="S7" s="270">
        <v>425.71300000000002</v>
      </c>
      <c r="T7" s="270">
        <v>425.71300000000002</v>
      </c>
      <c r="U7" s="270">
        <v>425.71300000000002</v>
      </c>
      <c r="V7" s="270">
        <v>425.71300000000002</v>
      </c>
      <c r="W7" s="270">
        <v>425.71300000000002</v>
      </c>
      <c r="X7" s="270">
        <v>425.71300000000002</v>
      </c>
      <c r="Y7" s="270">
        <v>425.71300000000002</v>
      </c>
      <c r="Z7" s="270">
        <v>425.71300000000002</v>
      </c>
      <c r="AA7" s="270">
        <v>0</v>
      </c>
      <c r="AB7" s="270">
        <v>0</v>
      </c>
      <c r="AC7" s="270">
        <v>0</v>
      </c>
      <c r="AD7" s="270">
        <v>0</v>
      </c>
      <c r="AE7" s="270">
        <v>0</v>
      </c>
      <c r="AF7" s="270">
        <v>0</v>
      </c>
      <c r="AG7" s="270">
        <v>0</v>
      </c>
      <c r="AH7" s="270">
        <v>0</v>
      </c>
      <c r="AI7" s="270">
        <v>0</v>
      </c>
      <c r="AJ7" s="270">
        <v>0</v>
      </c>
      <c r="AK7" s="270">
        <v>0</v>
      </c>
      <c r="AL7" s="270">
        <v>0</v>
      </c>
      <c r="AM7" s="270">
        <v>0</v>
      </c>
      <c r="AN7" s="270">
        <v>0</v>
      </c>
      <c r="AO7" s="270">
        <v>0</v>
      </c>
      <c r="AP7" s="270">
        <v>0</v>
      </c>
      <c r="AQ7" s="270">
        <v>0</v>
      </c>
      <c r="AR7" s="270">
        <v>0</v>
      </c>
      <c r="AS7" s="270">
        <v>0</v>
      </c>
      <c r="AT7" s="270">
        <v>0</v>
      </c>
      <c r="AU7" s="270">
        <v>0</v>
      </c>
      <c r="AV7" s="270">
        <v>0</v>
      </c>
      <c r="AW7" s="270">
        <v>0</v>
      </c>
      <c r="AX7" s="270">
        <v>0</v>
      </c>
      <c r="AY7" s="270">
        <v>0</v>
      </c>
      <c r="AZ7" s="270">
        <v>0</v>
      </c>
    </row>
    <row r="8" spans="1:52" s="1" customFormat="1">
      <c r="A8" s="271" t="s">
        <v>708</v>
      </c>
      <c r="B8" s="270">
        <v>-97.651761980000003</v>
      </c>
      <c r="C8" s="270">
        <v>-109.65176198</v>
      </c>
      <c r="D8" s="270">
        <v>-121.65176198</v>
      </c>
      <c r="E8" s="270">
        <v>-134.84200000000001</v>
      </c>
      <c r="F8" s="270">
        <v>-148.48500000000001</v>
      </c>
      <c r="G8" s="270">
        <v>-162.12700000000001</v>
      </c>
      <c r="H8" s="270">
        <v>-175.77</v>
      </c>
      <c r="I8" s="270">
        <v>-189.41200000000001</v>
      </c>
      <c r="J8" s="270">
        <v>-203.59299999999999</v>
      </c>
      <c r="K8" s="270">
        <v>-217.774</v>
      </c>
      <c r="L8" s="270">
        <v>-231.95500000000001</v>
      </c>
      <c r="M8" s="270">
        <v>-246.13499999999999</v>
      </c>
      <c r="N8" s="270">
        <v>-260.63099999999997</v>
      </c>
      <c r="O8" s="270">
        <v>-275.12599999999998</v>
      </c>
      <c r="P8" s="270">
        <v>-289.62099999999998</v>
      </c>
      <c r="Q8" s="270">
        <v>-304.11599999999999</v>
      </c>
      <c r="R8" s="270">
        <v>-319.233</v>
      </c>
      <c r="S8" s="270">
        <v>-334.34899999999999</v>
      </c>
      <c r="T8" s="270">
        <v>-349.46600000000001</v>
      </c>
      <c r="U8" s="270">
        <v>-364.58100000000002</v>
      </c>
      <c r="V8" s="270">
        <v>-379.86399999999998</v>
      </c>
      <c r="W8" s="270">
        <v>-395.14600000000002</v>
      </c>
      <c r="X8" s="270">
        <v>-410.43099999999998</v>
      </c>
      <c r="Y8" s="270">
        <v>-425.71300000000002</v>
      </c>
      <c r="Z8" s="270">
        <v>-425.71300000000002</v>
      </c>
      <c r="AA8" s="270">
        <v>0</v>
      </c>
      <c r="AB8" s="270">
        <v>0</v>
      </c>
      <c r="AC8" s="270">
        <v>0</v>
      </c>
      <c r="AD8" s="270">
        <v>0</v>
      </c>
      <c r="AE8" s="270">
        <v>0</v>
      </c>
      <c r="AF8" s="270">
        <v>0</v>
      </c>
      <c r="AG8" s="270">
        <v>0</v>
      </c>
      <c r="AH8" s="270">
        <v>0</v>
      </c>
      <c r="AI8" s="270">
        <v>0</v>
      </c>
      <c r="AJ8" s="270">
        <v>0</v>
      </c>
      <c r="AK8" s="270">
        <v>0</v>
      </c>
      <c r="AL8" s="270">
        <v>0</v>
      </c>
      <c r="AM8" s="270">
        <v>0</v>
      </c>
      <c r="AN8" s="270">
        <v>0</v>
      </c>
      <c r="AO8" s="270">
        <v>0</v>
      </c>
      <c r="AP8" s="270">
        <v>0</v>
      </c>
      <c r="AQ8" s="270">
        <v>0</v>
      </c>
      <c r="AR8" s="270">
        <v>0</v>
      </c>
      <c r="AS8" s="270">
        <v>0</v>
      </c>
      <c r="AT8" s="270">
        <v>0</v>
      </c>
      <c r="AU8" s="270">
        <v>0</v>
      </c>
      <c r="AV8" s="270">
        <v>0</v>
      </c>
      <c r="AW8" s="270">
        <v>0</v>
      </c>
      <c r="AX8" s="270">
        <v>0</v>
      </c>
      <c r="AY8" s="270">
        <v>0</v>
      </c>
      <c r="AZ8" s="270">
        <v>0</v>
      </c>
    </row>
    <row r="9" spans="1:52" s="1" customFormat="1">
      <c r="A9" s="271" t="s">
        <v>840</v>
      </c>
      <c r="B9" s="270">
        <v>-12</v>
      </c>
      <c r="C9" s="270">
        <v>-12</v>
      </c>
      <c r="D9" s="270">
        <v>-12</v>
      </c>
      <c r="E9" s="270">
        <v>-13.19023802000001</v>
      </c>
      <c r="F9" s="270">
        <v>-13.643000000000001</v>
      </c>
      <c r="G9" s="270">
        <v>-13.641999999999999</v>
      </c>
      <c r="H9" s="270">
        <v>-13.643000000000001</v>
      </c>
      <c r="I9" s="270">
        <v>-13.641999999999999</v>
      </c>
      <c r="J9" s="270">
        <v>-14.180999999999999</v>
      </c>
      <c r="K9" s="270">
        <v>-14.180999999999999</v>
      </c>
      <c r="L9" s="270">
        <v>-14.180999999999999</v>
      </c>
      <c r="M9" s="270">
        <v>-14.18</v>
      </c>
      <c r="N9" s="270">
        <v>-14.494999999999999</v>
      </c>
      <c r="O9" s="270">
        <v>-14.496</v>
      </c>
      <c r="P9" s="270">
        <v>-14.494999999999999</v>
      </c>
      <c r="Q9" s="270">
        <v>-14.494999999999999</v>
      </c>
      <c r="R9" s="270">
        <v>-15.117000000000001</v>
      </c>
      <c r="S9" s="270">
        <v>-15.117000000000001</v>
      </c>
      <c r="T9" s="270">
        <v>-15.117000000000001</v>
      </c>
      <c r="U9" s="270">
        <v>-15.115</v>
      </c>
      <c r="V9" s="270">
        <v>-15.282999999999999</v>
      </c>
      <c r="W9" s="270">
        <v>-15.282</v>
      </c>
      <c r="X9" s="270">
        <v>-15.285</v>
      </c>
      <c r="Y9" s="270">
        <v>-15.282</v>
      </c>
      <c r="Z9" s="270">
        <v>0</v>
      </c>
      <c r="AA9" s="270">
        <v>0</v>
      </c>
      <c r="AB9" s="270">
        <v>0</v>
      </c>
      <c r="AC9" s="270">
        <v>0</v>
      </c>
      <c r="AD9" s="270">
        <v>0</v>
      </c>
      <c r="AE9" s="270">
        <v>0</v>
      </c>
      <c r="AF9" s="270">
        <v>0</v>
      </c>
      <c r="AG9" s="270">
        <v>0</v>
      </c>
      <c r="AH9" s="270">
        <v>0</v>
      </c>
      <c r="AI9" s="270">
        <v>0</v>
      </c>
      <c r="AJ9" s="270">
        <v>0</v>
      </c>
      <c r="AK9" s="270">
        <v>0</v>
      </c>
      <c r="AL9" s="270">
        <v>0</v>
      </c>
      <c r="AM9" s="270">
        <v>0</v>
      </c>
      <c r="AN9" s="270">
        <v>0</v>
      </c>
      <c r="AO9" s="270">
        <v>0</v>
      </c>
      <c r="AP9" s="270">
        <v>0</v>
      </c>
      <c r="AQ9" s="270">
        <v>0</v>
      </c>
      <c r="AR9" s="270">
        <v>0</v>
      </c>
      <c r="AS9" s="270">
        <v>0</v>
      </c>
      <c r="AT9" s="270">
        <v>0</v>
      </c>
      <c r="AU9" s="270">
        <v>0</v>
      </c>
      <c r="AV9" s="270">
        <v>0</v>
      </c>
      <c r="AW9" s="270">
        <v>0</v>
      </c>
      <c r="AX9" s="270">
        <v>0</v>
      </c>
      <c r="AY9" s="270">
        <v>0</v>
      </c>
      <c r="AZ9" s="270">
        <v>0</v>
      </c>
    </row>
    <row r="10" spans="1:52" s="1" customFormat="1">
      <c r="A10" s="269" t="s">
        <v>707</v>
      </c>
      <c r="B10" s="270">
        <v>328.06123802000002</v>
      </c>
      <c r="C10" s="270">
        <v>316.06123802000002</v>
      </c>
      <c r="D10" s="270">
        <v>304.06123802000002</v>
      </c>
      <c r="E10" s="270">
        <v>290.87099999999998</v>
      </c>
      <c r="F10" s="270">
        <v>277.22800000000001</v>
      </c>
      <c r="G10" s="270">
        <v>263.58600000000001</v>
      </c>
      <c r="H10" s="270">
        <v>249.94300000000001</v>
      </c>
      <c r="I10" s="270">
        <v>236.30099999999999</v>
      </c>
      <c r="J10" s="270">
        <v>222.12</v>
      </c>
      <c r="K10" s="270">
        <v>207.93899999999999</v>
      </c>
      <c r="L10" s="270">
        <v>193.75800000000001</v>
      </c>
      <c r="M10" s="270">
        <v>179.578</v>
      </c>
      <c r="N10" s="270">
        <v>165.08199999999999</v>
      </c>
      <c r="O10" s="270">
        <v>150.58699999999999</v>
      </c>
      <c r="P10" s="270">
        <v>136.09200000000001</v>
      </c>
      <c r="Q10" s="270">
        <v>121.59699999999999</v>
      </c>
      <c r="R10" s="270">
        <v>106.479</v>
      </c>
      <c r="S10" s="270">
        <v>91.364000000000004</v>
      </c>
      <c r="T10" s="270">
        <v>76.247</v>
      </c>
      <c r="U10" s="270">
        <v>61.131999999999998</v>
      </c>
      <c r="V10" s="270">
        <v>45.848999999999997</v>
      </c>
      <c r="W10" s="270">
        <v>30.567</v>
      </c>
      <c r="X10" s="270">
        <v>15.282</v>
      </c>
      <c r="Y10" s="270">
        <v>0</v>
      </c>
      <c r="Z10" s="270">
        <v>0</v>
      </c>
      <c r="AA10" s="270">
        <v>0</v>
      </c>
      <c r="AB10" s="270">
        <v>0</v>
      </c>
      <c r="AC10" s="270">
        <v>0</v>
      </c>
      <c r="AD10" s="270">
        <v>0</v>
      </c>
      <c r="AE10" s="270">
        <v>0</v>
      </c>
      <c r="AF10" s="270">
        <v>0</v>
      </c>
      <c r="AG10" s="270">
        <v>0</v>
      </c>
      <c r="AH10" s="270">
        <v>0</v>
      </c>
      <c r="AI10" s="270">
        <v>0</v>
      </c>
      <c r="AJ10" s="270">
        <v>0</v>
      </c>
      <c r="AK10" s="270">
        <v>0</v>
      </c>
      <c r="AL10" s="270">
        <v>0</v>
      </c>
      <c r="AM10" s="270">
        <v>0</v>
      </c>
      <c r="AN10" s="270">
        <v>0</v>
      </c>
      <c r="AO10" s="270">
        <v>0</v>
      </c>
      <c r="AP10" s="270">
        <v>0</v>
      </c>
      <c r="AQ10" s="270">
        <v>0</v>
      </c>
      <c r="AR10" s="270">
        <v>0</v>
      </c>
      <c r="AS10" s="270">
        <v>0</v>
      </c>
      <c r="AT10" s="270">
        <v>0</v>
      </c>
      <c r="AU10" s="270">
        <v>0</v>
      </c>
      <c r="AV10" s="270">
        <v>0</v>
      </c>
      <c r="AW10" s="270">
        <v>0</v>
      </c>
      <c r="AX10" s="270">
        <v>0</v>
      </c>
      <c r="AY10" s="270">
        <v>0</v>
      </c>
      <c r="AZ10" s="270">
        <v>0</v>
      </c>
    </row>
    <row r="11" spans="1:52" s="1" customFormat="1">
      <c r="A11" s="267" t="s">
        <v>704</v>
      </c>
      <c r="B11" s="270"/>
      <c r="C11" s="270"/>
      <c r="D11" s="270"/>
      <c r="E11" s="270"/>
      <c r="F11" s="270"/>
      <c r="G11" s="270"/>
      <c r="H11" s="270"/>
      <c r="I11" s="270"/>
      <c r="J11" s="270"/>
      <c r="K11" s="270"/>
      <c r="L11" s="270"/>
      <c r="M11" s="270"/>
      <c r="N11" s="270"/>
      <c r="O11" s="270"/>
      <c r="P11" s="270"/>
      <c r="Q11" s="270"/>
      <c r="R11" s="270"/>
      <c r="S11" s="270"/>
      <c r="T11" s="270"/>
      <c r="U11" s="270"/>
      <c r="V11" s="270"/>
      <c r="W11" s="270"/>
      <c r="X11" s="270"/>
      <c r="Y11" s="270"/>
      <c r="Z11" s="270"/>
      <c r="AA11" s="270"/>
      <c r="AB11" s="270"/>
      <c r="AC11" s="270"/>
      <c r="AD11" s="270"/>
      <c r="AE11" s="270"/>
      <c r="AF11" s="270"/>
      <c r="AG11" s="270"/>
      <c r="AH11" s="270"/>
      <c r="AI11" s="270"/>
      <c r="AJ11" s="270"/>
      <c r="AK11" s="270"/>
      <c r="AL11" s="270"/>
      <c r="AM11" s="270"/>
      <c r="AN11" s="270"/>
      <c r="AO11" s="270"/>
      <c r="AP11" s="270"/>
      <c r="AQ11" s="270"/>
      <c r="AR11" s="270"/>
      <c r="AS11" s="270"/>
      <c r="AT11" s="270"/>
      <c r="AU11" s="270"/>
      <c r="AV11" s="270"/>
      <c r="AW11" s="270"/>
      <c r="AX11" s="270"/>
      <c r="AY11" s="270"/>
      <c r="AZ11" s="270"/>
    </row>
    <row r="12" spans="1:52" s="1" customFormat="1">
      <c r="A12" s="269" t="s">
        <v>706</v>
      </c>
      <c r="B12" s="270">
        <v>370</v>
      </c>
      <c r="C12" s="270">
        <v>370</v>
      </c>
      <c r="D12" s="270">
        <v>370</v>
      </c>
      <c r="E12" s="270">
        <v>369.96499999999997</v>
      </c>
      <c r="F12" s="270">
        <v>371.53</v>
      </c>
      <c r="G12" s="270">
        <v>384.39600000000002</v>
      </c>
      <c r="H12" s="270">
        <v>366.50200000000001</v>
      </c>
      <c r="I12" s="270">
        <v>349.20699999999999</v>
      </c>
      <c r="J12" s="270">
        <v>298.86399999999998</v>
      </c>
      <c r="K12" s="270">
        <v>291.65199999999999</v>
      </c>
      <c r="L12" s="270">
        <v>302.51799999999997</v>
      </c>
      <c r="M12" s="270">
        <v>314.62</v>
      </c>
      <c r="N12" s="270">
        <v>343.37</v>
      </c>
      <c r="O12" s="270">
        <v>331.61099999999999</v>
      </c>
      <c r="P12" s="270">
        <v>371.47699999999998</v>
      </c>
      <c r="Q12" s="270">
        <v>315.74200000000002</v>
      </c>
      <c r="R12" s="270">
        <v>290.09300000000002</v>
      </c>
      <c r="S12" s="270">
        <v>278.25799999999998</v>
      </c>
      <c r="T12" s="270">
        <v>277.58800000000002</v>
      </c>
      <c r="U12" s="270">
        <v>274.89800000000002</v>
      </c>
      <c r="V12" s="270">
        <v>274.96699999999998</v>
      </c>
      <c r="W12" s="270">
        <v>272.85199999999998</v>
      </c>
      <c r="X12" s="270">
        <v>267.61700000000002</v>
      </c>
      <c r="Y12" s="270">
        <v>265.75099999999998</v>
      </c>
      <c r="Z12" s="270">
        <v>263</v>
      </c>
      <c r="AA12" s="270">
        <v>255.626</v>
      </c>
      <c r="AB12" s="270">
        <v>793.50400000000002</v>
      </c>
      <c r="AC12" s="270">
        <v>818.16700000000003</v>
      </c>
      <c r="AD12" s="270">
        <v>745.85799999999995</v>
      </c>
      <c r="AE12" s="270">
        <v>726.346</v>
      </c>
      <c r="AF12" s="270">
        <v>641.649</v>
      </c>
      <c r="AG12" s="270">
        <v>616.29100000000005</v>
      </c>
      <c r="AH12" s="270">
        <v>682.24099999999999</v>
      </c>
      <c r="AI12" s="270">
        <v>667.91</v>
      </c>
      <c r="AJ12" s="270">
        <v>650.14200000000005</v>
      </c>
      <c r="AK12" s="270">
        <v>593.77599999999995</v>
      </c>
      <c r="AL12" s="270">
        <v>594.01900000000001</v>
      </c>
      <c r="AM12" s="270">
        <v>550.84799999999996</v>
      </c>
      <c r="AN12" s="270">
        <v>563.13800000000003</v>
      </c>
      <c r="AO12" s="270">
        <v>560.15499999999997</v>
      </c>
      <c r="AP12" s="270">
        <v>511.459</v>
      </c>
      <c r="AQ12" s="270">
        <v>507.87200000000001</v>
      </c>
      <c r="AR12" s="270">
        <v>487.37144396000002</v>
      </c>
      <c r="AS12" s="270">
        <v>459.51</v>
      </c>
      <c r="AT12" s="270">
        <v>439.60300000000001</v>
      </c>
      <c r="AU12" s="270">
        <v>419.14100000000002</v>
      </c>
      <c r="AV12" s="270">
        <v>402.94799999999998</v>
      </c>
      <c r="AW12" s="270">
        <v>373.94799999999998</v>
      </c>
      <c r="AX12" s="270">
        <v>373.38600000000002</v>
      </c>
      <c r="AY12" s="270">
        <v>374.286</v>
      </c>
      <c r="AZ12" s="270">
        <v>372.74700000000001</v>
      </c>
    </row>
    <row r="13" spans="1:52" s="1" customFormat="1">
      <c r="A13" s="271" t="s">
        <v>710</v>
      </c>
      <c r="B13" s="270">
        <v>0</v>
      </c>
      <c r="C13" s="270">
        <v>44</v>
      </c>
      <c r="D13" s="270">
        <v>32</v>
      </c>
      <c r="E13" s="270">
        <v>18.65100000000001</v>
      </c>
      <c r="F13" s="270">
        <v>-17.125</v>
      </c>
      <c r="G13" s="270">
        <v>12.866</v>
      </c>
      <c r="H13" s="270">
        <v>-17.893999999999998</v>
      </c>
      <c r="I13" s="270">
        <v>-17.295000000000002</v>
      </c>
      <c r="J13" s="270">
        <v>-50.343000000000004</v>
      </c>
      <c r="K13" s="270">
        <v>-7.2119999999999997</v>
      </c>
      <c r="L13" s="270">
        <v>10.866</v>
      </c>
      <c r="M13" s="270">
        <v>12.102</v>
      </c>
      <c r="N13" s="270">
        <v>28.75</v>
      </c>
      <c r="O13" s="270">
        <v>-11.759</v>
      </c>
      <c r="P13" s="270">
        <v>39.866</v>
      </c>
      <c r="Q13" s="270">
        <v>-55.734999999999999</v>
      </c>
      <c r="R13" s="270">
        <v>-25.649000000000001</v>
      </c>
      <c r="S13" s="270">
        <v>-11.835000000000001</v>
      </c>
      <c r="T13" s="270">
        <v>-0.67</v>
      </c>
      <c r="U13" s="270">
        <v>-2.6880000000000002</v>
      </c>
      <c r="V13" s="270">
        <v>6.7000000000000004E-2</v>
      </c>
      <c r="W13" s="270">
        <v>-2.1150000000000002</v>
      </c>
      <c r="X13" s="270">
        <v>-5.2350000000000003</v>
      </c>
      <c r="Y13" s="270">
        <v>-1.8660000000000001</v>
      </c>
      <c r="Z13" s="270">
        <v>-2.7509999999999999</v>
      </c>
      <c r="AA13" s="270">
        <v>-7.3739999999999997</v>
      </c>
      <c r="AB13" s="270">
        <v>-68.536000000000001</v>
      </c>
      <c r="AC13" s="270">
        <v>24.663</v>
      </c>
      <c r="AD13" s="270">
        <v>-72.143000000000001</v>
      </c>
      <c r="AE13" s="270">
        <v>-19.512</v>
      </c>
      <c r="AF13" s="270">
        <v>-84.697000000000003</v>
      </c>
      <c r="AG13" s="270">
        <v>-25.358000000000001</v>
      </c>
      <c r="AH13" s="270">
        <v>65.95</v>
      </c>
      <c r="AI13" s="270">
        <v>-14.331</v>
      </c>
      <c r="AJ13" s="270">
        <v>-17.768000000000001</v>
      </c>
      <c r="AK13" s="270">
        <v>-56.366</v>
      </c>
      <c r="AL13" s="270">
        <v>0.24299999999999999</v>
      </c>
      <c r="AM13" s="270">
        <v>-43.170999999999999</v>
      </c>
      <c r="AN13" s="270">
        <v>12.29</v>
      </c>
      <c r="AO13" s="270">
        <v>-2.9830000000000001</v>
      </c>
      <c r="AP13" s="270">
        <v>-48.695999999999998</v>
      </c>
      <c r="AQ13" s="270">
        <v>-3.5870000000000002</v>
      </c>
      <c r="AR13" s="270">
        <v>-20.499050750000002</v>
      </c>
      <c r="AS13" s="270">
        <v>-27.861443960000003</v>
      </c>
      <c r="AT13" s="270">
        <v>-19.907</v>
      </c>
      <c r="AU13" s="270">
        <v>-20.462</v>
      </c>
      <c r="AV13" s="270">
        <v>-16.193000000000001</v>
      </c>
      <c r="AW13" s="270">
        <v>-29</v>
      </c>
      <c r="AX13" s="270">
        <v>-0.56200000000000006</v>
      </c>
      <c r="AY13" s="270">
        <v>0.9</v>
      </c>
      <c r="AZ13" s="270">
        <v>-1.5389999999999999</v>
      </c>
    </row>
    <row r="14" spans="1:52" s="1" customFormat="1">
      <c r="A14" s="271" t="s">
        <v>708</v>
      </c>
      <c r="B14" s="270">
        <v>-27</v>
      </c>
      <c r="C14" s="270">
        <v>-42</v>
      </c>
      <c r="D14" s="270">
        <v>-57</v>
      </c>
      <c r="E14" s="270">
        <v>-73</v>
      </c>
      <c r="F14" s="270">
        <v>-83</v>
      </c>
      <c r="G14" s="270">
        <v>-93.093000000000004</v>
      </c>
      <c r="H14" s="270">
        <v>-103.34699999999999</v>
      </c>
      <c r="I14" s="270">
        <v>-112.69</v>
      </c>
      <c r="J14" s="270">
        <v>-120.21299999999999</v>
      </c>
      <c r="K14" s="270">
        <v>-127.276</v>
      </c>
      <c r="L14" s="270">
        <v>-134.375</v>
      </c>
      <c r="M14" s="270">
        <v>-142.041</v>
      </c>
      <c r="N14" s="270">
        <v>-150.71</v>
      </c>
      <c r="O14" s="270">
        <v>-159.63399999999999</v>
      </c>
      <c r="P14" s="270">
        <v>-169.88</v>
      </c>
      <c r="Q14" s="270">
        <v>-179.43899999999999</v>
      </c>
      <c r="R14" s="270">
        <v>-185.922</v>
      </c>
      <c r="S14" s="270">
        <v>-191.773</v>
      </c>
      <c r="T14" s="270">
        <v>-197.07300000000001</v>
      </c>
      <c r="U14" s="270">
        <v>-202.24100000000001</v>
      </c>
      <c r="V14" s="270">
        <v>-206.75399999999999</v>
      </c>
      <c r="W14" s="270">
        <v>-211.298</v>
      </c>
      <c r="X14" s="270">
        <v>-215.345</v>
      </c>
      <c r="Y14" s="270">
        <v>-219.44800000000001</v>
      </c>
      <c r="Z14" s="270">
        <v>-223.167</v>
      </c>
      <c r="AA14" s="270">
        <v>-226.61799999999999</v>
      </c>
      <c r="AB14" s="270">
        <v>-229.25700000000001</v>
      </c>
      <c r="AC14" s="270">
        <v>-245.358</v>
      </c>
      <c r="AD14" s="270">
        <v>-256.90499999999997</v>
      </c>
      <c r="AE14" s="270">
        <v>-266.08499999999998</v>
      </c>
      <c r="AF14" s="270">
        <v>-274.59699999999998</v>
      </c>
      <c r="AG14" s="270">
        <v>-282.572</v>
      </c>
      <c r="AH14" s="270">
        <v>-289.584</v>
      </c>
      <c r="AI14" s="270">
        <v>-297.05399999999997</v>
      </c>
      <c r="AJ14" s="270">
        <v>-303.94</v>
      </c>
      <c r="AK14" s="270">
        <v>-310.24200000000002</v>
      </c>
      <c r="AL14" s="270">
        <v>-316.07799999999997</v>
      </c>
      <c r="AM14" s="270">
        <v>-321.25700000000001</v>
      </c>
      <c r="AN14" s="270">
        <v>-326.291</v>
      </c>
      <c r="AO14" s="270">
        <v>-331.512</v>
      </c>
      <c r="AP14" s="270">
        <v>-335.94799999999998</v>
      </c>
      <c r="AQ14" s="270">
        <v>-339.82799999999997</v>
      </c>
      <c r="AR14" s="270">
        <v>-343.38589073999998</v>
      </c>
      <c r="AS14" s="270">
        <v>-346.35300000000001</v>
      </c>
      <c r="AT14" s="270">
        <v>-348.798</v>
      </c>
      <c r="AU14" s="270">
        <v>-350.75700000000001</v>
      </c>
      <c r="AV14" s="270">
        <v>-352.18599999999998</v>
      </c>
      <c r="AW14" s="270">
        <v>-353.255</v>
      </c>
      <c r="AX14" s="270">
        <v>-353.81</v>
      </c>
      <c r="AY14" s="270">
        <v>-354.37</v>
      </c>
      <c r="AZ14" s="270">
        <v>-354.92399999999998</v>
      </c>
    </row>
    <row r="15" spans="1:52" s="1" customFormat="1">
      <c r="A15" s="271" t="s">
        <v>709</v>
      </c>
      <c r="B15" s="270">
        <v>-14</v>
      </c>
      <c r="C15" s="270">
        <v>-14</v>
      </c>
      <c r="D15" s="270">
        <v>-16</v>
      </c>
      <c r="E15" s="270">
        <v>-16.039000000000001</v>
      </c>
      <c r="F15" s="270">
        <v>-10</v>
      </c>
      <c r="G15" s="270">
        <v>-10.096</v>
      </c>
      <c r="H15" s="270">
        <v>-10.254</v>
      </c>
      <c r="I15" s="270">
        <v>-9.343</v>
      </c>
      <c r="J15" s="270">
        <v>-7.5229999999999997</v>
      </c>
      <c r="K15" s="270">
        <v>-7.0629999999999997</v>
      </c>
      <c r="L15" s="270">
        <v>-7.0990000000000002</v>
      </c>
      <c r="M15" s="270">
        <v>-7.6660000000000004</v>
      </c>
      <c r="N15" s="270">
        <v>-8.6709999999999994</v>
      </c>
      <c r="O15" s="270">
        <v>-8.9220000000000006</v>
      </c>
      <c r="P15" s="270">
        <v>-10.246</v>
      </c>
      <c r="Q15" s="270">
        <v>-9.5589999999999993</v>
      </c>
      <c r="R15" s="270">
        <v>-6.4829999999999997</v>
      </c>
      <c r="S15" s="270">
        <v>-5.851</v>
      </c>
      <c r="T15" s="270">
        <v>-5.3</v>
      </c>
      <c r="U15" s="270">
        <v>-5.1680000000000001</v>
      </c>
      <c r="V15" s="270">
        <v>-4.5110000000000001</v>
      </c>
      <c r="W15" s="270">
        <v>-4.5439999999999996</v>
      </c>
      <c r="X15" s="270">
        <v>-4.0469999999999997</v>
      </c>
      <c r="Y15" s="270">
        <v>-4.1029999999999998</v>
      </c>
      <c r="Z15" s="270">
        <v>-3.7189999999999999</v>
      </c>
      <c r="AA15" s="270">
        <v>-3.4510000000000001</v>
      </c>
      <c r="AB15" s="270">
        <v>-2.6389999999999998</v>
      </c>
      <c r="AC15" s="270">
        <v>-16.100999999999999</v>
      </c>
      <c r="AD15" s="270">
        <v>-11.712</v>
      </c>
      <c r="AE15" s="270">
        <v>-9.18</v>
      </c>
      <c r="AF15" s="270">
        <v>-8.5120000000000005</v>
      </c>
      <c r="AG15" s="270">
        <v>-7.9749999999999996</v>
      </c>
      <c r="AH15" s="270">
        <v>-7.0119999999999996</v>
      </c>
      <c r="AI15" s="270">
        <v>-7.47</v>
      </c>
      <c r="AJ15" s="270">
        <v>-6.8860000000000001</v>
      </c>
      <c r="AK15" s="270">
        <v>-6.3019999999999996</v>
      </c>
      <c r="AL15" s="270">
        <v>-5.8360000000000003</v>
      </c>
      <c r="AM15" s="270">
        <v>-5.1790000000000003</v>
      </c>
      <c r="AN15" s="270">
        <v>-5.0339999999999998</v>
      </c>
      <c r="AO15" s="270">
        <v>-5.2210000000000001</v>
      </c>
      <c r="AP15" s="270">
        <v>-4.4359999999999999</v>
      </c>
      <c r="AQ15" s="270">
        <v>-3.88</v>
      </c>
      <c r="AR15" s="270">
        <v>-3.5590000000000002</v>
      </c>
      <c r="AS15" s="270">
        <v>-2.9670000000000001</v>
      </c>
      <c r="AT15" s="270">
        <v>-2.4449999999999998</v>
      </c>
      <c r="AU15" s="270">
        <v>-1.9590000000000001</v>
      </c>
      <c r="AV15" s="270">
        <v>-1.429</v>
      </c>
      <c r="AW15" s="270">
        <v>-1.069</v>
      </c>
      <c r="AX15" s="270">
        <v>-0.55500000000000005</v>
      </c>
      <c r="AY15" s="270">
        <v>-0.56000000000000005</v>
      </c>
      <c r="AZ15" s="270">
        <v>-0.55400000000000005</v>
      </c>
    </row>
    <row r="16" spans="1:52" s="1" customFormat="1">
      <c r="A16" s="269" t="s">
        <v>707</v>
      </c>
      <c r="B16" s="270">
        <v>343</v>
      </c>
      <c r="C16" s="270">
        <v>372</v>
      </c>
      <c r="D16" s="270">
        <v>345</v>
      </c>
      <c r="E16" s="270">
        <v>315.61599999999999</v>
      </c>
      <c r="F16" s="270">
        <v>288.53221331000003</v>
      </c>
      <c r="G16" s="270">
        <v>291.30200000000002</v>
      </c>
      <c r="H16" s="270">
        <v>263.15499999999997</v>
      </c>
      <c r="I16" s="270">
        <v>236.517</v>
      </c>
      <c r="J16" s="270">
        <v>178.65100000000001</v>
      </c>
      <c r="K16" s="270">
        <v>164.376</v>
      </c>
      <c r="L16" s="270">
        <v>168.143</v>
      </c>
      <c r="M16" s="270">
        <v>172.57900000000001</v>
      </c>
      <c r="N16" s="270">
        <v>192.66</v>
      </c>
      <c r="O16" s="270">
        <v>171.977</v>
      </c>
      <c r="P16" s="270">
        <v>201.59700000000001</v>
      </c>
      <c r="Q16" s="270">
        <v>136.303</v>
      </c>
      <c r="R16" s="270">
        <v>104.17100000000001</v>
      </c>
      <c r="S16" s="270">
        <v>86.484999999999999</v>
      </c>
      <c r="T16" s="270">
        <v>80.515000000000001</v>
      </c>
      <c r="U16" s="270">
        <v>72.656999999999996</v>
      </c>
      <c r="V16" s="270">
        <v>68.212999999999994</v>
      </c>
      <c r="W16" s="270">
        <v>61.554000000000002</v>
      </c>
      <c r="X16" s="270">
        <v>52.271999999999998</v>
      </c>
      <c r="Y16" s="270">
        <v>46.302999999999997</v>
      </c>
      <c r="Z16" s="270">
        <v>39.832999999999998</v>
      </c>
      <c r="AA16" s="270">
        <v>29.007999999999999</v>
      </c>
      <c r="AB16" s="270">
        <v>564.24699999999996</v>
      </c>
      <c r="AC16" s="270">
        <v>572.80899999999997</v>
      </c>
      <c r="AD16" s="270">
        <v>488.95299999999997</v>
      </c>
      <c r="AE16" s="270">
        <v>460.26100000000002</v>
      </c>
      <c r="AF16" s="270">
        <v>367.05200000000002</v>
      </c>
      <c r="AG16" s="270">
        <v>333.71899999999999</v>
      </c>
      <c r="AH16" s="270">
        <v>392.65699999999998</v>
      </c>
      <c r="AI16" s="270">
        <v>370.85599999999999</v>
      </c>
      <c r="AJ16" s="270">
        <v>346.202</v>
      </c>
      <c r="AK16" s="270">
        <v>283.53399999999999</v>
      </c>
      <c r="AL16" s="270">
        <v>277.94099999999997</v>
      </c>
      <c r="AM16" s="270">
        <v>229.59100000000001</v>
      </c>
      <c r="AN16" s="270">
        <v>236.84700000000001</v>
      </c>
      <c r="AO16" s="270">
        <v>228.643</v>
      </c>
      <c r="AP16" s="270">
        <v>175.511</v>
      </c>
      <c r="AQ16" s="270">
        <v>168.04400000000001</v>
      </c>
      <c r="AR16" s="270">
        <v>143.98555322000001</v>
      </c>
      <c r="AS16" s="270">
        <v>113.157</v>
      </c>
      <c r="AT16" s="270">
        <v>90.805000000000007</v>
      </c>
      <c r="AU16" s="270">
        <v>68.384</v>
      </c>
      <c r="AV16" s="270">
        <v>50.762</v>
      </c>
      <c r="AW16" s="270">
        <v>20.693000000000001</v>
      </c>
      <c r="AX16" s="270">
        <v>19.576000000000001</v>
      </c>
      <c r="AY16" s="270">
        <v>19.916</v>
      </c>
      <c r="AZ16" s="270">
        <v>17.823</v>
      </c>
    </row>
    <row r="17" spans="1:52" s="1" customFormat="1">
      <c r="A17" s="267" t="s">
        <v>705</v>
      </c>
      <c r="B17" s="270"/>
      <c r="C17" s="270"/>
      <c r="D17" s="270"/>
      <c r="E17" s="270"/>
      <c r="F17" s="270"/>
      <c r="G17" s="270"/>
      <c r="H17" s="270"/>
      <c r="I17" s="270"/>
      <c r="J17" s="270"/>
      <c r="K17" s="270"/>
      <c r="L17" s="270"/>
      <c r="M17" s="270"/>
      <c r="N17" s="270"/>
      <c r="O17" s="270"/>
      <c r="P17" s="270"/>
      <c r="Q17" s="270"/>
      <c r="R17" s="270"/>
      <c r="S17" s="270"/>
      <c r="T17" s="270"/>
      <c r="U17" s="270"/>
      <c r="V17" s="270"/>
      <c r="W17" s="270"/>
      <c r="X17" s="270"/>
      <c r="Y17" s="270"/>
      <c r="Z17" s="270"/>
      <c r="AA17" s="270"/>
      <c r="AB17" s="270"/>
      <c r="AC17" s="270"/>
      <c r="AD17" s="270"/>
      <c r="AE17" s="270"/>
      <c r="AF17" s="270"/>
      <c r="AG17" s="270"/>
      <c r="AH17" s="270"/>
      <c r="AI17" s="270"/>
      <c r="AJ17" s="270"/>
      <c r="AK17" s="270"/>
      <c r="AL17" s="270"/>
      <c r="AM17" s="270"/>
      <c r="AN17" s="270"/>
      <c r="AO17" s="270"/>
      <c r="AP17" s="270"/>
      <c r="AQ17" s="270"/>
      <c r="AR17" s="270"/>
      <c r="AS17" s="270"/>
      <c r="AT17" s="270"/>
      <c r="AU17" s="270"/>
      <c r="AV17" s="270"/>
      <c r="AW17" s="270"/>
      <c r="AX17" s="270"/>
      <c r="AY17" s="270"/>
      <c r="AZ17" s="270"/>
    </row>
    <row r="18" spans="1:52" s="1" customFormat="1">
      <c r="A18" s="269" t="s">
        <v>706</v>
      </c>
      <c r="B18" s="270">
        <v>1002.12367026</v>
      </c>
      <c r="C18" s="270">
        <v>1002.12367026</v>
      </c>
      <c r="D18" s="270">
        <v>1002.12367026</v>
      </c>
      <c r="E18" s="270">
        <v>1002.12367026</v>
      </c>
      <c r="F18" s="270">
        <v>1002.12367026</v>
      </c>
      <c r="G18" s="270">
        <v>1002.123</v>
      </c>
      <c r="H18" s="270">
        <v>1002.123</v>
      </c>
      <c r="I18" s="270">
        <v>1002.123</v>
      </c>
      <c r="J18" s="270">
        <v>1002.123</v>
      </c>
      <c r="K18" s="270">
        <v>1002.123</v>
      </c>
      <c r="L18" s="270">
        <v>1002.123</v>
      </c>
      <c r="M18" s="270">
        <v>1002.123</v>
      </c>
      <c r="N18" s="270">
        <v>1002.123</v>
      </c>
      <c r="O18" s="270">
        <v>1002.123</v>
      </c>
      <c r="P18" s="270">
        <v>1002.123</v>
      </c>
      <c r="Q18" s="270">
        <v>1002.123</v>
      </c>
      <c r="R18" s="270">
        <v>1002.123</v>
      </c>
      <c r="S18" s="270">
        <v>1002.123</v>
      </c>
      <c r="T18" s="270">
        <v>1002.123</v>
      </c>
      <c r="U18" s="270">
        <v>1002.123</v>
      </c>
      <c r="V18" s="270">
        <v>1002.123</v>
      </c>
      <c r="W18" s="270">
        <v>1002.123</v>
      </c>
      <c r="X18" s="270">
        <v>1002.123</v>
      </c>
      <c r="Y18" s="270">
        <v>1002.123</v>
      </c>
      <c r="Z18" s="270">
        <v>1002.123</v>
      </c>
      <c r="AA18" s="270">
        <v>1002.123</v>
      </c>
      <c r="AB18" s="270">
        <v>1002.123</v>
      </c>
      <c r="AC18" s="270">
        <v>1002.123</v>
      </c>
      <c r="AD18" s="270">
        <v>1002.123</v>
      </c>
      <c r="AE18" s="270">
        <v>1002.1234216099998</v>
      </c>
      <c r="AF18" s="270">
        <v>1002.123</v>
      </c>
      <c r="AG18" s="270">
        <v>1002.1234216099998</v>
      </c>
      <c r="AH18" s="270">
        <v>1002.1234216099998</v>
      </c>
      <c r="AI18" s="270">
        <v>1002.1234216099998</v>
      </c>
      <c r="AJ18" s="270">
        <v>1002.1234216099998</v>
      </c>
      <c r="AK18" s="270">
        <v>1002.1234216099998</v>
      </c>
      <c r="AL18" s="270">
        <v>1002.1234216099998</v>
      </c>
      <c r="AM18" s="270">
        <v>1002.1234216099998</v>
      </c>
      <c r="AN18" s="270">
        <v>1002.1234216099998</v>
      </c>
      <c r="AO18" s="270">
        <v>1002.1234216099998</v>
      </c>
      <c r="AP18" s="270">
        <v>1002.1234216099998</v>
      </c>
      <c r="AQ18" s="270">
        <v>1002.1234216099998</v>
      </c>
      <c r="AR18" s="270">
        <v>1002.1234216099998</v>
      </c>
      <c r="AS18" s="270">
        <v>1002.1234216099998</v>
      </c>
      <c r="AT18" s="270">
        <v>1002.1234216099998</v>
      </c>
      <c r="AU18" s="270">
        <v>1002.1234216099998</v>
      </c>
      <c r="AV18" s="270">
        <v>1002.1234216099998</v>
      </c>
      <c r="AW18" s="270">
        <v>1002.1234216099998</v>
      </c>
      <c r="AX18" s="270">
        <v>1002.1234216099998</v>
      </c>
      <c r="AY18" s="270">
        <v>1002.1234216099998</v>
      </c>
      <c r="AZ18" s="270">
        <v>1002.1234216099998</v>
      </c>
    </row>
    <row r="19" spans="1:52" s="37" customFormat="1">
      <c r="A19" s="271" t="s">
        <v>708</v>
      </c>
      <c r="B19" s="270">
        <v>-143.30761704</v>
      </c>
      <c r="C19" s="270">
        <v>-155.30761704</v>
      </c>
      <c r="D19" s="270">
        <v>-173.30761704</v>
      </c>
      <c r="E19" s="270">
        <v>-191.30761704</v>
      </c>
      <c r="F19" s="270">
        <v>-213.375</v>
      </c>
      <c r="G19" s="270">
        <v>-234.39699999999999</v>
      </c>
      <c r="H19" s="270">
        <v>-255.41800000000001</v>
      </c>
      <c r="I19" s="270">
        <v>-276.43900000000002</v>
      </c>
      <c r="J19" s="270">
        <v>-300.53800000000001</v>
      </c>
      <c r="K19" s="270">
        <v>-324.63600000000002</v>
      </c>
      <c r="L19" s="270">
        <v>-348.73500000000001</v>
      </c>
      <c r="M19" s="270">
        <v>-372.83300000000003</v>
      </c>
      <c r="N19" s="270">
        <v>-396.29700000000003</v>
      </c>
      <c r="O19" s="270">
        <v>-419.762</v>
      </c>
      <c r="P19" s="270">
        <v>-443.226</v>
      </c>
      <c r="Q19" s="270">
        <v>-466.69</v>
      </c>
      <c r="R19" s="270">
        <v>-493.608</v>
      </c>
      <c r="S19" s="270">
        <v>-520.52499999999998</v>
      </c>
      <c r="T19" s="270">
        <v>-547.44200000000001</v>
      </c>
      <c r="U19" s="270">
        <v>-574.36</v>
      </c>
      <c r="V19" s="270">
        <v>-605.23900000000003</v>
      </c>
      <c r="W19" s="270">
        <v>-636.11800000000005</v>
      </c>
      <c r="X19" s="270">
        <v>-666.99800000000005</v>
      </c>
      <c r="Y19" s="270">
        <v>-697.87699999999995</v>
      </c>
      <c r="Z19" s="270">
        <v>-733.30100000000004</v>
      </c>
      <c r="AA19" s="270">
        <v>-768.726</v>
      </c>
      <c r="AB19" s="270">
        <v>-804.15</v>
      </c>
      <c r="AC19" s="270">
        <v>-839.57399999999996</v>
      </c>
      <c r="AD19" s="270">
        <v>-880.21100000000001</v>
      </c>
      <c r="AE19" s="270">
        <v>-920.84900000000005</v>
      </c>
      <c r="AF19" s="270">
        <v>-961.48599999999999</v>
      </c>
      <c r="AG19" s="270">
        <v>-1002.12342298</v>
      </c>
      <c r="AH19" s="270">
        <v>-1002.12342298</v>
      </c>
      <c r="AI19" s="270">
        <v>-1002.12342298</v>
      </c>
      <c r="AJ19" s="270">
        <v>-1002.12342298</v>
      </c>
      <c r="AK19" s="270">
        <v>-1002.12342298</v>
      </c>
      <c r="AL19" s="270">
        <v>-1002.12342298</v>
      </c>
      <c r="AM19" s="270">
        <v>-1002.12342298</v>
      </c>
      <c r="AN19" s="270">
        <v>-1002.12342298</v>
      </c>
      <c r="AO19" s="270">
        <v>-1002.12342298</v>
      </c>
      <c r="AP19" s="270">
        <v>-1002.12342298</v>
      </c>
      <c r="AQ19" s="270">
        <v>-1002.12342298</v>
      </c>
      <c r="AR19" s="270">
        <v>-1002.12342298</v>
      </c>
      <c r="AS19" s="270">
        <v>-1002.12342298</v>
      </c>
      <c r="AT19" s="270">
        <v>-1002.12342298</v>
      </c>
      <c r="AU19" s="270">
        <v>-1002.12342298</v>
      </c>
      <c r="AV19" s="270">
        <v>-1002.12342298</v>
      </c>
      <c r="AW19" s="270">
        <v>-1002.12342298</v>
      </c>
      <c r="AX19" s="270">
        <v>-1002.12342298</v>
      </c>
      <c r="AY19" s="270">
        <v>-1002.12342298</v>
      </c>
      <c r="AZ19" s="270">
        <v>-1002.12342298</v>
      </c>
    </row>
    <row r="20" spans="1:52" s="37" customFormat="1">
      <c r="A20" s="271" t="s">
        <v>709</v>
      </c>
      <c r="B20" s="270">
        <v>-24</v>
      </c>
      <c r="C20" s="270">
        <v>-12</v>
      </c>
      <c r="D20" s="270">
        <v>-18</v>
      </c>
      <c r="E20" s="270">
        <v>-18</v>
      </c>
      <c r="F20" s="270">
        <v>-21</v>
      </c>
      <c r="G20" s="270">
        <v>-21.021999999999998</v>
      </c>
      <c r="H20" s="270">
        <v>-21.020706530000027</v>
      </c>
      <c r="I20" s="270">
        <v>-21.021000000000001</v>
      </c>
      <c r="J20" s="270">
        <v>-24.099</v>
      </c>
      <c r="K20" s="270">
        <v>-24.097999999999999</v>
      </c>
      <c r="L20" s="270">
        <v>-24.099</v>
      </c>
      <c r="M20" s="270">
        <v>-24.097999999999999</v>
      </c>
      <c r="N20" s="270">
        <v>-23.463999999999999</v>
      </c>
      <c r="O20" s="270">
        <v>-23.465</v>
      </c>
      <c r="P20" s="270">
        <v>-23.463999999999999</v>
      </c>
      <c r="Q20" s="270">
        <v>-23.463999999999999</v>
      </c>
      <c r="R20" s="270">
        <v>-26.917999999999999</v>
      </c>
      <c r="S20" s="270">
        <v>-26.917000000000002</v>
      </c>
      <c r="T20" s="270">
        <v>-26.917000000000002</v>
      </c>
      <c r="U20" s="270">
        <v>-26.917999999999999</v>
      </c>
      <c r="V20" s="270">
        <v>-30.879000000000001</v>
      </c>
      <c r="W20" s="270">
        <v>-30.879000000000001</v>
      </c>
      <c r="X20" s="270">
        <v>-30.88</v>
      </c>
      <c r="Y20" s="270">
        <v>-30.879000000000001</v>
      </c>
      <c r="Z20" s="270">
        <v>-35.423999999999999</v>
      </c>
      <c r="AA20" s="270">
        <v>-35.423999999999999</v>
      </c>
      <c r="AB20" s="270">
        <v>-35.423999999999999</v>
      </c>
      <c r="AC20" s="270">
        <v>-35.423999999999999</v>
      </c>
      <c r="AD20" s="270">
        <v>-40.637</v>
      </c>
      <c r="AE20" s="270">
        <v>-40.637</v>
      </c>
      <c r="AF20" s="270">
        <v>-40.637</v>
      </c>
      <c r="AG20" s="270">
        <v>-40.637</v>
      </c>
      <c r="AH20" s="270" t="s">
        <v>14</v>
      </c>
      <c r="AI20" s="270">
        <v>0</v>
      </c>
      <c r="AJ20" s="270">
        <v>0</v>
      </c>
      <c r="AK20" s="270">
        <v>0</v>
      </c>
      <c r="AL20" s="270">
        <v>0</v>
      </c>
      <c r="AM20" s="270">
        <v>0</v>
      </c>
      <c r="AN20" s="270">
        <v>0</v>
      </c>
      <c r="AO20" s="270">
        <v>0</v>
      </c>
      <c r="AP20" s="270">
        <v>0</v>
      </c>
      <c r="AQ20" s="270">
        <v>0</v>
      </c>
      <c r="AR20" s="270">
        <v>0</v>
      </c>
      <c r="AS20" s="270">
        <v>0</v>
      </c>
      <c r="AT20" s="270">
        <v>0</v>
      </c>
      <c r="AU20" s="270">
        <v>0</v>
      </c>
      <c r="AV20" s="270">
        <v>0</v>
      </c>
      <c r="AW20" s="270">
        <v>0</v>
      </c>
      <c r="AX20" s="270">
        <v>0</v>
      </c>
      <c r="AY20" s="270">
        <v>0</v>
      </c>
      <c r="AZ20" s="270">
        <v>0</v>
      </c>
    </row>
    <row r="21" spans="1:52" s="37" customFormat="1">
      <c r="A21" s="269" t="s">
        <v>707</v>
      </c>
      <c r="B21" s="270">
        <v>858.81605322000007</v>
      </c>
      <c r="C21" s="270">
        <v>846.81605322000007</v>
      </c>
      <c r="D21" s="270">
        <v>828.81605322000007</v>
      </c>
      <c r="E21" s="270">
        <v>810.81605322000007</v>
      </c>
      <c r="F21" s="270">
        <v>788.74824864999994</v>
      </c>
      <c r="G21" s="270">
        <v>767.726</v>
      </c>
      <c r="H21" s="270">
        <v>746.70500000000004</v>
      </c>
      <c r="I21" s="270">
        <v>725.68399999999997</v>
      </c>
      <c r="J21" s="270">
        <v>701.58500000000004</v>
      </c>
      <c r="K21" s="270">
        <v>677.48699999999997</v>
      </c>
      <c r="L21" s="270">
        <v>653.38800000000003</v>
      </c>
      <c r="M21" s="270">
        <v>629.29</v>
      </c>
      <c r="N21" s="270">
        <v>605.82600000000002</v>
      </c>
      <c r="O21" s="270">
        <v>582.36099999999999</v>
      </c>
      <c r="P21" s="270">
        <v>558.89700000000005</v>
      </c>
      <c r="Q21" s="270">
        <v>535.43299999999999</v>
      </c>
      <c r="R21" s="270">
        <v>508.51499999999999</v>
      </c>
      <c r="S21" s="270">
        <v>481.59800000000001</v>
      </c>
      <c r="T21" s="270">
        <v>454.68099999999998</v>
      </c>
      <c r="U21" s="270">
        <v>427.76299999999998</v>
      </c>
      <c r="V21" s="270">
        <v>396.88400000000001</v>
      </c>
      <c r="W21" s="270">
        <v>366.005</v>
      </c>
      <c r="X21" s="270">
        <v>335.125</v>
      </c>
      <c r="Y21" s="270">
        <v>304.24599999999998</v>
      </c>
      <c r="Z21" s="270">
        <v>268.822</v>
      </c>
      <c r="AA21" s="270">
        <v>233.39699999999999</v>
      </c>
      <c r="AB21" s="270">
        <v>197.97300000000001</v>
      </c>
      <c r="AC21" s="270">
        <v>162.54900000000001</v>
      </c>
      <c r="AD21" s="270">
        <v>121.91200000000001</v>
      </c>
      <c r="AE21" s="270">
        <v>81.274000000000001</v>
      </c>
      <c r="AF21" s="270">
        <v>40.637</v>
      </c>
      <c r="AG21" s="270">
        <v>0</v>
      </c>
      <c r="AH21" s="270" t="s">
        <v>14</v>
      </c>
      <c r="AI21" s="270">
        <v>0</v>
      </c>
      <c r="AJ21" s="270">
        <v>0</v>
      </c>
      <c r="AK21" s="270">
        <v>0</v>
      </c>
      <c r="AL21" s="270">
        <v>0</v>
      </c>
      <c r="AM21" s="270">
        <v>0</v>
      </c>
      <c r="AN21" s="270">
        <v>0</v>
      </c>
      <c r="AO21" s="270">
        <v>0</v>
      </c>
      <c r="AP21" s="270">
        <v>0</v>
      </c>
      <c r="AQ21" s="270">
        <v>0</v>
      </c>
      <c r="AR21" s="270">
        <v>0</v>
      </c>
      <c r="AS21" s="270">
        <v>0</v>
      </c>
      <c r="AT21" s="270">
        <v>0</v>
      </c>
      <c r="AU21" s="270">
        <v>0</v>
      </c>
      <c r="AV21" s="270">
        <v>0</v>
      </c>
      <c r="AW21" s="270">
        <v>0</v>
      </c>
      <c r="AX21" s="270">
        <v>0</v>
      </c>
      <c r="AY21" s="270">
        <v>0</v>
      </c>
      <c r="AZ21" s="270">
        <v>0</v>
      </c>
    </row>
    <row r="22" spans="1:52" s="37" customFormat="1">
      <c r="A22" s="267" t="s">
        <v>839</v>
      </c>
      <c r="B22" s="270"/>
      <c r="C22" s="270"/>
      <c r="D22" s="270"/>
      <c r="E22" s="270"/>
      <c r="F22" s="270"/>
      <c r="G22" s="270"/>
      <c r="H22" s="270"/>
      <c r="I22" s="270"/>
      <c r="J22" s="270"/>
      <c r="K22" s="270"/>
      <c r="L22" s="270"/>
      <c r="M22" s="270"/>
      <c r="N22" s="270"/>
      <c r="O22" s="270"/>
      <c r="P22" s="270"/>
      <c r="Q22" s="270"/>
      <c r="R22" s="270"/>
      <c r="S22" s="270"/>
      <c r="T22" s="270"/>
      <c r="U22" s="270"/>
      <c r="V22" s="270"/>
      <c r="W22" s="270"/>
      <c r="X22" s="270"/>
      <c r="Y22" s="270"/>
      <c r="Z22" s="270"/>
      <c r="AA22" s="270"/>
      <c r="AB22" s="270"/>
      <c r="AC22" s="270"/>
      <c r="AD22" s="270"/>
      <c r="AE22" s="270"/>
      <c r="AF22" s="270"/>
      <c r="AG22" s="270"/>
      <c r="AH22" s="270"/>
      <c r="AI22" s="270"/>
      <c r="AJ22" s="270"/>
      <c r="AK22" s="270"/>
      <c r="AL22" s="270"/>
      <c r="AM22" s="270"/>
      <c r="AN22" s="270"/>
      <c r="AO22" s="270"/>
      <c r="AP22" s="270"/>
      <c r="AQ22" s="270"/>
      <c r="AR22" s="270"/>
      <c r="AS22" s="270"/>
      <c r="AT22" s="270"/>
      <c r="AU22" s="270"/>
      <c r="AV22" s="270"/>
      <c r="AW22" s="270"/>
      <c r="AX22" s="270"/>
      <c r="AY22" s="270"/>
      <c r="AZ22" s="270"/>
    </row>
    <row r="23" spans="1:52" s="37" customFormat="1">
      <c r="A23" s="269" t="s">
        <v>706</v>
      </c>
      <c r="B23" s="270">
        <v>820.35879388645003</v>
      </c>
      <c r="C23" s="270">
        <v>928.35879388645003</v>
      </c>
      <c r="D23" s="270">
        <v>928.35879388645003</v>
      </c>
      <c r="E23" s="270">
        <v>928.10984161645001</v>
      </c>
      <c r="F23" s="270">
        <v>951.14184161645005</v>
      </c>
      <c r="G23" s="270">
        <v>954.54758740645002</v>
      </c>
      <c r="H23" s="270">
        <v>928.25358740644992</v>
      </c>
      <c r="I23" s="270">
        <v>891.29458740644998</v>
      </c>
      <c r="J23" s="270">
        <v>890.14258740644993</v>
      </c>
      <c r="K23" s="270">
        <v>1248.1975874064499</v>
      </c>
      <c r="L23" s="270">
        <v>1330.73258740645</v>
      </c>
      <c r="M23" s="270">
        <v>1355.6035874064498</v>
      </c>
      <c r="N23" s="270">
        <v>1426.6505874064501</v>
      </c>
      <c r="O23" s="270">
        <v>1306.93799181645</v>
      </c>
      <c r="P23" s="270">
        <v>1425.7189918164499</v>
      </c>
      <c r="Q23" s="270">
        <v>1405.9939918164498</v>
      </c>
      <c r="R23" s="270">
        <v>193.792</v>
      </c>
      <c r="S23" s="270">
        <v>190.023</v>
      </c>
      <c r="T23" s="270">
        <v>190.40799999999999</v>
      </c>
      <c r="U23" s="270">
        <v>190.54900000000001</v>
      </c>
      <c r="V23" s="270">
        <v>190.54900000000001</v>
      </c>
      <c r="W23" s="270">
        <v>190.54900000000001</v>
      </c>
      <c r="X23" s="270">
        <v>190.54900000000001</v>
      </c>
      <c r="Y23" s="270">
        <v>190.54900000000001</v>
      </c>
      <c r="Z23" s="270">
        <v>190.54900000000001</v>
      </c>
      <c r="AA23" s="270">
        <v>190.54900000000001</v>
      </c>
      <c r="AB23" s="270">
        <v>190.45599999999999</v>
      </c>
      <c r="AC23" s="270">
        <v>190.45599999999999</v>
      </c>
      <c r="AD23" s="270">
        <v>190.54900000000001</v>
      </c>
      <c r="AE23" s="270">
        <v>190.54900000000001</v>
      </c>
      <c r="AF23" s="270">
        <v>171.09100000000001</v>
      </c>
      <c r="AG23" s="270">
        <v>171.09100000000001</v>
      </c>
      <c r="AH23" s="270">
        <v>171.09100000000001</v>
      </c>
      <c r="AI23" s="270">
        <v>171.09100000000001</v>
      </c>
      <c r="AJ23" s="270">
        <v>171.09100000000001</v>
      </c>
      <c r="AK23" s="270">
        <v>171.09100000000001</v>
      </c>
      <c r="AL23" s="270">
        <v>171.09100000000001</v>
      </c>
      <c r="AM23" s="270">
        <v>171.09100000000001</v>
      </c>
      <c r="AN23" s="270">
        <v>171.09100000000001</v>
      </c>
      <c r="AO23" s="270">
        <v>171.09100000000001</v>
      </c>
      <c r="AP23" s="270">
        <v>171.09100000000001</v>
      </c>
      <c r="AQ23" s="270">
        <v>171.09100000000001</v>
      </c>
      <c r="AR23" s="270">
        <v>171.09100000000001</v>
      </c>
      <c r="AS23" s="270">
        <v>171.09100000000001</v>
      </c>
      <c r="AT23" s="270">
        <v>171.09100000000001</v>
      </c>
      <c r="AU23" s="270">
        <v>171.09100000000001</v>
      </c>
      <c r="AV23" s="270">
        <v>171.09100000000001</v>
      </c>
      <c r="AW23" s="270">
        <v>171.09100000000001</v>
      </c>
      <c r="AX23" s="270">
        <v>171.09100000000001</v>
      </c>
      <c r="AY23" s="270">
        <v>171.09100000000001</v>
      </c>
      <c r="AZ23" s="270">
        <v>171.09100000000001</v>
      </c>
    </row>
    <row r="24" spans="1:52" s="1" customFormat="1">
      <c r="A24" s="271" t="s">
        <v>838</v>
      </c>
      <c r="B24" s="270">
        <v>0</v>
      </c>
      <c r="C24" s="270">
        <v>0</v>
      </c>
      <c r="D24" s="270">
        <v>0</v>
      </c>
      <c r="E24" s="270">
        <v>0</v>
      </c>
      <c r="F24" s="270">
        <v>-0.55900000000000005</v>
      </c>
      <c r="G24" s="270">
        <v>3.4060000000000001</v>
      </c>
      <c r="H24" s="270">
        <v>0.29799999999999999</v>
      </c>
      <c r="I24" s="270">
        <v>1.7330000000000001</v>
      </c>
      <c r="J24" s="270">
        <v>-1.1519999999999999</v>
      </c>
      <c r="K24" s="270">
        <v>-0.85899999999999999</v>
      </c>
      <c r="L24" s="270">
        <v>31.427000000000003</v>
      </c>
      <c r="M24" s="270">
        <v>24.874000000000002</v>
      </c>
      <c r="N24" s="270">
        <v>71.05</v>
      </c>
      <c r="O24" s="270">
        <v>-20.015000000000001</v>
      </c>
      <c r="P24" s="270">
        <v>118.80200000000001</v>
      </c>
      <c r="Q24" s="270">
        <v>182.101</v>
      </c>
      <c r="R24" s="270">
        <v>-3.831</v>
      </c>
      <c r="S24" s="270">
        <v>-3.7690000000000001</v>
      </c>
      <c r="T24" s="270">
        <v>0.38500000000000001</v>
      </c>
      <c r="U24" s="270">
        <v>0.14099999999999999</v>
      </c>
      <c r="V24" s="270">
        <v>0</v>
      </c>
      <c r="W24" s="270">
        <v>0</v>
      </c>
      <c r="X24" s="270">
        <v>0</v>
      </c>
      <c r="Y24" s="270">
        <v>0</v>
      </c>
      <c r="Z24" s="270">
        <v>0</v>
      </c>
      <c r="AA24" s="270">
        <v>0</v>
      </c>
      <c r="AB24" s="270">
        <v>0</v>
      </c>
      <c r="AC24" s="270">
        <v>0</v>
      </c>
      <c r="AD24" s="270">
        <v>0</v>
      </c>
      <c r="AE24" s="270">
        <v>0</v>
      </c>
      <c r="AF24" s="270">
        <v>0</v>
      </c>
      <c r="AG24" s="270">
        <v>0</v>
      </c>
      <c r="AH24" s="270">
        <v>0</v>
      </c>
      <c r="AI24" s="270">
        <v>0</v>
      </c>
      <c r="AJ24" s="270">
        <v>0</v>
      </c>
      <c r="AK24" s="270">
        <v>0</v>
      </c>
      <c r="AL24" s="270">
        <v>0</v>
      </c>
      <c r="AM24" s="270">
        <v>0</v>
      </c>
      <c r="AN24" s="270">
        <v>0</v>
      </c>
      <c r="AO24" s="270">
        <v>0</v>
      </c>
      <c r="AP24" s="270">
        <v>0</v>
      </c>
      <c r="AQ24" s="270">
        <v>0</v>
      </c>
      <c r="AR24" s="270">
        <v>0</v>
      </c>
      <c r="AS24" s="270">
        <v>0</v>
      </c>
      <c r="AT24" s="270">
        <v>0</v>
      </c>
      <c r="AU24" s="270">
        <v>0</v>
      </c>
      <c r="AV24" s="270">
        <v>0</v>
      </c>
      <c r="AW24" s="270">
        <v>0</v>
      </c>
      <c r="AX24" s="270">
        <v>0</v>
      </c>
      <c r="AY24" s="270">
        <v>0</v>
      </c>
      <c r="AZ24" s="270">
        <v>0</v>
      </c>
    </row>
    <row r="25" spans="1:52" s="1" customFormat="1">
      <c r="A25" s="271" t="s">
        <v>708</v>
      </c>
      <c r="B25" s="270">
        <v>-322.19991280360205</v>
      </c>
      <c r="C25" s="270">
        <v>-371.19991280360205</v>
      </c>
      <c r="D25" s="270">
        <v>-413.19991280360205</v>
      </c>
      <c r="E25" s="270">
        <v>-443.99377577644998</v>
      </c>
      <c r="F25" s="270">
        <v>-465.99865835500003</v>
      </c>
      <c r="G25" s="270">
        <v>-509.74221527645</v>
      </c>
      <c r="H25" s="270">
        <v>-518.14574586644994</v>
      </c>
      <c r="I25" s="270">
        <v>-556.0632764564499</v>
      </c>
      <c r="J25" s="270">
        <v>-565.82096168644989</v>
      </c>
      <c r="K25" s="270">
        <v>-580.55264691644982</v>
      </c>
      <c r="L25" s="270">
        <v>-594.65633214644981</v>
      </c>
      <c r="M25" s="270">
        <v>-612.74901737644996</v>
      </c>
      <c r="N25" s="270">
        <v>-634.24774235394989</v>
      </c>
      <c r="O25" s="270">
        <v>-655.77546733144993</v>
      </c>
      <c r="P25" s="270">
        <v>-678.84719230894984</v>
      </c>
      <c r="Q25" s="270">
        <v>-713.27091728645007</v>
      </c>
      <c r="R25" s="270">
        <v>-104.809</v>
      </c>
      <c r="S25" s="270">
        <v>-108.398</v>
      </c>
      <c r="T25" s="270">
        <v>-111.91800000000001</v>
      </c>
      <c r="U25" s="270">
        <v>-147.661</v>
      </c>
      <c r="V25" s="270">
        <v>-149.809</v>
      </c>
      <c r="W25" s="270">
        <v>-151.95700000000002</v>
      </c>
      <c r="X25" s="270">
        <v>-154.10600000000002</v>
      </c>
      <c r="Y25" s="270">
        <v>-156.25299999999999</v>
      </c>
      <c r="Z25" s="270">
        <v>-158.40200000000002</v>
      </c>
      <c r="AA25" s="270">
        <v>-160.54999999999998</v>
      </c>
      <c r="AB25" s="270">
        <v>-162.69800000000001</v>
      </c>
      <c r="AC25" s="270">
        <v>-164.846</v>
      </c>
      <c r="AD25" s="270">
        <v>-174.01300000000001</v>
      </c>
      <c r="AE25" s="270">
        <v>-180.99600000000001</v>
      </c>
      <c r="AF25" s="270">
        <v>-169.17599999999999</v>
      </c>
      <c r="AG25" s="270">
        <v>-171.09100000000001</v>
      </c>
      <c r="AH25" s="270">
        <v>-171.09100000000001</v>
      </c>
      <c r="AI25" s="270">
        <v>-171.09100000000001</v>
      </c>
      <c r="AJ25" s="270">
        <v>-171.09100000000001</v>
      </c>
      <c r="AK25" s="270">
        <v>-171.09100000000001</v>
      </c>
      <c r="AL25" s="270">
        <v>-171.09100000000001</v>
      </c>
      <c r="AM25" s="270">
        <v>-171.09100000000001</v>
      </c>
      <c r="AN25" s="270">
        <v>-171.09100000000001</v>
      </c>
      <c r="AO25" s="270">
        <v>-171.09100000000001</v>
      </c>
      <c r="AP25" s="270">
        <v>-171.09100000000001</v>
      </c>
      <c r="AQ25" s="270">
        <v>-171.09100000000001</v>
      </c>
      <c r="AR25" s="270">
        <v>-171.09100000000001</v>
      </c>
      <c r="AS25" s="270">
        <v>-171.09100000000001</v>
      </c>
      <c r="AT25" s="270">
        <v>-171.09100000000001</v>
      </c>
      <c r="AU25" s="270">
        <v>-171.09100000000001</v>
      </c>
      <c r="AV25" s="270">
        <v>-171.09100000000001</v>
      </c>
      <c r="AW25" s="270">
        <v>-171.09100000000001</v>
      </c>
      <c r="AX25" s="270">
        <v>-171.09100000000001</v>
      </c>
      <c r="AY25" s="270">
        <v>-171.09100000000001</v>
      </c>
      <c r="AZ25" s="270">
        <v>-171.09100000000001</v>
      </c>
    </row>
    <row r="26" spans="1:52" s="1" customFormat="1">
      <c r="A26" s="271" t="s">
        <v>709</v>
      </c>
      <c r="B26" s="270">
        <v>498.15888108284798</v>
      </c>
      <c r="C26" s="270">
        <v>575.15888108284798</v>
      </c>
      <c r="D26" s="270">
        <v>538.15888108284798</v>
      </c>
      <c r="E26" s="270">
        <v>507.11606584000003</v>
      </c>
      <c r="F26" s="270">
        <v>485.14316316144999</v>
      </c>
      <c r="G26" s="270">
        <v>444.80399999999997</v>
      </c>
      <c r="H26" s="270">
        <v>410.10699999999997</v>
      </c>
      <c r="I26" s="270">
        <v>335.23099999999999</v>
      </c>
      <c r="J26" s="270">
        <v>324.322</v>
      </c>
      <c r="K26" s="270">
        <v>667.64499999999998</v>
      </c>
      <c r="L26" s="270">
        <v>736.077</v>
      </c>
      <c r="M26" s="270">
        <v>742.85500000000002</v>
      </c>
      <c r="N26" s="270">
        <v>792.40300000000002</v>
      </c>
      <c r="O26" s="270">
        <v>651.16300000000001</v>
      </c>
      <c r="P26" s="270">
        <v>746.87200000000007</v>
      </c>
      <c r="Q26" s="270">
        <v>692.72299999999996</v>
      </c>
      <c r="R26" s="270">
        <v>88.984000000000009</v>
      </c>
      <c r="S26" s="270">
        <v>81.625</v>
      </c>
      <c r="T26" s="270">
        <v>78.490000000000009</v>
      </c>
      <c r="U26" s="270">
        <v>42.888000000000005</v>
      </c>
      <c r="V26" s="270">
        <v>40.74</v>
      </c>
      <c r="W26" s="270">
        <v>38.591999999999999</v>
      </c>
      <c r="X26" s="270">
        <v>36.442999999999998</v>
      </c>
      <c r="Y26" s="270">
        <v>34.295999999999999</v>
      </c>
      <c r="Z26" s="270">
        <v>32.147000000000006</v>
      </c>
      <c r="AA26" s="270">
        <v>29.999000000000002</v>
      </c>
      <c r="AB26" s="270">
        <v>27.758000000000003</v>
      </c>
      <c r="AC26" s="270">
        <v>25.61</v>
      </c>
      <c r="AD26" s="270">
        <v>16.536000000000001</v>
      </c>
      <c r="AE26" s="270">
        <v>9.5530000000000008</v>
      </c>
      <c r="AF26" s="270">
        <v>1.915</v>
      </c>
      <c r="AG26" s="270">
        <v>0</v>
      </c>
      <c r="AH26" s="270">
        <v>0</v>
      </c>
      <c r="AI26" s="270">
        <v>0</v>
      </c>
      <c r="AJ26" s="270">
        <v>0</v>
      </c>
      <c r="AK26" s="270">
        <v>0</v>
      </c>
      <c r="AL26" s="270">
        <v>0</v>
      </c>
      <c r="AM26" s="270">
        <v>0</v>
      </c>
      <c r="AN26" s="270">
        <v>0</v>
      </c>
      <c r="AO26" s="270">
        <v>0</v>
      </c>
      <c r="AP26" s="270">
        <v>0</v>
      </c>
      <c r="AQ26" s="270">
        <v>0</v>
      </c>
      <c r="AR26" s="270">
        <v>0</v>
      </c>
      <c r="AS26" s="270">
        <v>0</v>
      </c>
      <c r="AT26" s="270">
        <v>0</v>
      </c>
      <c r="AU26" s="270">
        <v>0</v>
      </c>
      <c r="AV26" s="270">
        <v>0</v>
      </c>
      <c r="AW26" s="270">
        <v>0</v>
      </c>
      <c r="AX26" s="270">
        <v>0</v>
      </c>
      <c r="AY26" s="270">
        <v>0</v>
      </c>
      <c r="AZ26" s="270">
        <v>0</v>
      </c>
    </row>
    <row r="27" spans="1:52" s="1" customFormat="1" ht="13.5" thickBot="1">
      <c r="A27" s="272" t="s">
        <v>707</v>
      </c>
      <c r="B27" s="273">
        <v>-49.667152919999999</v>
      </c>
      <c r="C27" s="273">
        <v>-49</v>
      </c>
      <c r="D27" s="273">
        <v>-42</v>
      </c>
      <c r="E27" s="273">
        <v>-30.793862972847954</v>
      </c>
      <c r="F27" s="273">
        <v>-21.643937008550019</v>
      </c>
      <c r="G27" s="273">
        <v>-43.61778868999999</v>
      </c>
      <c r="H27" s="273">
        <v>-36.832388540000004</v>
      </c>
      <c r="I27" s="273">
        <v>-37.917673819999997</v>
      </c>
      <c r="J27" s="273">
        <v>-9.7576852300000105</v>
      </c>
      <c r="K27" s="273">
        <v>-14.729685230000003</v>
      </c>
      <c r="L27" s="273">
        <v>-14.103685229999996</v>
      </c>
      <c r="M27" s="273">
        <v>-20.728685230000004</v>
      </c>
      <c r="N27" s="273">
        <v>-21.498724977499993</v>
      </c>
      <c r="O27" s="273">
        <v>-21.527724977499997</v>
      </c>
      <c r="P27" s="273">
        <v>-23.071724977500008</v>
      </c>
      <c r="Q27" s="273">
        <v>-34.42272497750001</v>
      </c>
      <c r="R27" s="273">
        <v>-3.7559999999999998</v>
      </c>
      <c r="S27" s="273">
        <v>-3.5880000000000001</v>
      </c>
      <c r="T27" s="273">
        <v>-3.5199999999999996</v>
      </c>
      <c r="U27" s="273">
        <v>-35.743000000000002</v>
      </c>
      <c r="V27" s="273">
        <v>-2.1480000000000001</v>
      </c>
      <c r="W27" s="273">
        <v>-2.1480000000000001</v>
      </c>
      <c r="X27" s="273">
        <v>-2.149</v>
      </c>
      <c r="Y27" s="273">
        <v>-2.1480000000000001</v>
      </c>
      <c r="Z27" s="273">
        <v>-2.1480000000000001</v>
      </c>
      <c r="AA27" s="273">
        <v>-2.1480000000000001</v>
      </c>
      <c r="AB27" s="273">
        <v>-2.1480000000000001</v>
      </c>
      <c r="AC27" s="273">
        <v>-2.149</v>
      </c>
      <c r="AD27" s="273">
        <v>-8.9809999999999999</v>
      </c>
      <c r="AE27" s="273">
        <v>-6.9830000000000005</v>
      </c>
      <c r="AF27" s="273">
        <v>-1.67</v>
      </c>
      <c r="AG27" s="273">
        <v>-1.915</v>
      </c>
      <c r="AH27" s="273">
        <v>0</v>
      </c>
      <c r="AI27" s="273">
        <v>0</v>
      </c>
      <c r="AJ27" s="273">
        <v>0</v>
      </c>
      <c r="AK27" s="273">
        <v>0</v>
      </c>
      <c r="AL27" s="273">
        <v>0</v>
      </c>
      <c r="AM27" s="273">
        <v>0</v>
      </c>
      <c r="AN27" s="273">
        <v>0</v>
      </c>
      <c r="AO27" s="273">
        <v>0</v>
      </c>
      <c r="AP27" s="273">
        <v>0</v>
      </c>
      <c r="AQ27" s="273">
        <v>0</v>
      </c>
      <c r="AR27" s="273">
        <v>0</v>
      </c>
      <c r="AS27" s="273">
        <v>0</v>
      </c>
      <c r="AT27" s="273">
        <v>0</v>
      </c>
      <c r="AU27" s="273">
        <v>0</v>
      </c>
      <c r="AV27" s="273">
        <v>0</v>
      </c>
      <c r="AW27" s="273">
        <v>0</v>
      </c>
      <c r="AX27" s="273">
        <v>0</v>
      </c>
      <c r="AY27" s="273">
        <v>0</v>
      </c>
      <c r="AZ27" s="273">
        <v>0</v>
      </c>
    </row>
    <row r="28" spans="1:52" s="1" customFormat="1" ht="13.5" thickTop="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row>
    <row r="29" spans="1:52" s="1" customFormat="1">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W29" s="788"/>
      <c r="AX29" s="788"/>
      <c r="AY29" s="788"/>
    </row>
    <row r="30" spans="1:52" s="1" customFormat="1">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row>
    <row r="31" spans="1:52" s="1" customFormat="1">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row>
    <row r="32" spans="1:52" s="1" customFormat="1">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row>
    <row r="36" ht="59.1" customHeight="1"/>
  </sheetData>
  <sheetProtection sheet="1" objects="1" scenarios="1"/>
  <hyperlinks>
    <hyperlink ref="A4" location="'Index'!B16" display="Índice!A1" xr:uid="{83651D5E-1970-4432-94BE-AC337AACE902}"/>
  </hyperlinks>
  <printOptions horizontalCentered="1"/>
  <pageMargins left="0.39370078740157483" right="0.39370078740157483" top="0.39370078740157483" bottom="0.39370078740157483" header="0.51181102362204722" footer="0.51181102362204722"/>
  <pageSetup paperSize="9" orientation="landscape" r:id="rId1"/>
  <headerFooter alignWithMargins="0">
    <oddHeader>&amp;R&amp;"Calibri"&amp;10&amp;K000000 #interna&amp;1#_x000D_</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213ED-A8B1-4DD6-A9C3-DC20FF88D7AD}">
  <sheetPr codeName="Plan66">
    <tabColor rgb="FFFFC000"/>
  </sheetPr>
  <dimension ref="A1:AZ59"/>
  <sheetViews>
    <sheetView showGridLines="0" showRowColHeaders="0" zoomScaleNormal="100" workbookViewId="0">
      <pane xSplit="1" ySplit="5" topLeftCell="B12" activePane="bottomRight" state="frozen"/>
      <selection pane="topRight" activeCell="B1" sqref="B1"/>
      <selection pane="bottomLeft" activeCell="A6" sqref="A6"/>
      <selection pane="bottomRight" activeCell="A4" sqref="A4"/>
    </sheetView>
  </sheetViews>
  <sheetFormatPr defaultColWidth="12.42578125" defaultRowHeight="12.75"/>
  <cols>
    <col min="1" max="1" width="64.7109375" customWidth="1"/>
    <col min="2" max="236" width="12.7109375" customWidth="1"/>
  </cols>
  <sheetData>
    <row r="1" spans="1:52" s="80" customFormat="1" ht="16.350000000000001" customHeight="1">
      <c r="A1" s="90"/>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row>
    <row r="2" spans="1:52" s="80" customFormat="1" ht="33" customHeight="1">
      <c r="A2" s="616" t="s">
        <v>340</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c r="AZ2" s="91"/>
    </row>
    <row r="3" spans="1:52" s="80" customFormat="1" ht="16.350000000000001" customHeight="1">
      <c r="A3" s="617" t="s">
        <v>1443</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row>
    <row r="4" spans="1:52" s="80" customFormat="1" ht="16.350000000000001" customHeight="1">
      <c r="A4" s="95" t="s">
        <v>1457</v>
      </c>
      <c r="B4" s="94" t="s">
        <v>1575</v>
      </c>
      <c r="C4" s="94" t="s">
        <v>1576</v>
      </c>
      <c r="D4" s="94" t="s">
        <v>1577</v>
      </c>
      <c r="E4" s="94" t="s">
        <v>1578</v>
      </c>
      <c r="F4" s="94" t="s">
        <v>1521</v>
      </c>
      <c r="G4" s="94" t="s">
        <v>1522</v>
      </c>
      <c r="H4" s="94" t="s">
        <v>1523</v>
      </c>
      <c r="I4" s="94" t="s">
        <v>1524</v>
      </c>
      <c r="J4" s="94" t="s">
        <v>1492</v>
      </c>
      <c r="K4" s="94" t="s">
        <v>1493</v>
      </c>
      <c r="L4" s="94" t="s">
        <v>1494</v>
      </c>
      <c r="M4" s="94" t="s">
        <v>1495</v>
      </c>
      <c r="N4" s="94" t="s">
        <v>1496</v>
      </c>
      <c r="O4" s="94" t="s">
        <v>1497</v>
      </c>
      <c r="P4" s="94" t="s">
        <v>1498</v>
      </c>
      <c r="Q4" s="94" t="s">
        <v>1499</v>
      </c>
      <c r="R4" s="94" t="s">
        <v>1500</v>
      </c>
      <c r="S4" s="94" t="s">
        <v>1501</v>
      </c>
      <c r="T4" s="94" t="s">
        <v>1502</v>
      </c>
      <c r="U4" s="94" t="s">
        <v>1503</v>
      </c>
      <c r="V4" s="94" t="s">
        <v>1504</v>
      </c>
      <c r="W4" s="94" t="s">
        <v>1505</v>
      </c>
      <c r="X4" s="94" t="s">
        <v>1506</v>
      </c>
      <c r="Y4" s="94" t="s">
        <v>1507</v>
      </c>
      <c r="Z4" s="94" t="s">
        <v>1508</v>
      </c>
      <c r="AA4" s="94" t="s">
        <v>1509</v>
      </c>
      <c r="AB4" s="94" t="s">
        <v>1510</v>
      </c>
      <c r="AC4" s="94" t="s">
        <v>1511</v>
      </c>
      <c r="AD4" s="94" t="s">
        <v>1512</v>
      </c>
      <c r="AE4" s="94" t="s">
        <v>1513</v>
      </c>
      <c r="AF4" s="94" t="s">
        <v>1514</v>
      </c>
      <c r="AG4" s="94" t="s">
        <v>1515</v>
      </c>
      <c r="AH4" s="94" t="s">
        <v>1516</v>
      </c>
      <c r="AI4" s="94" t="s">
        <v>1517</v>
      </c>
      <c r="AJ4" s="94" t="s">
        <v>1518</v>
      </c>
      <c r="AK4" s="94" t="s">
        <v>1519</v>
      </c>
      <c r="AL4" s="94" t="s">
        <v>1520</v>
      </c>
      <c r="AM4" s="94" t="s">
        <v>1388</v>
      </c>
      <c r="AN4" s="94" t="s">
        <v>1389</v>
      </c>
      <c r="AO4" s="94" t="s">
        <v>1390</v>
      </c>
      <c r="AP4" s="94" t="s">
        <v>1391</v>
      </c>
      <c r="AQ4" s="94" t="s">
        <v>1392</v>
      </c>
      <c r="AR4" s="94" t="s">
        <v>1393</v>
      </c>
      <c r="AS4" s="94" t="s">
        <v>1394</v>
      </c>
      <c r="AT4" s="94" t="s">
        <v>1395</v>
      </c>
      <c r="AU4" s="94" t="s">
        <v>1396</v>
      </c>
      <c r="AV4" s="94" t="s">
        <v>1397</v>
      </c>
      <c r="AW4" s="94" t="s">
        <v>1398</v>
      </c>
      <c r="AX4" s="94" t="s">
        <v>1399</v>
      </c>
      <c r="AY4" s="94" t="s">
        <v>1400</v>
      </c>
      <c r="AZ4" s="94" t="s">
        <v>1401</v>
      </c>
    </row>
    <row r="5" spans="1:52" s="109" customFormat="1" ht="4.5" customHeight="1" thickBot="1">
      <c r="A5" s="96"/>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row>
    <row r="6" spans="1:52" s="79" customFormat="1">
      <c r="A6" s="274" t="s">
        <v>728</v>
      </c>
      <c r="B6" s="268"/>
      <c r="C6" s="268"/>
      <c r="D6" s="268"/>
      <c r="E6" s="268"/>
      <c r="F6" s="268"/>
      <c r="G6" s="268"/>
      <c r="H6" s="268"/>
      <c r="I6" s="268"/>
      <c r="J6" s="268"/>
      <c r="K6" s="268"/>
      <c r="L6" s="268"/>
      <c r="M6" s="268"/>
      <c r="N6" s="268"/>
      <c r="O6" s="268"/>
      <c r="P6" s="268"/>
      <c r="Q6" s="268"/>
      <c r="R6" s="268"/>
      <c r="S6" s="268"/>
      <c r="T6" s="268"/>
      <c r="U6" s="268"/>
      <c r="V6" s="268"/>
      <c r="W6" s="268"/>
      <c r="X6" s="268"/>
      <c r="Y6" s="268"/>
      <c r="Z6" s="268"/>
      <c r="AA6" s="268"/>
      <c r="AB6" s="268"/>
      <c r="AC6" s="268"/>
      <c r="AD6" s="268"/>
      <c r="AE6" s="268"/>
      <c r="AF6" s="268"/>
      <c r="AG6" s="268"/>
      <c r="AH6" s="268"/>
      <c r="AI6" s="268"/>
      <c r="AJ6" s="268"/>
      <c r="AK6" s="268"/>
      <c r="AL6" s="268"/>
      <c r="AM6" s="268"/>
      <c r="AN6" s="268"/>
      <c r="AO6" s="268"/>
      <c r="AP6" s="268"/>
      <c r="AQ6" s="268"/>
      <c r="AR6" s="268"/>
      <c r="AS6" s="268"/>
      <c r="AT6" s="268"/>
      <c r="AU6" s="268"/>
      <c r="AV6" s="268"/>
      <c r="AW6" s="268"/>
      <c r="AX6" s="268"/>
      <c r="AY6" s="268"/>
      <c r="AZ6" s="268"/>
    </row>
    <row r="7" spans="1:52" s="79" customFormat="1">
      <c r="A7" s="269" t="s">
        <v>713</v>
      </c>
      <c r="B7" s="275">
        <v>6027.015492239997</v>
      </c>
      <c r="C7" s="275">
        <v>5565.4844922399961</v>
      </c>
      <c r="D7" s="275">
        <v>5145.1844922399951</v>
      </c>
      <c r="E7" s="275">
        <v>5593.3004922399959</v>
      </c>
      <c r="F7" s="275">
        <v>5418.4954922399957</v>
      </c>
      <c r="G7" s="275">
        <v>5227.7124922399953</v>
      </c>
      <c r="H7" s="275">
        <v>4744.7704922399953</v>
      </c>
      <c r="I7" s="275">
        <v>4299.1284922399955</v>
      </c>
      <c r="J7" s="275">
        <v>4535.492492239996</v>
      </c>
      <c r="K7" s="275">
        <v>6505.0184922399958</v>
      </c>
      <c r="L7" s="275">
        <v>6149.6414922399954</v>
      </c>
      <c r="M7" s="275">
        <v>5894.5534922399947</v>
      </c>
      <c r="N7" s="275">
        <v>6510.8124922399948</v>
      </c>
      <c r="O7" s="275">
        <v>6047.5864922399951</v>
      </c>
      <c r="P7" s="275">
        <v>5737.7044922399946</v>
      </c>
      <c r="Q7" s="275">
        <v>5420.6124922399949</v>
      </c>
      <c r="R7" s="275">
        <v>5301.2654922399952</v>
      </c>
      <c r="S7" s="275">
        <v>4842.0444922399947</v>
      </c>
      <c r="T7" s="275">
        <v>4400.6204922399957</v>
      </c>
      <c r="U7" s="275">
        <v>4629.9864922399956</v>
      </c>
      <c r="V7" s="275">
        <v>5596.4390000000003</v>
      </c>
      <c r="W7" s="275">
        <v>5152.1710000000003</v>
      </c>
      <c r="X7" s="275">
        <v>4711.0649999999996</v>
      </c>
      <c r="Y7" s="275">
        <v>4330.7049999999999</v>
      </c>
      <c r="Z7" s="275">
        <v>4668.1530000000002</v>
      </c>
      <c r="AA7" s="275">
        <v>4345.4470000000001</v>
      </c>
      <c r="AB7" s="275">
        <v>3986.799</v>
      </c>
      <c r="AC7" s="275">
        <v>3632.413</v>
      </c>
      <c r="AD7" s="275">
        <v>3428.4839999999999</v>
      </c>
      <c r="AE7" s="275">
        <v>3108.404</v>
      </c>
      <c r="AF7" s="275">
        <v>3144.96</v>
      </c>
      <c r="AG7" s="275">
        <v>1860.694</v>
      </c>
      <c r="AH7" s="275">
        <v>3257.8719999999998</v>
      </c>
      <c r="AI7" s="275">
        <v>3108.404</v>
      </c>
      <c r="AJ7" s="275">
        <v>3697.277</v>
      </c>
      <c r="AK7" s="275">
        <v>3426.808</v>
      </c>
      <c r="AL7" s="275">
        <v>3201.3739999999998</v>
      </c>
      <c r="AM7" s="275">
        <v>1905.2059999999999</v>
      </c>
      <c r="AN7" s="275">
        <v>1619.143</v>
      </c>
      <c r="AO7" s="275">
        <v>1781.576</v>
      </c>
      <c r="AP7" s="275">
        <v>3612.4879999999998</v>
      </c>
      <c r="AQ7" s="275">
        <v>3488.6790000000001</v>
      </c>
      <c r="AR7" s="275">
        <v>3319.6010000000001</v>
      </c>
      <c r="AS7" s="275">
        <v>5879.7160000000003</v>
      </c>
      <c r="AT7" s="275">
        <v>7169.4589999999998</v>
      </c>
      <c r="AU7" s="275">
        <v>6706.2209999999995</v>
      </c>
      <c r="AV7" s="275">
        <v>6441.3879999999999</v>
      </c>
      <c r="AW7" s="275">
        <v>5991.5789999999997</v>
      </c>
      <c r="AX7" s="275">
        <v>6020.0929999999998</v>
      </c>
      <c r="AY7" s="275">
        <v>5544.5339999999997</v>
      </c>
      <c r="AZ7" s="275">
        <v>5074.3559999999998</v>
      </c>
    </row>
    <row r="8" spans="1:52" s="79" customFormat="1">
      <c r="A8" s="269" t="s">
        <v>709</v>
      </c>
      <c r="B8" s="275">
        <v>-555.24599999999998</v>
      </c>
      <c r="C8" s="275">
        <v>-457.096</v>
      </c>
      <c r="D8" s="275">
        <v>-470.42999999999995</v>
      </c>
      <c r="E8" s="275">
        <v>-467.14299999999992</v>
      </c>
      <c r="F8" s="275">
        <v>-552.26800000000003</v>
      </c>
      <c r="G8" s="275">
        <v>-482.99</v>
      </c>
      <c r="H8" s="275">
        <v>-445.64200000000005</v>
      </c>
      <c r="I8" s="275">
        <v>-446.42599999999993</v>
      </c>
      <c r="J8" s="275">
        <v>-457.35899999999998</v>
      </c>
      <c r="K8" s="275">
        <v>-493.31800000000004</v>
      </c>
      <c r="L8" s="275">
        <v>-484.36599999999987</v>
      </c>
      <c r="M8" s="275">
        <v>-484.52600000000007</v>
      </c>
      <c r="N8" s="275">
        <v>-475.33800000000002</v>
      </c>
      <c r="O8" s="275">
        <v>-469.68</v>
      </c>
      <c r="P8" s="275">
        <v>-468.01800000000003</v>
      </c>
      <c r="Q8" s="275">
        <v>-464.73599999999982</v>
      </c>
      <c r="R8" s="275">
        <v>-461.721</v>
      </c>
      <c r="S8" s="275">
        <v>-461.81899999999996</v>
      </c>
      <c r="T8" s="275">
        <v>-456.32600000000002</v>
      </c>
      <c r="U8" s="275">
        <v>-453.14599999999996</v>
      </c>
      <c r="V8" s="275">
        <v>-444.26799999999997</v>
      </c>
      <c r="W8" s="275">
        <v>-441.24600000000004</v>
      </c>
      <c r="X8" s="275">
        <v>-434.92099999999994</v>
      </c>
      <c r="Y8" s="275">
        <v>-383.99800000000005</v>
      </c>
      <c r="Z8" s="275">
        <v>-359.12200000000001</v>
      </c>
      <c r="AA8" s="275">
        <v>-717.93100000000004</v>
      </c>
      <c r="AB8" s="275">
        <v>-1072.317</v>
      </c>
      <c r="AC8" s="275">
        <v>-1420.604</v>
      </c>
      <c r="AD8" s="275">
        <v>-320.08</v>
      </c>
      <c r="AE8" s="275">
        <v>-646.56299999999999</v>
      </c>
      <c r="AF8" s="275">
        <v>-952.23599999999999</v>
      </c>
      <c r="AG8" s="275">
        <v>-1220.7850000000001</v>
      </c>
      <c r="AH8" s="275">
        <v>-346.27600000000001</v>
      </c>
      <c r="AI8" s="275">
        <v>-674.81299999999999</v>
      </c>
      <c r="AJ8" s="275">
        <v>-1038.42</v>
      </c>
      <c r="AK8" s="275">
        <v>-1398.412</v>
      </c>
      <c r="AL8" s="275">
        <v>-361.05799999999999</v>
      </c>
      <c r="AM8" s="275">
        <v>-647.12199999999996</v>
      </c>
      <c r="AN8" s="275">
        <v>-826.20899999999995</v>
      </c>
      <c r="AO8" s="275">
        <v>-1004.797</v>
      </c>
      <c r="AP8" s="275">
        <v>-180.102</v>
      </c>
      <c r="AQ8" s="275">
        <v>-360.99</v>
      </c>
      <c r="AR8" s="275">
        <v>-542.66300000000001</v>
      </c>
      <c r="AS8" s="275">
        <v>-922.49300000000005</v>
      </c>
      <c r="AT8" s="275">
        <v>-463.238</v>
      </c>
      <c r="AU8" s="275">
        <v>-467.45800000000003</v>
      </c>
      <c r="AV8" s="275">
        <v>-467.31</v>
      </c>
      <c r="AW8" s="275">
        <v>-465.97499999999997</v>
      </c>
      <c r="AX8" s="275">
        <v>-475.55900000000003</v>
      </c>
      <c r="AY8" s="275">
        <v>-475.19799999999992</v>
      </c>
      <c r="AZ8" s="275">
        <v>-473.57300000000004</v>
      </c>
    </row>
    <row r="9" spans="1:52" s="79" customFormat="1">
      <c r="A9" s="269" t="s">
        <v>324</v>
      </c>
      <c r="B9" s="275">
        <v>0</v>
      </c>
      <c r="C9" s="275">
        <v>0.53400000000000003</v>
      </c>
      <c r="D9" s="275">
        <v>2.5780000000000003</v>
      </c>
      <c r="E9" s="275">
        <v>-2.2204460492503131E-16</v>
      </c>
      <c r="F9" s="275">
        <v>0</v>
      </c>
      <c r="G9" s="275">
        <v>4.8000000000000001E-2</v>
      </c>
      <c r="H9" s="275">
        <v>0</v>
      </c>
      <c r="I9" s="275">
        <v>0</v>
      </c>
      <c r="J9" s="275">
        <v>0</v>
      </c>
      <c r="K9" s="275">
        <v>0</v>
      </c>
      <c r="L9" s="275">
        <v>0</v>
      </c>
      <c r="M9" s="275">
        <v>0</v>
      </c>
      <c r="N9" s="275">
        <v>0</v>
      </c>
      <c r="O9" s="275">
        <v>0</v>
      </c>
      <c r="P9" s="275">
        <v>0</v>
      </c>
      <c r="Q9" s="275">
        <v>0</v>
      </c>
      <c r="R9" s="275">
        <v>0</v>
      </c>
      <c r="S9" s="275">
        <v>0</v>
      </c>
      <c r="T9" s="275">
        <v>0</v>
      </c>
      <c r="U9" s="275">
        <v>-4.9223999502601146E-4</v>
      </c>
      <c r="V9" s="275">
        <v>-5.6843418860808015E-14</v>
      </c>
      <c r="W9" s="275">
        <v>-6.3893335067177759E-13</v>
      </c>
      <c r="X9" s="275">
        <v>2.6142282782970483E-13</v>
      </c>
      <c r="Y9" s="275">
        <v>3.9000000000442014E-2</v>
      </c>
      <c r="Z9" s="275">
        <v>-1.1546319456101628E-13</v>
      </c>
      <c r="AA9" s="275">
        <v>322.7059999999999</v>
      </c>
      <c r="AB9" s="275">
        <v>681.35400000000004</v>
      </c>
      <c r="AC9" s="275">
        <v>1035.74</v>
      </c>
      <c r="AD9" s="275">
        <v>-3428.4839999999999</v>
      </c>
      <c r="AE9" s="275">
        <v>320.08000000000015</v>
      </c>
      <c r="AF9" s="275">
        <v>-699.16599999999994</v>
      </c>
      <c r="AG9" s="275">
        <v>585.09999999999945</v>
      </c>
      <c r="AH9" s="275">
        <v>-733.75199999999973</v>
      </c>
      <c r="AI9" s="275">
        <v>149.58600000000007</v>
      </c>
      <c r="AJ9" s="275">
        <v>-439.28699999999992</v>
      </c>
      <c r="AK9" s="275">
        <v>-161.3010000000001</v>
      </c>
      <c r="AL9" s="275">
        <v>-959.19399999999996</v>
      </c>
      <c r="AM9" s="275">
        <v>336.9740000000001</v>
      </c>
      <c r="AN9" s="275">
        <v>623.03699999999992</v>
      </c>
      <c r="AO9" s="275">
        <v>460.60400000000004</v>
      </c>
      <c r="AP9" s="275">
        <v>2.6290081223123707E-13</v>
      </c>
      <c r="AQ9" s="275">
        <v>123.80900000000004</v>
      </c>
      <c r="AR9" s="275">
        <v>292.88699999999994</v>
      </c>
      <c r="AS9" s="275">
        <v>-1730.1280000000006</v>
      </c>
      <c r="AT9" s="275">
        <v>0</v>
      </c>
      <c r="AU9" s="275">
        <v>0</v>
      </c>
      <c r="AV9" s="275">
        <v>0</v>
      </c>
      <c r="AW9" s="275">
        <v>192.2</v>
      </c>
      <c r="AX9" s="275">
        <v>0</v>
      </c>
      <c r="AY9" s="275">
        <v>0</v>
      </c>
      <c r="AZ9" s="275" t="s">
        <v>14</v>
      </c>
    </row>
    <row r="10" spans="1:52" s="79" customFormat="1">
      <c r="A10" s="269" t="s">
        <v>714</v>
      </c>
      <c r="B10" s="275">
        <v>108.208</v>
      </c>
      <c r="C10" s="275">
        <v>47.638000000000005</v>
      </c>
      <c r="D10" s="275">
        <v>1609.3420000000001</v>
      </c>
      <c r="E10" s="275">
        <v>414.01400000000012</v>
      </c>
      <c r="F10" s="275">
        <v>622.61400000000003</v>
      </c>
      <c r="G10" s="275" t="s">
        <v>14</v>
      </c>
      <c r="H10" s="275" t="s">
        <v>14</v>
      </c>
      <c r="I10" s="275">
        <v>901.68599999999992</v>
      </c>
      <c r="J10" s="275">
        <v>2429.386</v>
      </c>
      <c r="K10" s="275">
        <v>151.84000000000015</v>
      </c>
      <c r="L10" s="275">
        <v>222.81999999999971</v>
      </c>
      <c r="M10" s="275">
        <v>1538.1860000000001</v>
      </c>
      <c r="N10" s="275">
        <v>12.808999999999999</v>
      </c>
      <c r="O10" s="275">
        <v>297.33799999999997</v>
      </c>
      <c r="P10" s="275">
        <v>202.88100000000003</v>
      </c>
      <c r="Q10" s="275">
        <v>328.30899999999991</v>
      </c>
      <c r="R10" s="275">
        <v>2.5</v>
      </c>
      <c r="S10" s="275">
        <v>20.395</v>
      </c>
      <c r="T10" s="275">
        <v>1171.7740000000001</v>
      </c>
      <c r="U10" s="275">
        <v>1439.3499999999997</v>
      </c>
      <c r="V10" s="275">
        <v>0</v>
      </c>
      <c r="W10" s="275">
        <v>0.14000000000000001</v>
      </c>
      <c r="X10" s="275">
        <v>54.6</v>
      </c>
      <c r="Y10" s="275">
        <v>1660.4839999999999</v>
      </c>
      <c r="Z10" s="275">
        <v>43.4</v>
      </c>
      <c r="AA10" s="275">
        <v>43.4</v>
      </c>
      <c r="AB10" s="275">
        <v>43.4</v>
      </c>
      <c r="AC10" s="275">
        <v>82.46</v>
      </c>
      <c r="AD10" s="275">
        <v>3428.4839999999999</v>
      </c>
      <c r="AE10" s="275">
        <v>1793.9490000000001</v>
      </c>
      <c r="AF10" s="275">
        <v>1799.546</v>
      </c>
      <c r="AG10" s="275">
        <v>3775.6260000000002</v>
      </c>
      <c r="AH10" s="275">
        <v>930.56</v>
      </c>
      <c r="AI10" s="275">
        <v>1128.3230000000001</v>
      </c>
      <c r="AJ10" s="275">
        <v>1225.155</v>
      </c>
      <c r="AK10" s="275">
        <v>1360.32</v>
      </c>
      <c r="AL10" s="275">
        <v>27.565999999999999</v>
      </c>
      <c r="AM10" s="275">
        <v>27.565999999999999</v>
      </c>
      <c r="AN10" s="275">
        <v>369.08600000000001</v>
      </c>
      <c r="AO10" s="275">
        <v>2378.5859999999998</v>
      </c>
      <c r="AP10" s="275">
        <v>56.292999999999999</v>
      </c>
      <c r="AQ10" s="275">
        <v>68.102999999999994</v>
      </c>
      <c r="AR10" s="275">
        <v>4808.6930000000002</v>
      </c>
      <c r="AS10" s="275">
        <v>3942.364</v>
      </c>
      <c r="AT10" s="275">
        <v>0</v>
      </c>
      <c r="AU10" s="275">
        <v>202.625</v>
      </c>
      <c r="AV10" s="275">
        <v>17.501000000000005</v>
      </c>
      <c r="AW10" s="275">
        <v>559.46300000000008</v>
      </c>
      <c r="AX10" s="275" t="s">
        <v>1583</v>
      </c>
      <c r="AY10" s="275">
        <v>5.0199999999999996</v>
      </c>
      <c r="AZ10" s="275">
        <v>532.57100000000003</v>
      </c>
    </row>
    <row r="11" spans="1:52" s="79" customFormat="1">
      <c r="A11" s="269" t="s">
        <v>715</v>
      </c>
      <c r="B11" s="275">
        <v>-14.493</v>
      </c>
      <c r="C11" s="275">
        <v>-11.375999999999999</v>
      </c>
      <c r="D11" s="275">
        <v>-693.37400000000002</v>
      </c>
      <c r="E11" s="275">
        <v>-121.67599999999996</v>
      </c>
      <c r="F11" s="275">
        <v>-261.12900000000002</v>
      </c>
      <c r="G11" s="275" t="s">
        <v>14</v>
      </c>
      <c r="H11" s="275" t="s">
        <v>14</v>
      </c>
      <c r="I11" s="275">
        <v>-218.89599999999996</v>
      </c>
      <c r="J11" s="275">
        <v>-2.5009999999999999</v>
      </c>
      <c r="K11" s="275">
        <v>-13.898999999999999</v>
      </c>
      <c r="L11" s="275">
        <v>6.4579999999999984</v>
      </c>
      <c r="M11" s="275">
        <v>-437.40100000000001</v>
      </c>
      <c r="N11" s="275">
        <v>-0.69699999999999995</v>
      </c>
      <c r="O11" s="275">
        <v>-137.54</v>
      </c>
      <c r="P11" s="275">
        <v>-51.955000000000013</v>
      </c>
      <c r="Q11" s="275">
        <v>17.080000000000009</v>
      </c>
      <c r="R11" s="275">
        <v>0</v>
      </c>
      <c r="S11" s="275">
        <v>0</v>
      </c>
      <c r="T11" s="275">
        <v>-486.08199999999999</v>
      </c>
      <c r="U11" s="275">
        <v>-19.751000000000033</v>
      </c>
      <c r="V11" s="275">
        <v>0</v>
      </c>
      <c r="W11" s="275">
        <v>0</v>
      </c>
      <c r="X11" s="275">
        <v>-3.9E-2</v>
      </c>
      <c r="Y11" s="275">
        <v>-939.077</v>
      </c>
      <c r="Z11" s="275">
        <v>-6.984</v>
      </c>
      <c r="AA11" s="275">
        <v>-6.8230000000000004</v>
      </c>
      <c r="AB11" s="275">
        <v>-6.8230000000000004</v>
      </c>
      <c r="AC11" s="275">
        <v>98.474999999999994</v>
      </c>
      <c r="AD11" s="275">
        <v>0</v>
      </c>
      <c r="AE11" s="275">
        <v>-1430.91</v>
      </c>
      <c r="AF11" s="275">
        <v>-1432.41</v>
      </c>
      <c r="AG11" s="275">
        <v>-1742.7629999999999</v>
      </c>
      <c r="AH11" s="275">
        <v>0</v>
      </c>
      <c r="AI11" s="275">
        <v>-14.223000000000001</v>
      </c>
      <c r="AJ11" s="275">
        <v>-17.917000000000002</v>
      </c>
      <c r="AK11" s="275">
        <v>-26.041</v>
      </c>
      <c r="AL11" s="275">
        <v>-3.4820000000000002</v>
      </c>
      <c r="AM11" s="275">
        <v>-3.4809999999999999</v>
      </c>
      <c r="AN11" s="275">
        <v>-3.4809999999999999</v>
      </c>
      <c r="AO11" s="275">
        <v>-3.4809999999999999</v>
      </c>
      <c r="AP11" s="275">
        <v>0</v>
      </c>
      <c r="AQ11" s="275">
        <v>0</v>
      </c>
      <c r="AR11" s="275">
        <v>-1998.8019999999999</v>
      </c>
      <c r="AS11" s="275">
        <v>0</v>
      </c>
      <c r="AT11" s="275">
        <v>0</v>
      </c>
      <c r="AU11" s="275">
        <v>0</v>
      </c>
      <c r="AV11" s="275">
        <v>0</v>
      </c>
      <c r="AW11" s="275">
        <v>-257.17399999999998</v>
      </c>
      <c r="AX11" s="275" t="s">
        <v>1583</v>
      </c>
      <c r="AY11" s="275">
        <v>0</v>
      </c>
      <c r="AZ11" s="275">
        <v>-26.998999999999999</v>
      </c>
    </row>
    <row r="12" spans="1:52" s="79" customFormat="1">
      <c r="A12" s="276" t="s">
        <v>716</v>
      </c>
      <c r="B12" s="277">
        <v>5565.4844922399961</v>
      </c>
      <c r="C12" s="277">
        <v>5145.1844922399951</v>
      </c>
      <c r="D12" s="277">
        <v>5593.3004922399959</v>
      </c>
      <c r="E12" s="277">
        <v>5418.4954922399957</v>
      </c>
      <c r="F12" s="277">
        <v>5227.7124922399953</v>
      </c>
      <c r="G12" s="277">
        <v>4744.7704922399953</v>
      </c>
      <c r="H12" s="277">
        <v>4299.1284922399955</v>
      </c>
      <c r="I12" s="277">
        <v>4535.492492239996</v>
      </c>
      <c r="J12" s="277">
        <v>6505.0184922399958</v>
      </c>
      <c r="K12" s="277">
        <v>6149.6414922399954</v>
      </c>
      <c r="L12" s="277">
        <v>5894.5534922399947</v>
      </c>
      <c r="M12" s="277">
        <v>6510.8124922399948</v>
      </c>
      <c r="N12" s="277">
        <v>6047.5864922399951</v>
      </c>
      <c r="O12" s="277">
        <v>5737.7044922399946</v>
      </c>
      <c r="P12" s="277">
        <v>5420.6124922399949</v>
      </c>
      <c r="Q12" s="277">
        <v>5301.2654922399952</v>
      </c>
      <c r="R12" s="277">
        <v>4842.0444922399947</v>
      </c>
      <c r="S12" s="277">
        <v>4400.6204922399957</v>
      </c>
      <c r="T12" s="277">
        <v>4629.9864922399956</v>
      </c>
      <c r="U12" s="277">
        <v>5596.4390000000003</v>
      </c>
      <c r="V12" s="277">
        <v>5152.1710000000003</v>
      </c>
      <c r="W12" s="277">
        <v>4711.0649999999996</v>
      </c>
      <c r="X12" s="277">
        <v>4330.7049999999999</v>
      </c>
      <c r="Y12" s="277">
        <v>4668.1530000000002</v>
      </c>
      <c r="Z12" s="277">
        <v>4345.4470000000001</v>
      </c>
      <c r="AA12" s="277">
        <v>3986.799</v>
      </c>
      <c r="AB12" s="277">
        <v>3632.413</v>
      </c>
      <c r="AC12" s="277">
        <v>3428.4839999999999</v>
      </c>
      <c r="AD12" s="277">
        <v>3108.404</v>
      </c>
      <c r="AE12" s="277">
        <v>3144.96</v>
      </c>
      <c r="AF12" s="277">
        <v>1860.694</v>
      </c>
      <c r="AG12" s="277">
        <v>3257.8719999999998</v>
      </c>
      <c r="AH12" s="277">
        <v>3108.404</v>
      </c>
      <c r="AI12" s="277">
        <v>3697.277</v>
      </c>
      <c r="AJ12" s="277">
        <v>3426.808</v>
      </c>
      <c r="AK12" s="277">
        <v>3201.3739999999998</v>
      </c>
      <c r="AL12" s="277">
        <v>1905.2059999999999</v>
      </c>
      <c r="AM12" s="277">
        <v>1619.143</v>
      </c>
      <c r="AN12" s="277">
        <v>1781.576</v>
      </c>
      <c r="AO12" s="277">
        <v>3612.4879999999998</v>
      </c>
      <c r="AP12" s="277">
        <v>3488.6790000000001</v>
      </c>
      <c r="AQ12" s="277">
        <v>3319.6010000000001</v>
      </c>
      <c r="AR12" s="277">
        <v>5879.7160000000003</v>
      </c>
      <c r="AS12" s="277">
        <v>7169.4589999999998</v>
      </c>
      <c r="AT12" s="277">
        <v>6706.2209999999995</v>
      </c>
      <c r="AU12" s="277">
        <v>6441.3879999999999</v>
      </c>
      <c r="AV12" s="277">
        <v>5991.5789999999997</v>
      </c>
      <c r="AW12" s="277">
        <v>6020.0929999999989</v>
      </c>
      <c r="AX12" s="277">
        <v>5544.5339999999997</v>
      </c>
      <c r="AY12" s="277">
        <v>5074.3559999999998</v>
      </c>
      <c r="AZ12" s="277">
        <v>5106.3549999999996</v>
      </c>
    </row>
    <row r="13" spans="1:52" s="79" customFormat="1">
      <c r="A13" s="278" t="s">
        <v>717</v>
      </c>
      <c r="B13" s="275"/>
      <c r="C13" s="275"/>
      <c r="D13" s="275"/>
      <c r="E13" s="275"/>
      <c r="F13" s="275"/>
      <c r="G13" s="275"/>
      <c r="H13" s="275"/>
      <c r="I13" s="275"/>
      <c r="J13" s="275"/>
      <c r="K13" s="275"/>
      <c r="L13" s="275"/>
      <c r="M13" s="275"/>
      <c r="N13" s="275"/>
      <c r="O13" s="275"/>
      <c r="P13" s="275"/>
      <c r="Q13" s="275"/>
      <c r="R13" s="275"/>
      <c r="S13" s="275"/>
      <c r="T13" s="275"/>
      <c r="U13" s="275"/>
      <c r="V13" s="275"/>
      <c r="W13" s="275"/>
      <c r="X13" s="275"/>
      <c r="Y13" s="275"/>
      <c r="Z13" s="275"/>
      <c r="AA13" s="275"/>
      <c r="AB13" s="275"/>
      <c r="AC13" s="275"/>
      <c r="AD13" s="275"/>
      <c r="AE13" s="275"/>
      <c r="AF13" s="275"/>
      <c r="AG13" s="275"/>
      <c r="AH13" s="275"/>
      <c r="AI13" s="275"/>
      <c r="AJ13" s="275">
        <v>0</v>
      </c>
      <c r="AK13" s="275">
        <v>0</v>
      </c>
      <c r="AL13" s="275">
        <v>0</v>
      </c>
      <c r="AM13" s="275">
        <v>0</v>
      </c>
      <c r="AN13" s="275">
        <v>0</v>
      </c>
      <c r="AO13" s="275">
        <v>0</v>
      </c>
      <c r="AP13" s="275">
        <v>0</v>
      </c>
      <c r="AQ13" s="275">
        <v>0</v>
      </c>
      <c r="AR13" s="275">
        <v>0</v>
      </c>
      <c r="AS13" s="275">
        <v>0</v>
      </c>
      <c r="AT13" s="275">
        <v>0</v>
      </c>
      <c r="AU13" s="275">
        <v>0</v>
      </c>
      <c r="AV13" s="275">
        <v>0</v>
      </c>
      <c r="AW13" s="275">
        <v>0</v>
      </c>
      <c r="AX13" s="275">
        <v>0</v>
      </c>
      <c r="AY13" s="275">
        <v>0</v>
      </c>
      <c r="AZ13" s="275">
        <v>0</v>
      </c>
    </row>
    <row r="14" spans="1:52" s="79" customFormat="1">
      <c r="A14" s="269" t="s">
        <v>713</v>
      </c>
      <c r="B14" s="275">
        <v>871.46157707499981</v>
      </c>
      <c r="C14" s="275">
        <v>866.23417707499971</v>
      </c>
      <c r="D14" s="275">
        <v>860.95757707499968</v>
      </c>
      <c r="E14" s="275">
        <v>883.07957707499963</v>
      </c>
      <c r="F14" s="275">
        <v>1224.3485770749996</v>
      </c>
      <c r="G14" s="275">
        <v>1198.687910408333</v>
      </c>
      <c r="H14" s="275">
        <v>1279.4522437416661</v>
      </c>
      <c r="I14" s="275">
        <v>1353.2865770749993</v>
      </c>
      <c r="J14" s="275">
        <v>1505.2985770749992</v>
      </c>
      <c r="K14" s="275">
        <v>1491.4855770749994</v>
      </c>
      <c r="L14" s="275">
        <v>1487.8135770749993</v>
      </c>
      <c r="M14" s="275">
        <v>1573.2185770749993</v>
      </c>
      <c r="N14" s="275">
        <v>1346.462</v>
      </c>
      <c r="O14" s="275">
        <v>1387.4110000000001</v>
      </c>
      <c r="P14" s="275">
        <v>1439.075</v>
      </c>
      <c r="Q14" s="275">
        <v>1604.4930000000002</v>
      </c>
      <c r="R14" s="275">
        <v>1709.1520000000003</v>
      </c>
      <c r="S14" s="275">
        <v>1741.5420000000004</v>
      </c>
      <c r="T14" s="275">
        <v>1737.1300000000003</v>
      </c>
      <c r="U14" s="275">
        <v>1802.2220000000002</v>
      </c>
      <c r="V14" s="275">
        <v>1839.2139999999999</v>
      </c>
      <c r="W14" s="275">
        <v>1833.1610000000001</v>
      </c>
      <c r="X14" s="275">
        <v>2066.2179999999998</v>
      </c>
      <c r="Y14" s="275">
        <v>2053.1010000000001</v>
      </c>
      <c r="Z14" s="275">
        <v>2088.3310000000001</v>
      </c>
      <c r="AA14" s="275">
        <v>2133.692</v>
      </c>
      <c r="AB14" s="275">
        <v>2192.4070000000002</v>
      </c>
      <c r="AC14" s="275">
        <v>2206.8130000000001</v>
      </c>
      <c r="AD14" s="275">
        <v>2266.4189999999999</v>
      </c>
      <c r="AE14" s="275">
        <v>2294.5880000000002</v>
      </c>
      <c r="AF14" s="275">
        <v>2327.2339999999999</v>
      </c>
      <c r="AG14" s="275">
        <v>2394.277</v>
      </c>
      <c r="AH14" s="275">
        <v>2632.46</v>
      </c>
      <c r="AI14" s="275">
        <v>2294.5880000000002</v>
      </c>
      <c r="AJ14" s="275">
        <v>2809.37</v>
      </c>
      <c r="AK14" s="275">
        <v>2919.402</v>
      </c>
      <c r="AL14" s="275">
        <v>3019.2919999999999</v>
      </c>
      <c r="AM14" s="275">
        <v>3072.5940000000001</v>
      </c>
      <c r="AN14" s="275">
        <v>3145.7809999999999</v>
      </c>
      <c r="AO14" s="275">
        <v>3263.2249999999999</v>
      </c>
      <c r="AP14" s="275">
        <v>3418.77</v>
      </c>
      <c r="AQ14" s="275">
        <v>3423.0970000000002</v>
      </c>
      <c r="AR14" s="275">
        <v>3546.7020000000002</v>
      </c>
      <c r="AS14" s="275">
        <v>3672.4119999999998</v>
      </c>
      <c r="AT14" s="275">
        <v>3837.7240000000002</v>
      </c>
      <c r="AU14" s="275">
        <v>3937.181</v>
      </c>
      <c r="AV14" s="275">
        <v>4494.0079999999998</v>
      </c>
      <c r="AW14" s="275">
        <v>4653.1779999999999</v>
      </c>
      <c r="AX14" s="275">
        <v>4765.92</v>
      </c>
      <c r="AY14" s="275">
        <v>4921.4260000000004</v>
      </c>
      <c r="AZ14" s="275">
        <v>5334.643</v>
      </c>
    </row>
    <row r="15" spans="1:52" s="79" customFormat="1">
      <c r="A15" s="269" t="s">
        <v>718</v>
      </c>
      <c r="B15" s="275">
        <v>-48.580400000000004</v>
      </c>
      <c r="C15" s="275">
        <v>-52.492599999999989</v>
      </c>
      <c r="D15" s="275">
        <v>-56.147000000000013</v>
      </c>
      <c r="E15" s="275">
        <v>-53.250999999999998</v>
      </c>
      <c r="F15" s="275">
        <v>-25.511666666666667</v>
      </c>
      <c r="G15" s="275">
        <v>-25.511666666666667</v>
      </c>
      <c r="H15" s="275">
        <v>-25.511666666666667</v>
      </c>
      <c r="I15" s="275">
        <v>-28.15100000000001</v>
      </c>
      <c r="J15" s="275">
        <v>-30.494</v>
      </c>
      <c r="K15" s="275">
        <v>-43.180999999999997</v>
      </c>
      <c r="L15" s="275">
        <v>-42.722000000000008</v>
      </c>
      <c r="M15" s="275">
        <v>-46.08</v>
      </c>
      <c r="N15" s="275">
        <v>-36.204000000000001</v>
      </c>
      <c r="O15" s="275">
        <v>-42.142000000000003</v>
      </c>
      <c r="P15" s="275">
        <v>-46.308</v>
      </c>
      <c r="Q15" s="275">
        <v>-51.791000000000004</v>
      </c>
      <c r="R15" s="275">
        <v>-53.145000000000003</v>
      </c>
      <c r="S15" s="275">
        <v>-54.454000000000001</v>
      </c>
      <c r="T15" s="275">
        <v>-57.833999999999989</v>
      </c>
      <c r="U15" s="275">
        <v>-65.913000000000011</v>
      </c>
      <c r="V15" s="275">
        <v>-61.618000000000002</v>
      </c>
      <c r="W15" s="275">
        <v>-65.569999999999993</v>
      </c>
      <c r="X15" s="275">
        <v>-70.779000000000025</v>
      </c>
      <c r="Y15" s="275">
        <v>-72.395999999999987</v>
      </c>
      <c r="Z15" s="275">
        <v>-73.881</v>
      </c>
      <c r="AA15" s="275">
        <v>-147.55699999999999</v>
      </c>
      <c r="AB15" s="275">
        <v>-222.66399999999999</v>
      </c>
      <c r="AC15" s="275">
        <v>-302.48099999999999</v>
      </c>
      <c r="AD15" s="275">
        <v>-79.366</v>
      </c>
      <c r="AE15" s="275">
        <v>-162.61500000000001</v>
      </c>
      <c r="AF15" s="275">
        <v>-236.441</v>
      </c>
      <c r="AG15" s="275">
        <v>-341.79700000000003</v>
      </c>
      <c r="AH15" s="275">
        <v>-92.477999999999994</v>
      </c>
      <c r="AI15" s="275">
        <v>1E-4</v>
      </c>
      <c r="AJ15" s="275">
        <v>-193.19110000000001</v>
      </c>
      <c r="AK15" s="275">
        <v>-106.91700000000003</v>
      </c>
      <c r="AL15" s="275">
        <v>-99.061999999999998</v>
      </c>
      <c r="AM15" s="275">
        <v>-100.723</v>
      </c>
      <c r="AN15" s="275">
        <v>-102.965</v>
      </c>
      <c r="AO15" s="275">
        <v>-112.63099999999997</v>
      </c>
      <c r="AP15" s="275">
        <v>-103.947</v>
      </c>
      <c r="AQ15" s="275">
        <v>-105.471</v>
      </c>
      <c r="AR15" s="275">
        <v>-105.45100000000002</v>
      </c>
      <c r="AS15" s="275">
        <v>-109.54799999999994</v>
      </c>
      <c r="AT15" s="275">
        <v>-113.46899999999999</v>
      </c>
      <c r="AU15" s="275">
        <v>-120.857</v>
      </c>
      <c r="AV15" s="275">
        <v>-128.43800000000002</v>
      </c>
      <c r="AW15" s="275">
        <v>-130.55800000000002</v>
      </c>
      <c r="AX15" s="275">
        <v>-133.672</v>
      </c>
      <c r="AY15" s="275">
        <v>-141.636</v>
      </c>
      <c r="AZ15" s="275">
        <v>-150.44100000000006</v>
      </c>
    </row>
    <row r="16" spans="1:52" s="79" customFormat="1">
      <c r="A16" s="269" t="s">
        <v>324</v>
      </c>
      <c r="B16" s="275">
        <v>0</v>
      </c>
      <c r="C16" s="275">
        <v>0</v>
      </c>
      <c r="D16" s="275">
        <v>0</v>
      </c>
      <c r="E16" s="275">
        <v>0</v>
      </c>
      <c r="F16" s="275">
        <v>0</v>
      </c>
      <c r="G16" s="275">
        <v>0</v>
      </c>
      <c r="H16" s="275">
        <v>0</v>
      </c>
      <c r="I16" s="275">
        <v>0</v>
      </c>
      <c r="J16" s="275">
        <v>0</v>
      </c>
      <c r="K16" s="275">
        <v>0</v>
      </c>
      <c r="L16" s="275">
        <v>0</v>
      </c>
      <c r="M16" s="275">
        <v>-2.3780000000000001</v>
      </c>
      <c r="N16" s="275">
        <v>2.3780000000000001</v>
      </c>
      <c r="O16" s="275">
        <v>0</v>
      </c>
      <c r="P16" s="275">
        <v>0</v>
      </c>
      <c r="Q16" s="275">
        <v>0</v>
      </c>
      <c r="R16" s="275">
        <v>0</v>
      </c>
      <c r="S16" s="275">
        <v>0</v>
      </c>
      <c r="T16" s="275">
        <v>0</v>
      </c>
      <c r="U16" s="275">
        <v>-36.265000000000278</v>
      </c>
      <c r="V16" s="275">
        <v>-4.6729999999998828</v>
      </c>
      <c r="W16" s="275">
        <v>2.3109999999997841</v>
      </c>
      <c r="X16" s="275">
        <v>-1.8679999999997206</v>
      </c>
      <c r="Y16" s="275">
        <v>6.5740000000000087</v>
      </c>
      <c r="Z16" s="275">
        <v>1.2829999999998802</v>
      </c>
      <c r="AA16" s="275">
        <v>-22.26299999999987</v>
      </c>
      <c r="AB16" s="275">
        <v>-76.527000000000058</v>
      </c>
      <c r="AC16" s="275">
        <v>-96.141000000000233</v>
      </c>
      <c r="AD16" s="275">
        <v>-4650.232</v>
      </c>
      <c r="AE16" s="275">
        <v>-33.177000000000248</v>
      </c>
      <c r="AF16" s="275">
        <v>-56.529999999999873</v>
      </c>
      <c r="AG16" s="275">
        <v>-129.22399999999999</v>
      </c>
      <c r="AH16" s="275">
        <v>-378.33399999999983</v>
      </c>
      <c r="AI16" s="275">
        <v>204.54389999999972</v>
      </c>
      <c r="AJ16" s="275">
        <v>104.38710000000012</v>
      </c>
      <c r="AK16" s="275">
        <v>-12.890000000000043</v>
      </c>
      <c r="AL16" s="275">
        <v>16.166000000000142</v>
      </c>
      <c r="AM16" s="275">
        <v>-20.584000000000103</v>
      </c>
      <c r="AN16" s="275">
        <v>10.146000000000022</v>
      </c>
      <c r="AO16" s="275">
        <v>30.557000000000016</v>
      </c>
      <c r="AP16" s="275">
        <v>-19.030999999999764</v>
      </c>
      <c r="AQ16" s="275">
        <v>8.4070000000000036</v>
      </c>
      <c r="AR16" s="275">
        <v>0.34799999999962239</v>
      </c>
      <c r="AS16" s="275">
        <v>-19.303999999999675</v>
      </c>
      <c r="AT16" s="275">
        <v>-2.4420000000001352</v>
      </c>
      <c r="AU16" s="275">
        <v>-4.151000000000252</v>
      </c>
      <c r="AV16" s="275">
        <v>1.0750000000001094</v>
      </c>
      <c r="AW16" s="275">
        <v>-57.142999999999738</v>
      </c>
      <c r="AX16" s="275">
        <v>10.882000000000364</v>
      </c>
      <c r="AY16" s="275">
        <v>5.127999999999691</v>
      </c>
      <c r="AZ16" s="275">
        <v>13.911000000000087</v>
      </c>
    </row>
    <row r="17" spans="1:52" s="79" customFormat="1">
      <c r="A17" s="269" t="s">
        <v>714</v>
      </c>
      <c r="B17" s="275">
        <v>43.472000000000001</v>
      </c>
      <c r="C17" s="275">
        <v>47.139999999999993</v>
      </c>
      <c r="D17" s="275">
        <v>78.318000000000012</v>
      </c>
      <c r="E17" s="275">
        <v>394.73900000000003</v>
      </c>
      <c r="F17" s="275" t="s">
        <v>14</v>
      </c>
      <c r="G17" s="275">
        <v>105.81</v>
      </c>
      <c r="H17" s="275">
        <v>99.663000000000011</v>
      </c>
      <c r="I17" s="275">
        <v>183.31899999999996</v>
      </c>
      <c r="J17" s="275">
        <v>16.962</v>
      </c>
      <c r="K17" s="275">
        <v>39.509</v>
      </c>
      <c r="L17" s="275">
        <v>128.12700000000001</v>
      </c>
      <c r="M17" s="275">
        <v>186.15299999999996</v>
      </c>
      <c r="N17" s="275">
        <v>74.775000000000006</v>
      </c>
      <c r="O17" s="275">
        <v>93.805999999999983</v>
      </c>
      <c r="P17" s="275">
        <v>211.72600000000003</v>
      </c>
      <c r="Q17" s="275">
        <v>156.44999999999996</v>
      </c>
      <c r="R17" s="275">
        <v>85.534999999999997</v>
      </c>
      <c r="S17" s="275">
        <v>50.042000000000002</v>
      </c>
      <c r="T17" s="275">
        <v>122.92599999999999</v>
      </c>
      <c r="U17" s="275">
        <v>176.57600000000002</v>
      </c>
      <c r="V17" s="275">
        <v>60.966000000000001</v>
      </c>
      <c r="W17" s="275">
        <v>296.702</v>
      </c>
      <c r="X17" s="275">
        <v>59.538000000000011</v>
      </c>
      <c r="Y17" s="275">
        <v>101.529</v>
      </c>
      <c r="Z17" s="275">
        <v>118.401</v>
      </c>
      <c r="AA17" s="275">
        <v>228.977</v>
      </c>
      <c r="AB17" s="275">
        <v>314.03899999999999</v>
      </c>
      <c r="AC17" s="275">
        <v>458.75</v>
      </c>
      <c r="AD17" s="275">
        <v>110.14</v>
      </c>
      <c r="AE17" s="275">
        <v>247.67599999999999</v>
      </c>
      <c r="AF17" s="275">
        <v>446.42700000000002</v>
      </c>
      <c r="AG17" s="275">
        <v>823.822</v>
      </c>
      <c r="AH17" s="275">
        <v>269.78699999999998</v>
      </c>
      <c r="AI17" s="275">
        <v>448.738</v>
      </c>
      <c r="AJ17" s="275">
        <v>204.48200000000003</v>
      </c>
      <c r="AK17" s="275">
        <v>238.50699999999995</v>
      </c>
      <c r="AL17" s="275">
        <v>146.745</v>
      </c>
      <c r="AM17" s="275">
        <v>227.61700000000002</v>
      </c>
      <c r="AN17" s="275">
        <v>217.62999999999994</v>
      </c>
      <c r="AO17" s="275">
        <v>303.44100000000003</v>
      </c>
      <c r="AP17" s="275">
        <v>188.61199999999999</v>
      </c>
      <c r="AQ17" s="275">
        <v>205.62300000000002</v>
      </c>
      <c r="AR17" s="275">
        <v>251.42399999999998</v>
      </c>
      <c r="AS17" s="275">
        <v>311.83299999999997</v>
      </c>
      <c r="AT17" s="275">
        <v>229.99</v>
      </c>
      <c r="AU17" s="275">
        <v>691.88</v>
      </c>
      <c r="AV17" s="275">
        <v>297.35299999999995</v>
      </c>
      <c r="AW17" s="275">
        <v>310.03599999999994</v>
      </c>
      <c r="AX17" s="275">
        <v>294.36399999999998</v>
      </c>
      <c r="AY17" s="275">
        <v>561.58999999999992</v>
      </c>
      <c r="AZ17" s="275">
        <v>370.54600000000011</v>
      </c>
    </row>
    <row r="18" spans="1:52" s="79" customFormat="1">
      <c r="A18" s="269" t="s">
        <v>715</v>
      </c>
      <c r="B18" s="275">
        <v>-0.11899999999999999</v>
      </c>
      <c r="C18" s="275">
        <v>7.5999999999999998E-2</v>
      </c>
      <c r="D18" s="275">
        <v>-4.8999999999999988E-2</v>
      </c>
      <c r="E18" s="275">
        <v>-0.21900000000000003</v>
      </c>
      <c r="F18" s="275">
        <v>-0.14899999999999999</v>
      </c>
      <c r="G18" s="275">
        <v>0.46599999999999997</v>
      </c>
      <c r="H18" s="275">
        <v>-0.31699999999999995</v>
      </c>
      <c r="I18" s="275">
        <v>-3.1560000000000001</v>
      </c>
      <c r="J18" s="275">
        <v>-0.28100000000000003</v>
      </c>
      <c r="K18" s="275">
        <v>0</v>
      </c>
      <c r="L18" s="275">
        <v>0</v>
      </c>
      <c r="M18" s="275">
        <v>-0.11299999999999999</v>
      </c>
      <c r="N18" s="275">
        <v>0</v>
      </c>
      <c r="O18" s="275">
        <v>0</v>
      </c>
      <c r="P18" s="275">
        <v>0</v>
      </c>
      <c r="Q18" s="275">
        <v>0</v>
      </c>
      <c r="R18" s="275">
        <v>0</v>
      </c>
      <c r="S18" s="275">
        <v>0</v>
      </c>
      <c r="T18" s="275">
        <v>0</v>
      </c>
      <c r="U18" s="275">
        <v>-37.405999999999999</v>
      </c>
      <c r="V18" s="275">
        <v>-0.72799999999999998</v>
      </c>
      <c r="W18" s="275">
        <v>-0.38600000000000012</v>
      </c>
      <c r="X18" s="275">
        <v>-8.0000000000000071E-3</v>
      </c>
      <c r="Y18" s="275">
        <v>-0.47699999999999987</v>
      </c>
      <c r="Z18" s="275">
        <v>-0.442</v>
      </c>
      <c r="AA18" s="275">
        <v>-0.442</v>
      </c>
      <c r="AB18" s="275">
        <v>-0.442</v>
      </c>
      <c r="AC18" s="275">
        <v>-0.52200000000000002</v>
      </c>
      <c r="AD18" s="275">
        <v>4647.6270000000004</v>
      </c>
      <c r="AE18" s="275">
        <v>-19.238</v>
      </c>
      <c r="AF18" s="275">
        <v>-86.412999999999997</v>
      </c>
      <c r="AG18" s="275">
        <v>-114.61799999999999</v>
      </c>
      <c r="AH18" s="275">
        <v>-136.84700000000001</v>
      </c>
      <c r="AI18" s="275">
        <v>-138.5</v>
      </c>
      <c r="AJ18" s="275">
        <v>-5.6459999999999866</v>
      </c>
      <c r="AK18" s="275">
        <v>-18.810000000000002</v>
      </c>
      <c r="AL18" s="275">
        <v>-10.547000000000001</v>
      </c>
      <c r="AM18" s="275">
        <v>-33.123000000000005</v>
      </c>
      <c r="AN18" s="275">
        <v>-7.3669999999999973</v>
      </c>
      <c r="AO18" s="275">
        <v>-65.822000000000003</v>
      </c>
      <c r="AP18" s="275">
        <v>-61.307000000000002</v>
      </c>
      <c r="AQ18" s="275">
        <v>15.045999999999999</v>
      </c>
      <c r="AR18" s="275">
        <v>-20.610999999999997</v>
      </c>
      <c r="AS18" s="275">
        <v>-17.668999999999997</v>
      </c>
      <c r="AT18" s="275">
        <v>-14.622</v>
      </c>
      <c r="AU18" s="275">
        <v>-10.045000000000002</v>
      </c>
      <c r="AV18" s="275">
        <v>-10.82</v>
      </c>
      <c r="AW18" s="275">
        <v>-9.5929999999999964</v>
      </c>
      <c r="AX18" s="275">
        <v>-16.068000000000001</v>
      </c>
      <c r="AY18" s="275">
        <v>-11.864999999999998</v>
      </c>
      <c r="AZ18" s="275">
        <v>-24.667000000000002</v>
      </c>
    </row>
    <row r="19" spans="1:52" s="89" customFormat="1">
      <c r="A19" s="276" t="s">
        <v>719</v>
      </c>
      <c r="B19" s="277">
        <v>866.23417707499971</v>
      </c>
      <c r="C19" s="277">
        <v>860.95757707499968</v>
      </c>
      <c r="D19" s="277">
        <v>883.07957707499963</v>
      </c>
      <c r="E19" s="277">
        <v>1224.3485770749996</v>
      </c>
      <c r="F19" s="277">
        <v>1198.687910408333</v>
      </c>
      <c r="G19" s="277">
        <v>1279.4522437416661</v>
      </c>
      <c r="H19" s="277">
        <v>1353.2865770749993</v>
      </c>
      <c r="I19" s="277">
        <v>1505.2985770749992</v>
      </c>
      <c r="J19" s="277">
        <v>1491.4855770749994</v>
      </c>
      <c r="K19" s="277">
        <v>1487.8135770749993</v>
      </c>
      <c r="L19" s="277">
        <v>1573.2185770749993</v>
      </c>
      <c r="M19" s="277">
        <v>1710.8005770749994</v>
      </c>
      <c r="N19" s="277">
        <v>1387.4110000000001</v>
      </c>
      <c r="O19" s="277">
        <v>1439.075</v>
      </c>
      <c r="P19" s="277">
        <v>1604.4930000000002</v>
      </c>
      <c r="Q19" s="277">
        <v>1709.1520000000003</v>
      </c>
      <c r="R19" s="277">
        <v>1741.5420000000004</v>
      </c>
      <c r="S19" s="277">
        <v>1737.1300000000003</v>
      </c>
      <c r="T19" s="277">
        <v>1802.2220000000002</v>
      </c>
      <c r="U19" s="277">
        <v>1839.2139999999999</v>
      </c>
      <c r="V19" s="277">
        <v>1833.1610000000001</v>
      </c>
      <c r="W19" s="277">
        <v>2066.2179999999998</v>
      </c>
      <c r="X19" s="277">
        <v>2053.1010000000001</v>
      </c>
      <c r="Y19" s="277">
        <v>2088.3310000000001</v>
      </c>
      <c r="Z19" s="277">
        <v>2133.692</v>
      </c>
      <c r="AA19" s="277">
        <v>2192.4070000000002</v>
      </c>
      <c r="AB19" s="277">
        <v>2206.8130000000001</v>
      </c>
      <c r="AC19" s="277">
        <v>2266.4189999999999</v>
      </c>
      <c r="AD19" s="277">
        <v>2294.5880000000002</v>
      </c>
      <c r="AE19" s="277">
        <v>2327.2339999999999</v>
      </c>
      <c r="AF19" s="277">
        <v>2394.277</v>
      </c>
      <c r="AG19" s="277">
        <v>2632.46</v>
      </c>
      <c r="AH19" s="277">
        <v>2294.5880000000002</v>
      </c>
      <c r="AI19" s="277">
        <v>2809.37</v>
      </c>
      <c r="AJ19" s="277">
        <v>2919.402</v>
      </c>
      <c r="AK19" s="277">
        <v>3019.2919999999999</v>
      </c>
      <c r="AL19" s="277">
        <v>3072.5940000000001</v>
      </c>
      <c r="AM19" s="277">
        <v>3145.7809999999999</v>
      </c>
      <c r="AN19" s="277">
        <v>3263.2249999999999</v>
      </c>
      <c r="AO19" s="277">
        <v>3418.77</v>
      </c>
      <c r="AP19" s="277">
        <v>3423.0970000000002</v>
      </c>
      <c r="AQ19" s="277">
        <v>3546.7020000000002</v>
      </c>
      <c r="AR19" s="277">
        <v>3672.4119999999998</v>
      </c>
      <c r="AS19" s="277">
        <v>3837.7240000000002</v>
      </c>
      <c r="AT19" s="277">
        <v>3937.181</v>
      </c>
      <c r="AU19" s="277">
        <v>4494.0079999999998</v>
      </c>
      <c r="AV19" s="277">
        <v>4653.1779999999999</v>
      </c>
      <c r="AW19" s="277">
        <v>4765.92</v>
      </c>
      <c r="AX19" s="277">
        <v>4921.4260000000004</v>
      </c>
      <c r="AY19" s="277">
        <v>5334.643</v>
      </c>
      <c r="AZ19" s="277">
        <v>5543.9920000000002</v>
      </c>
    </row>
    <row r="20" spans="1:52" s="89" customFormat="1">
      <c r="A20" s="278" t="s">
        <v>720</v>
      </c>
      <c r="B20" s="275"/>
      <c r="C20" s="275"/>
      <c r="D20" s="275"/>
      <c r="E20" s="275"/>
      <c r="F20" s="275"/>
      <c r="G20" s="275"/>
      <c r="H20" s="275"/>
      <c r="I20" s="275"/>
      <c r="J20" s="275"/>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5">
        <v>0</v>
      </c>
      <c r="AK20" s="275">
        <v>0</v>
      </c>
      <c r="AL20" s="275">
        <v>0</v>
      </c>
      <c r="AM20" s="275">
        <v>0</v>
      </c>
      <c r="AN20" s="275">
        <v>0</v>
      </c>
      <c r="AO20" s="275">
        <v>0</v>
      </c>
      <c r="AP20" s="275">
        <v>0</v>
      </c>
      <c r="AQ20" s="275">
        <v>0</v>
      </c>
      <c r="AR20" s="275">
        <v>0</v>
      </c>
      <c r="AS20" s="275">
        <v>0</v>
      </c>
      <c r="AT20" s="275">
        <v>0</v>
      </c>
      <c r="AU20" s="275">
        <v>0</v>
      </c>
      <c r="AV20" s="275">
        <v>0</v>
      </c>
      <c r="AW20" s="275">
        <v>0</v>
      </c>
      <c r="AX20" s="275">
        <v>0</v>
      </c>
      <c r="AY20" s="275">
        <v>0</v>
      </c>
      <c r="AZ20" s="275">
        <v>0</v>
      </c>
    </row>
    <row r="21" spans="1:52" s="89" customFormat="1">
      <c r="A21" s="269" t="s">
        <v>713</v>
      </c>
      <c r="B21" s="275">
        <v>2823.8565076900004</v>
      </c>
      <c r="C21" s="275">
        <v>2797.9265076900006</v>
      </c>
      <c r="D21" s="275">
        <v>2767.9265076900006</v>
      </c>
      <c r="E21" s="275">
        <v>2708.3125076900005</v>
      </c>
      <c r="F21" s="275">
        <v>2648.5185076900007</v>
      </c>
      <c r="G21" s="275">
        <v>2588.6565076900006</v>
      </c>
      <c r="H21" s="275">
        <v>2528.7105076900007</v>
      </c>
      <c r="I21" s="275">
        <v>2468.7105076900007</v>
      </c>
      <c r="J21" s="275">
        <v>2346.2085076900003</v>
      </c>
      <c r="K21" s="275">
        <v>1949.6025076900003</v>
      </c>
      <c r="L21" s="275">
        <v>0</v>
      </c>
      <c r="M21" s="275">
        <v>0</v>
      </c>
      <c r="N21" s="275">
        <v>0</v>
      </c>
      <c r="O21" s="275">
        <v>0</v>
      </c>
      <c r="P21" s="275">
        <v>0</v>
      </c>
      <c r="Q21" s="275">
        <v>0</v>
      </c>
      <c r="R21" s="275">
        <v>0</v>
      </c>
      <c r="S21" s="275">
        <v>0</v>
      </c>
      <c r="T21" s="275">
        <v>0</v>
      </c>
      <c r="U21" s="275">
        <v>0</v>
      </c>
      <c r="V21" s="275">
        <v>0</v>
      </c>
      <c r="W21" s="275">
        <v>0</v>
      </c>
      <c r="X21" s="275">
        <v>0</v>
      </c>
      <c r="Y21" s="275">
        <v>0</v>
      </c>
      <c r="Z21" s="275">
        <v>0</v>
      </c>
      <c r="AA21" s="275">
        <v>0</v>
      </c>
      <c r="AB21" s="275">
        <v>0</v>
      </c>
      <c r="AC21" s="275">
        <v>0</v>
      </c>
      <c r="AD21" s="275">
        <v>0</v>
      </c>
      <c r="AE21" s="275">
        <v>0</v>
      </c>
      <c r="AF21" s="275">
        <v>0</v>
      </c>
      <c r="AG21" s="275">
        <v>0</v>
      </c>
      <c r="AH21" s="275">
        <v>0</v>
      </c>
      <c r="AI21" s="275">
        <v>0</v>
      </c>
      <c r="AJ21" s="275">
        <v>0</v>
      </c>
      <c r="AK21" s="275">
        <v>0</v>
      </c>
      <c r="AL21" s="275">
        <v>0</v>
      </c>
      <c r="AM21" s="275">
        <v>0</v>
      </c>
      <c r="AN21" s="275">
        <v>0</v>
      </c>
      <c r="AO21" s="275">
        <v>0</v>
      </c>
      <c r="AP21" s="275">
        <v>0</v>
      </c>
      <c r="AQ21" s="275">
        <v>0</v>
      </c>
      <c r="AR21" s="275">
        <v>0</v>
      </c>
      <c r="AS21" s="275">
        <v>0</v>
      </c>
      <c r="AT21" s="275">
        <v>0</v>
      </c>
      <c r="AU21" s="275">
        <v>0</v>
      </c>
      <c r="AV21" s="275">
        <v>0</v>
      </c>
      <c r="AW21" s="275">
        <v>0</v>
      </c>
      <c r="AX21" s="275">
        <v>0</v>
      </c>
      <c r="AY21" s="275">
        <v>0</v>
      </c>
      <c r="AZ21" s="275">
        <v>0</v>
      </c>
    </row>
    <row r="22" spans="1:52" s="89" customFormat="1">
      <c r="A22" s="269" t="s">
        <v>709</v>
      </c>
      <c r="B22" s="275">
        <v>-30</v>
      </c>
      <c r="C22" s="275">
        <v>-30</v>
      </c>
      <c r="D22" s="275">
        <v>-60</v>
      </c>
      <c r="E22" s="275">
        <v>-60</v>
      </c>
      <c r="F22" s="275">
        <v>-60</v>
      </c>
      <c r="G22" s="275">
        <v>-60</v>
      </c>
      <c r="H22" s="275">
        <v>-60</v>
      </c>
      <c r="I22" s="275">
        <v>-120</v>
      </c>
      <c r="J22" s="275">
        <v>-396.60599999999999</v>
      </c>
      <c r="K22" s="275">
        <v>-89.935999999999993</v>
      </c>
      <c r="L22" s="275">
        <v>0</v>
      </c>
      <c r="M22" s="275">
        <v>0</v>
      </c>
      <c r="N22" s="275">
        <v>0</v>
      </c>
      <c r="O22" s="275">
        <v>0</v>
      </c>
      <c r="P22" s="275">
        <v>0</v>
      </c>
      <c r="Q22" s="275">
        <v>0</v>
      </c>
      <c r="R22" s="275">
        <v>0</v>
      </c>
      <c r="S22" s="275">
        <v>0</v>
      </c>
      <c r="T22" s="275">
        <v>0</v>
      </c>
      <c r="U22" s="275">
        <v>0</v>
      </c>
      <c r="V22" s="275">
        <v>0</v>
      </c>
      <c r="W22" s="275">
        <v>0</v>
      </c>
      <c r="X22" s="275">
        <v>0</v>
      </c>
      <c r="Y22" s="275">
        <v>0</v>
      </c>
      <c r="Z22" s="275">
        <v>0</v>
      </c>
      <c r="AA22" s="275">
        <v>0</v>
      </c>
      <c r="AB22" s="275">
        <v>0</v>
      </c>
      <c r="AC22" s="275">
        <v>0</v>
      </c>
      <c r="AD22" s="275">
        <v>0</v>
      </c>
      <c r="AE22" s="275">
        <v>0</v>
      </c>
      <c r="AF22" s="275">
        <v>0</v>
      </c>
      <c r="AG22" s="275">
        <v>0</v>
      </c>
      <c r="AH22" s="275">
        <v>0</v>
      </c>
      <c r="AI22" s="275">
        <v>0</v>
      </c>
      <c r="AJ22" s="275">
        <v>0</v>
      </c>
      <c r="AK22" s="275">
        <v>0</v>
      </c>
      <c r="AL22" s="275">
        <v>0</v>
      </c>
      <c r="AM22" s="275">
        <v>0</v>
      </c>
      <c r="AN22" s="275">
        <v>0</v>
      </c>
      <c r="AO22" s="275">
        <v>0</v>
      </c>
      <c r="AP22" s="275">
        <v>0</v>
      </c>
      <c r="AQ22" s="275">
        <v>0</v>
      </c>
      <c r="AR22" s="275">
        <v>0</v>
      </c>
      <c r="AS22" s="275">
        <v>0</v>
      </c>
      <c r="AT22" s="275">
        <v>0</v>
      </c>
      <c r="AU22" s="275">
        <v>0</v>
      </c>
      <c r="AV22" s="275">
        <v>0</v>
      </c>
      <c r="AW22" s="275">
        <v>0</v>
      </c>
      <c r="AX22" s="275">
        <v>0</v>
      </c>
      <c r="AY22" s="275">
        <v>0</v>
      </c>
      <c r="AZ22" s="275">
        <v>0</v>
      </c>
    </row>
    <row r="23" spans="1:52" s="89" customFormat="1">
      <c r="A23" s="269" t="s">
        <v>324</v>
      </c>
      <c r="B23" s="275">
        <v>0</v>
      </c>
      <c r="C23" s="275">
        <v>0</v>
      </c>
      <c r="D23" s="275">
        <v>0</v>
      </c>
      <c r="E23" s="275">
        <v>0</v>
      </c>
      <c r="F23" s="275">
        <v>0</v>
      </c>
      <c r="G23" s="275">
        <v>0</v>
      </c>
      <c r="H23" s="275">
        <v>0</v>
      </c>
      <c r="I23" s="275">
        <v>0</v>
      </c>
      <c r="J23" s="275">
        <v>0</v>
      </c>
      <c r="K23" s="275">
        <v>0</v>
      </c>
      <c r="L23" s="275">
        <v>0</v>
      </c>
      <c r="M23" s="275">
        <v>0</v>
      </c>
      <c r="N23" s="275">
        <v>0</v>
      </c>
      <c r="O23" s="275">
        <v>0</v>
      </c>
      <c r="P23" s="275">
        <v>0</v>
      </c>
      <c r="Q23" s="275">
        <v>0</v>
      </c>
      <c r="R23" s="275">
        <v>0</v>
      </c>
      <c r="S23" s="275">
        <v>0</v>
      </c>
      <c r="T23" s="275">
        <v>0</v>
      </c>
      <c r="U23" s="275">
        <v>0</v>
      </c>
      <c r="V23" s="275">
        <v>0</v>
      </c>
      <c r="W23" s="275">
        <v>0</v>
      </c>
      <c r="X23" s="275">
        <v>0</v>
      </c>
      <c r="Y23" s="275">
        <v>0</v>
      </c>
      <c r="Z23" s="275">
        <v>0</v>
      </c>
      <c r="AA23" s="275">
        <v>0</v>
      </c>
      <c r="AB23" s="275">
        <v>0</v>
      </c>
      <c r="AC23" s="275">
        <v>0</v>
      </c>
      <c r="AD23" s="275">
        <v>0</v>
      </c>
      <c r="AE23" s="275">
        <v>0</v>
      </c>
      <c r="AF23" s="275">
        <v>0</v>
      </c>
      <c r="AG23" s="275">
        <v>0</v>
      </c>
      <c r="AH23" s="275">
        <v>0</v>
      </c>
      <c r="AI23" s="275">
        <v>0</v>
      </c>
      <c r="AJ23" s="275">
        <v>0</v>
      </c>
      <c r="AK23" s="275">
        <v>0</v>
      </c>
      <c r="AL23" s="275">
        <v>0</v>
      </c>
      <c r="AM23" s="275">
        <v>0</v>
      </c>
      <c r="AN23" s="275">
        <v>0</v>
      </c>
      <c r="AO23" s="275">
        <v>0</v>
      </c>
      <c r="AP23" s="275">
        <v>0</v>
      </c>
      <c r="AQ23" s="275">
        <v>0</v>
      </c>
      <c r="AR23" s="275">
        <v>0</v>
      </c>
      <c r="AS23" s="275">
        <v>0</v>
      </c>
      <c r="AT23" s="275">
        <v>0</v>
      </c>
      <c r="AU23" s="275">
        <v>0</v>
      </c>
      <c r="AV23" s="275">
        <v>0</v>
      </c>
      <c r="AW23" s="275">
        <v>0</v>
      </c>
      <c r="AX23" s="275">
        <v>0</v>
      </c>
      <c r="AY23" s="275">
        <v>0</v>
      </c>
      <c r="AZ23" s="275">
        <v>0</v>
      </c>
    </row>
    <row r="24" spans="1:52" s="79" customFormat="1">
      <c r="A24" s="269" t="s">
        <v>714</v>
      </c>
      <c r="B24" s="275">
        <v>4.07</v>
      </c>
      <c r="C24" s="275">
        <v>0</v>
      </c>
      <c r="D24" s="275">
        <v>0.38600000000000012</v>
      </c>
      <c r="E24" s="275">
        <v>0.20599999999999952</v>
      </c>
      <c r="F24" s="275">
        <v>0.13800000000000001</v>
      </c>
      <c r="G24" s="275">
        <v>5.3999999999999992E-2</v>
      </c>
      <c r="H24" s="275">
        <v>0</v>
      </c>
      <c r="I24" s="275">
        <v>-1.0000000000000009E-3</v>
      </c>
      <c r="J24" s="275">
        <v>0</v>
      </c>
      <c r="K24" s="275">
        <v>0</v>
      </c>
      <c r="L24" s="275">
        <v>0</v>
      </c>
      <c r="M24" s="275">
        <v>0</v>
      </c>
      <c r="N24" s="275">
        <v>0</v>
      </c>
      <c r="O24" s="275">
        <v>0</v>
      </c>
      <c r="P24" s="275">
        <v>0</v>
      </c>
      <c r="Q24" s="275">
        <v>0</v>
      </c>
      <c r="R24" s="275">
        <v>0</v>
      </c>
      <c r="S24" s="275">
        <v>0</v>
      </c>
      <c r="T24" s="275">
        <v>0</v>
      </c>
      <c r="U24" s="275">
        <v>0</v>
      </c>
      <c r="V24" s="275">
        <v>0</v>
      </c>
      <c r="W24" s="275">
        <v>0</v>
      </c>
      <c r="X24" s="275">
        <v>0</v>
      </c>
      <c r="Y24" s="275">
        <v>0</v>
      </c>
      <c r="Z24" s="275">
        <v>0</v>
      </c>
      <c r="AA24" s="275">
        <v>0</v>
      </c>
      <c r="AB24" s="275">
        <v>0</v>
      </c>
      <c r="AC24" s="275">
        <v>0</v>
      </c>
      <c r="AD24" s="275">
        <v>0</v>
      </c>
      <c r="AE24" s="275">
        <v>0</v>
      </c>
      <c r="AF24" s="275">
        <v>0</v>
      </c>
      <c r="AG24" s="275">
        <v>0</v>
      </c>
      <c r="AH24" s="275">
        <v>0</v>
      </c>
      <c r="AI24" s="275">
        <v>0</v>
      </c>
      <c r="AJ24" s="275">
        <v>0</v>
      </c>
      <c r="AK24" s="275">
        <v>0</v>
      </c>
      <c r="AL24" s="275">
        <v>0</v>
      </c>
      <c r="AM24" s="275">
        <v>0</v>
      </c>
      <c r="AN24" s="275">
        <v>0</v>
      </c>
      <c r="AO24" s="275">
        <v>0</v>
      </c>
      <c r="AP24" s="275">
        <v>0</v>
      </c>
      <c r="AQ24" s="275">
        <v>0</v>
      </c>
      <c r="AR24" s="275">
        <v>0</v>
      </c>
      <c r="AS24" s="275">
        <v>0</v>
      </c>
      <c r="AT24" s="275">
        <v>0</v>
      </c>
      <c r="AU24" s="275">
        <v>0</v>
      </c>
      <c r="AV24" s="275">
        <v>0</v>
      </c>
      <c r="AW24" s="275">
        <v>0</v>
      </c>
      <c r="AX24" s="275">
        <v>0</v>
      </c>
      <c r="AY24" s="275">
        <v>0</v>
      </c>
      <c r="AZ24" s="275">
        <v>0</v>
      </c>
    </row>
    <row r="25" spans="1:52" s="79" customFormat="1">
      <c r="A25" s="269" t="s">
        <v>721</v>
      </c>
      <c r="B25" s="275">
        <v>0</v>
      </c>
      <c r="C25" s="275">
        <v>0</v>
      </c>
      <c r="D25" s="275">
        <v>0</v>
      </c>
      <c r="E25" s="275">
        <v>0</v>
      </c>
      <c r="F25" s="275">
        <v>0</v>
      </c>
      <c r="G25" s="275">
        <v>0</v>
      </c>
      <c r="H25" s="275">
        <v>0</v>
      </c>
      <c r="I25" s="275">
        <v>-2.5009999999999999</v>
      </c>
      <c r="J25" s="275">
        <v>0</v>
      </c>
      <c r="K25" s="275">
        <v>-1859.6659999999999</v>
      </c>
      <c r="L25" s="275">
        <v>0</v>
      </c>
      <c r="M25" s="275">
        <v>0</v>
      </c>
      <c r="N25" s="275">
        <v>0</v>
      </c>
      <c r="O25" s="275">
        <v>0</v>
      </c>
      <c r="P25" s="275">
        <v>0</v>
      </c>
      <c r="Q25" s="275">
        <v>0</v>
      </c>
      <c r="R25" s="275">
        <v>0</v>
      </c>
      <c r="S25" s="275">
        <v>0</v>
      </c>
      <c r="T25" s="275">
        <v>0</v>
      </c>
      <c r="U25" s="275">
        <v>0</v>
      </c>
      <c r="V25" s="275">
        <v>0</v>
      </c>
      <c r="W25" s="275">
        <v>0</v>
      </c>
      <c r="X25" s="275">
        <v>0</v>
      </c>
      <c r="Y25" s="275">
        <v>0</v>
      </c>
      <c r="Z25" s="275">
        <v>0</v>
      </c>
      <c r="AA25" s="275">
        <v>0</v>
      </c>
      <c r="AB25" s="275">
        <v>0</v>
      </c>
      <c r="AC25" s="275">
        <v>0</v>
      </c>
      <c r="AD25" s="275">
        <v>0</v>
      </c>
      <c r="AE25" s="275">
        <v>0</v>
      </c>
      <c r="AF25" s="275">
        <v>0</v>
      </c>
      <c r="AG25" s="275">
        <v>0</v>
      </c>
      <c r="AH25" s="275">
        <v>0</v>
      </c>
      <c r="AI25" s="275">
        <v>0</v>
      </c>
      <c r="AJ25" s="275">
        <v>0</v>
      </c>
      <c r="AK25" s="275">
        <v>0</v>
      </c>
      <c r="AL25" s="275">
        <v>0</v>
      </c>
      <c r="AM25" s="275">
        <v>0</v>
      </c>
      <c r="AN25" s="275">
        <v>0</v>
      </c>
      <c r="AO25" s="275">
        <v>0</v>
      </c>
      <c r="AP25" s="275">
        <v>0</v>
      </c>
      <c r="AQ25" s="275">
        <v>0</v>
      </c>
      <c r="AR25" s="275">
        <v>0</v>
      </c>
      <c r="AS25" s="275">
        <v>0</v>
      </c>
      <c r="AT25" s="275">
        <v>0</v>
      </c>
      <c r="AU25" s="275">
        <v>0</v>
      </c>
      <c r="AV25" s="275">
        <v>0</v>
      </c>
      <c r="AW25" s="275">
        <v>0</v>
      </c>
      <c r="AX25" s="275">
        <v>0</v>
      </c>
      <c r="AY25" s="275">
        <v>0</v>
      </c>
      <c r="AZ25" s="275">
        <v>0</v>
      </c>
    </row>
    <row r="26" spans="1:52" s="79" customFormat="1">
      <c r="A26" s="276" t="s">
        <v>722</v>
      </c>
      <c r="B26" s="277">
        <v>2797.9265076900006</v>
      </c>
      <c r="C26" s="277">
        <v>2767.9265076900006</v>
      </c>
      <c r="D26" s="277">
        <v>2708.3125076900005</v>
      </c>
      <c r="E26" s="277">
        <v>2648.5185076900007</v>
      </c>
      <c r="F26" s="277">
        <v>2588.6565076900006</v>
      </c>
      <c r="G26" s="277">
        <v>2528.7105076900007</v>
      </c>
      <c r="H26" s="277">
        <v>2468.7105076900007</v>
      </c>
      <c r="I26" s="277">
        <v>2346.2085076900003</v>
      </c>
      <c r="J26" s="277">
        <v>1949.6025076900003</v>
      </c>
      <c r="K26" s="277">
        <v>5.0769000040418177E-4</v>
      </c>
      <c r="L26" s="277">
        <v>0</v>
      </c>
      <c r="M26" s="277">
        <v>0</v>
      </c>
      <c r="N26" s="277">
        <v>0</v>
      </c>
      <c r="O26" s="277">
        <v>0</v>
      </c>
      <c r="P26" s="277">
        <v>0</v>
      </c>
      <c r="Q26" s="277">
        <v>0</v>
      </c>
      <c r="R26" s="277">
        <v>0</v>
      </c>
      <c r="S26" s="277">
        <v>0</v>
      </c>
      <c r="T26" s="277">
        <v>0</v>
      </c>
      <c r="U26" s="277">
        <v>0</v>
      </c>
      <c r="V26" s="277">
        <v>0</v>
      </c>
      <c r="W26" s="277">
        <v>0</v>
      </c>
      <c r="X26" s="277">
        <v>0</v>
      </c>
      <c r="Y26" s="277">
        <v>0</v>
      </c>
      <c r="Z26" s="277">
        <v>0</v>
      </c>
      <c r="AA26" s="277">
        <v>0</v>
      </c>
      <c r="AB26" s="277">
        <v>0</v>
      </c>
      <c r="AC26" s="277">
        <v>0</v>
      </c>
      <c r="AD26" s="277">
        <v>0</v>
      </c>
      <c r="AE26" s="277">
        <v>0</v>
      </c>
      <c r="AF26" s="277">
        <v>0</v>
      </c>
      <c r="AG26" s="277">
        <v>0</v>
      </c>
      <c r="AH26" s="277">
        <v>0</v>
      </c>
      <c r="AI26" s="277">
        <v>0</v>
      </c>
      <c r="AJ26" s="277">
        <v>0</v>
      </c>
      <c r="AK26" s="277">
        <v>0</v>
      </c>
      <c r="AL26" s="277">
        <v>0</v>
      </c>
      <c r="AM26" s="277">
        <v>0</v>
      </c>
      <c r="AN26" s="277">
        <v>0</v>
      </c>
      <c r="AO26" s="277">
        <v>0</v>
      </c>
      <c r="AP26" s="277">
        <v>0</v>
      </c>
      <c r="AQ26" s="277">
        <v>0</v>
      </c>
      <c r="AR26" s="277">
        <v>0</v>
      </c>
      <c r="AS26" s="277">
        <v>0</v>
      </c>
      <c r="AT26" s="277">
        <v>0</v>
      </c>
      <c r="AU26" s="277">
        <v>0</v>
      </c>
      <c r="AV26" s="277">
        <v>0</v>
      </c>
      <c r="AW26" s="277">
        <v>0</v>
      </c>
      <c r="AX26" s="277">
        <v>0</v>
      </c>
      <c r="AY26" s="277">
        <v>0</v>
      </c>
      <c r="AZ26" s="277">
        <v>0</v>
      </c>
    </row>
    <row r="27" spans="1:52" s="79" customFormat="1">
      <c r="A27" s="279" t="s">
        <v>712</v>
      </c>
      <c r="B27" s="275"/>
      <c r="C27" s="275"/>
      <c r="D27" s="275"/>
      <c r="E27" s="275"/>
      <c r="F27" s="275"/>
      <c r="G27" s="275"/>
      <c r="H27" s="275"/>
      <c r="I27" s="275"/>
      <c r="J27" s="275"/>
      <c r="K27" s="275"/>
      <c r="L27" s="275"/>
      <c r="M27" s="275"/>
      <c r="N27" s="275">
        <v>0</v>
      </c>
      <c r="O27" s="275">
        <v>0</v>
      </c>
      <c r="P27" s="275">
        <v>0</v>
      </c>
      <c r="Q27" s="275">
        <v>0</v>
      </c>
      <c r="R27" s="275">
        <v>0</v>
      </c>
      <c r="S27" s="275">
        <v>0</v>
      </c>
      <c r="T27" s="275">
        <v>0</v>
      </c>
      <c r="U27" s="275">
        <v>0</v>
      </c>
      <c r="V27" s="275">
        <v>0</v>
      </c>
      <c r="W27" s="275">
        <v>0</v>
      </c>
      <c r="X27" s="275">
        <v>0</v>
      </c>
      <c r="Y27" s="275">
        <v>0</v>
      </c>
      <c r="Z27" s="275">
        <v>0</v>
      </c>
      <c r="AA27" s="275">
        <v>0</v>
      </c>
      <c r="AB27" s="275">
        <v>0</v>
      </c>
      <c r="AC27" s="275">
        <v>0</v>
      </c>
      <c r="AD27" s="275">
        <v>0</v>
      </c>
      <c r="AE27" s="275">
        <v>0</v>
      </c>
      <c r="AF27" s="275">
        <v>0</v>
      </c>
      <c r="AG27" s="275">
        <v>0</v>
      </c>
      <c r="AH27" s="275">
        <v>0</v>
      </c>
      <c r="AI27" s="275">
        <v>0</v>
      </c>
      <c r="AJ27" s="275">
        <v>0</v>
      </c>
      <c r="AK27" s="275">
        <v>0</v>
      </c>
      <c r="AL27" s="275">
        <v>0</v>
      </c>
      <c r="AM27" s="275">
        <v>0</v>
      </c>
      <c r="AN27" s="275">
        <v>0</v>
      </c>
      <c r="AO27" s="275">
        <v>0</v>
      </c>
      <c r="AP27" s="275">
        <v>0</v>
      </c>
      <c r="AQ27" s="275">
        <v>0</v>
      </c>
      <c r="AR27" s="275">
        <v>0</v>
      </c>
      <c r="AS27" s="275">
        <v>0</v>
      </c>
      <c r="AT27" s="275">
        <v>0</v>
      </c>
      <c r="AU27" s="275">
        <v>0</v>
      </c>
      <c r="AV27" s="275">
        <v>0</v>
      </c>
      <c r="AW27" s="275">
        <v>0</v>
      </c>
      <c r="AX27" s="275">
        <v>0</v>
      </c>
      <c r="AY27" s="275">
        <v>0</v>
      </c>
      <c r="AZ27" s="275">
        <v>0</v>
      </c>
    </row>
    <row r="28" spans="1:52" s="79" customFormat="1">
      <c r="A28" s="269" t="s">
        <v>713</v>
      </c>
      <c r="B28" s="275">
        <v>4516.5334174</v>
      </c>
      <c r="C28" s="275">
        <v>4398.5334174</v>
      </c>
      <c r="D28" s="275">
        <v>4279.5334174</v>
      </c>
      <c r="E28" s="275">
        <v>4160.5334174</v>
      </c>
      <c r="F28" s="275">
        <v>4042.61</v>
      </c>
      <c r="G28" s="275">
        <v>3888.0280000000002</v>
      </c>
      <c r="H28" s="275">
        <v>3733.6869999999999</v>
      </c>
      <c r="I28" s="275">
        <v>3579.2260000000001</v>
      </c>
      <c r="J28" s="275">
        <v>3424.7640000000001</v>
      </c>
      <c r="K28" s="275">
        <v>3247.4160000000002</v>
      </c>
      <c r="L28" s="275">
        <v>3072.125</v>
      </c>
      <c r="M28" s="275">
        <v>2894.4659999999999</v>
      </c>
      <c r="N28" s="275">
        <v>2715.3710000000001</v>
      </c>
      <c r="O28" s="275">
        <v>2513.431</v>
      </c>
      <c r="P28" s="275">
        <v>2311.4920000000002</v>
      </c>
      <c r="Q28" s="275">
        <v>2109.5533377700003</v>
      </c>
      <c r="R28" s="275">
        <v>1907.6150000000002</v>
      </c>
      <c r="S28" s="275">
        <v>1682.5760000000002</v>
      </c>
      <c r="T28" s="275">
        <v>1457.5370000000003</v>
      </c>
      <c r="U28" s="275">
        <v>1232.4980000000003</v>
      </c>
      <c r="V28" s="275">
        <v>1007.4589999999999</v>
      </c>
      <c r="W28" s="275">
        <v>755.59400000000005</v>
      </c>
      <c r="X28" s="275">
        <v>503.73</v>
      </c>
      <c r="Y28" s="275">
        <v>251.86500000000001</v>
      </c>
      <c r="Z28" s="275">
        <v>0</v>
      </c>
      <c r="AA28" s="275">
        <v>0</v>
      </c>
      <c r="AB28" s="275">
        <v>0</v>
      </c>
      <c r="AC28" s="275">
        <v>0</v>
      </c>
      <c r="AD28" s="275">
        <v>0</v>
      </c>
      <c r="AE28" s="275">
        <v>0</v>
      </c>
      <c r="AF28" s="275">
        <v>0</v>
      </c>
      <c r="AG28" s="275">
        <v>0</v>
      </c>
      <c r="AH28" s="275">
        <v>0</v>
      </c>
      <c r="AI28" s="275">
        <v>0</v>
      </c>
      <c r="AJ28" s="275">
        <v>0</v>
      </c>
      <c r="AK28" s="275">
        <v>0</v>
      </c>
      <c r="AL28" s="275">
        <v>0</v>
      </c>
      <c r="AM28" s="275">
        <v>0</v>
      </c>
      <c r="AN28" s="275">
        <v>0</v>
      </c>
      <c r="AO28" s="275">
        <v>0</v>
      </c>
      <c r="AP28" s="275">
        <v>0</v>
      </c>
      <c r="AQ28" s="275">
        <v>0</v>
      </c>
      <c r="AR28" s="275">
        <v>0</v>
      </c>
      <c r="AS28" s="275">
        <v>0</v>
      </c>
      <c r="AT28" s="275">
        <v>0</v>
      </c>
      <c r="AU28" s="275">
        <v>0</v>
      </c>
      <c r="AV28" s="275">
        <v>0</v>
      </c>
      <c r="AW28" s="275">
        <v>0</v>
      </c>
      <c r="AX28" s="275">
        <v>0</v>
      </c>
      <c r="AY28" s="275">
        <v>0</v>
      </c>
      <c r="AZ28" s="275">
        <v>0</v>
      </c>
    </row>
    <row r="29" spans="1:52" s="79" customFormat="1">
      <c r="A29" s="269" t="s">
        <v>709</v>
      </c>
      <c r="B29" s="275">
        <v>-118</v>
      </c>
      <c r="C29" s="275">
        <v>-119</v>
      </c>
      <c r="D29" s="275">
        <v>-119</v>
      </c>
      <c r="E29" s="275">
        <v>-118.92341740000006</v>
      </c>
      <c r="F29" s="275">
        <v>-154.46100000000001</v>
      </c>
      <c r="G29" s="275">
        <v>-154.46199999999999</v>
      </c>
      <c r="H29" s="275">
        <v>-154.46100000000001</v>
      </c>
      <c r="I29" s="275">
        <v>-154.46199999999999</v>
      </c>
      <c r="J29" s="275">
        <v>-177.34800000000001</v>
      </c>
      <c r="K29" s="275">
        <v>-175.291</v>
      </c>
      <c r="L29" s="275">
        <v>-177.65899999999999</v>
      </c>
      <c r="M29" s="275">
        <v>-177.65800000000002</v>
      </c>
      <c r="N29" s="275">
        <v>-201.94</v>
      </c>
      <c r="O29" s="275">
        <v>-201.93900000000002</v>
      </c>
      <c r="P29" s="275">
        <v>-201.93866222999998</v>
      </c>
      <c r="Q29" s="275">
        <v>-201.93833776999998</v>
      </c>
      <c r="R29" s="275">
        <v>-225.03899999999999</v>
      </c>
      <c r="S29" s="275">
        <v>-225.03899999999999</v>
      </c>
      <c r="T29" s="275">
        <v>-225.03899999999999</v>
      </c>
      <c r="U29" s="275">
        <v>-225.03899999999999</v>
      </c>
      <c r="V29" s="275">
        <v>-251.86500000000001</v>
      </c>
      <c r="W29" s="275">
        <v>-251.86399999999998</v>
      </c>
      <c r="X29" s="275">
        <v>-251.86500000000007</v>
      </c>
      <c r="Y29" s="275">
        <v>-251.8649999999999</v>
      </c>
      <c r="Z29" s="275">
        <v>0</v>
      </c>
      <c r="AA29" s="275">
        <v>0</v>
      </c>
      <c r="AB29" s="275">
        <v>0</v>
      </c>
      <c r="AC29" s="275">
        <v>0</v>
      </c>
      <c r="AD29" s="275">
        <v>0</v>
      </c>
      <c r="AE29" s="275">
        <v>0</v>
      </c>
      <c r="AF29" s="275">
        <v>0</v>
      </c>
      <c r="AG29" s="275">
        <v>0</v>
      </c>
      <c r="AH29" s="275">
        <v>0</v>
      </c>
      <c r="AI29" s="275">
        <v>0</v>
      </c>
      <c r="AJ29" s="275">
        <v>0</v>
      </c>
      <c r="AK29" s="275">
        <v>0</v>
      </c>
      <c r="AL29" s="275">
        <v>0</v>
      </c>
      <c r="AM29" s="275">
        <v>0</v>
      </c>
      <c r="AN29" s="275">
        <v>0</v>
      </c>
      <c r="AO29" s="275">
        <v>0</v>
      </c>
      <c r="AP29" s="275">
        <v>0</v>
      </c>
      <c r="AQ29" s="275">
        <v>0</v>
      </c>
      <c r="AR29" s="275">
        <v>0</v>
      </c>
      <c r="AS29" s="275">
        <v>0</v>
      </c>
      <c r="AT29" s="275">
        <v>0</v>
      </c>
      <c r="AU29" s="275">
        <v>0</v>
      </c>
      <c r="AV29" s="275">
        <v>0</v>
      </c>
      <c r="AW29" s="275">
        <v>0</v>
      </c>
      <c r="AX29" s="275">
        <v>0</v>
      </c>
      <c r="AY29" s="275">
        <v>0</v>
      </c>
      <c r="AZ29" s="275">
        <v>0</v>
      </c>
    </row>
    <row r="30" spans="1:52" s="79" customFormat="1">
      <c r="A30" s="269" t="s">
        <v>324</v>
      </c>
      <c r="B30" s="275">
        <v>0</v>
      </c>
      <c r="C30" s="275">
        <v>0</v>
      </c>
      <c r="D30" s="275">
        <v>0</v>
      </c>
      <c r="E30" s="275">
        <v>0</v>
      </c>
      <c r="F30" s="275">
        <v>0</v>
      </c>
      <c r="G30" s="275">
        <v>0</v>
      </c>
      <c r="H30" s="275">
        <v>0</v>
      </c>
      <c r="I30" s="275">
        <v>0</v>
      </c>
      <c r="J30" s="275">
        <v>0</v>
      </c>
      <c r="K30" s="275">
        <v>0</v>
      </c>
      <c r="L30" s="275">
        <v>0</v>
      </c>
      <c r="M30" s="275">
        <v>0</v>
      </c>
      <c r="N30" s="275">
        <v>0</v>
      </c>
      <c r="O30" s="275">
        <v>0</v>
      </c>
      <c r="P30" s="275">
        <v>0</v>
      </c>
      <c r="Q30" s="275">
        <v>0</v>
      </c>
      <c r="R30" s="275">
        <v>0</v>
      </c>
      <c r="S30" s="275">
        <v>0</v>
      </c>
      <c r="T30" s="275">
        <v>0</v>
      </c>
      <c r="U30" s="275">
        <v>0</v>
      </c>
      <c r="V30" s="275">
        <v>0</v>
      </c>
      <c r="W30" s="275">
        <v>0</v>
      </c>
      <c r="X30" s="275">
        <v>0</v>
      </c>
      <c r="Y30" s="275">
        <v>0</v>
      </c>
      <c r="Z30" s="275">
        <v>0</v>
      </c>
      <c r="AA30" s="275">
        <v>0</v>
      </c>
      <c r="AB30" s="275">
        <v>0</v>
      </c>
      <c r="AC30" s="275">
        <v>0</v>
      </c>
      <c r="AD30" s="275">
        <v>0</v>
      </c>
      <c r="AE30" s="275">
        <v>0</v>
      </c>
      <c r="AF30" s="275">
        <v>0</v>
      </c>
      <c r="AG30" s="275">
        <v>0</v>
      </c>
      <c r="AH30" s="275">
        <v>0</v>
      </c>
      <c r="AI30" s="275">
        <v>0</v>
      </c>
      <c r="AJ30" s="275">
        <v>0</v>
      </c>
      <c r="AK30" s="275">
        <v>0</v>
      </c>
      <c r="AL30" s="275">
        <v>0</v>
      </c>
      <c r="AM30" s="275">
        <v>0</v>
      </c>
      <c r="AN30" s="275">
        <v>0</v>
      </c>
      <c r="AO30" s="275">
        <v>0</v>
      </c>
      <c r="AP30" s="275">
        <v>0</v>
      </c>
      <c r="AQ30" s="275">
        <v>0</v>
      </c>
      <c r="AR30" s="275">
        <v>0</v>
      </c>
      <c r="AS30" s="275">
        <v>0</v>
      </c>
      <c r="AT30" s="275">
        <v>0</v>
      </c>
      <c r="AU30" s="275">
        <v>0</v>
      </c>
      <c r="AV30" s="275">
        <v>0</v>
      </c>
      <c r="AW30" s="275">
        <v>0</v>
      </c>
      <c r="AX30" s="275">
        <v>0</v>
      </c>
      <c r="AY30" s="275">
        <v>0</v>
      </c>
      <c r="AZ30" s="275">
        <v>0</v>
      </c>
    </row>
    <row r="31" spans="1:52" s="79" customFormat="1">
      <c r="A31" s="269" t="s">
        <v>714</v>
      </c>
      <c r="B31" s="275">
        <v>0</v>
      </c>
      <c r="C31" s="275">
        <v>0</v>
      </c>
      <c r="D31" s="275">
        <v>0</v>
      </c>
      <c r="E31" s="275">
        <v>0</v>
      </c>
      <c r="F31" s="275">
        <v>0</v>
      </c>
      <c r="G31" s="275">
        <v>0</v>
      </c>
      <c r="H31" s="275">
        <v>0</v>
      </c>
      <c r="I31" s="275">
        <v>0</v>
      </c>
      <c r="J31" s="275">
        <v>0</v>
      </c>
      <c r="K31" s="275">
        <v>0</v>
      </c>
      <c r="L31" s="275">
        <v>0</v>
      </c>
      <c r="M31" s="275">
        <v>0</v>
      </c>
      <c r="N31" s="275">
        <v>0</v>
      </c>
      <c r="O31" s="275">
        <v>0</v>
      </c>
      <c r="P31" s="275">
        <v>0</v>
      </c>
      <c r="Q31" s="275">
        <v>0</v>
      </c>
      <c r="R31" s="275">
        <v>0</v>
      </c>
      <c r="S31" s="275">
        <v>0</v>
      </c>
      <c r="T31" s="275">
        <v>0</v>
      </c>
      <c r="U31" s="275">
        <v>0</v>
      </c>
      <c r="V31" s="275">
        <v>0</v>
      </c>
      <c r="W31" s="275">
        <v>0</v>
      </c>
      <c r="X31" s="275">
        <v>0</v>
      </c>
      <c r="Y31" s="275">
        <v>0</v>
      </c>
      <c r="Z31" s="275">
        <v>0</v>
      </c>
      <c r="AA31" s="275">
        <v>0</v>
      </c>
      <c r="AB31" s="275">
        <v>0</v>
      </c>
      <c r="AC31" s="275">
        <v>0</v>
      </c>
      <c r="AD31" s="275">
        <v>0</v>
      </c>
      <c r="AE31" s="275">
        <v>0</v>
      </c>
      <c r="AF31" s="275">
        <v>0</v>
      </c>
      <c r="AG31" s="275">
        <v>0</v>
      </c>
      <c r="AH31" s="275">
        <v>0</v>
      </c>
      <c r="AI31" s="275">
        <v>0</v>
      </c>
      <c r="AJ31" s="275">
        <v>0</v>
      </c>
      <c r="AK31" s="275">
        <v>0</v>
      </c>
      <c r="AL31" s="275">
        <v>0</v>
      </c>
      <c r="AM31" s="275">
        <v>0</v>
      </c>
      <c r="AN31" s="275">
        <v>0</v>
      </c>
      <c r="AO31" s="275">
        <v>0</v>
      </c>
      <c r="AP31" s="275">
        <v>0</v>
      </c>
      <c r="AQ31" s="275">
        <v>0</v>
      </c>
      <c r="AR31" s="275">
        <v>0</v>
      </c>
      <c r="AS31" s="275">
        <v>0</v>
      </c>
      <c r="AT31" s="275">
        <v>0</v>
      </c>
      <c r="AU31" s="275">
        <v>0</v>
      </c>
      <c r="AV31" s="275">
        <v>0</v>
      </c>
      <c r="AW31" s="275">
        <v>0</v>
      </c>
      <c r="AX31" s="275">
        <v>0</v>
      </c>
      <c r="AY31" s="275">
        <v>0</v>
      </c>
      <c r="AZ31" s="275">
        <v>0</v>
      </c>
    </row>
    <row r="32" spans="1:52" s="79" customFormat="1">
      <c r="A32" s="269" t="s">
        <v>715</v>
      </c>
      <c r="B32" s="275">
        <v>0</v>
      </c>
      <c r="C32" s="275">
        <v>0</v>
      </c>
      <c r="D32" s="275">
        <v>0</v>
      </c>
      <c r="E32" s="275">
        <v>0</v>
      </c>
      <c r="F32" s="275">
        <v>0</v>
      </c>
      <c r="G32" s="275">
        <v>0</v>
      </c>
      <c r="H32" s="275">
        <v>0</v>
      </c>
      <c r="I32" s="275">
        <v>0</v>
      </c>
      <c r="J32" s="275">
        <v>0</v>
      </c>
      <c r="K32" s="275">
        <v>0</v>
      </c>
      <c r="L32" s="275">
        <v>0</v>
      </c>
      <c r="M32" s="275">
        <v>0</v>
      </c>
      <c r="N32" s="275">
        <v>0</v>
      </c>
      <c r="O32" s="275">
        <v>0</v>
      </c>
      <c r="P32" s="275">
        <v>0</v>
      </c>
      <c r="Q32" s="275">
        <v>0</v>
      </c>
      <c r="R32" s="275">
        <v>0</v>
      </c>
      <c r="S32" s="275">
        <v>0</v>
      </c>
      <c r="T32" s="275">
        <v>0</v>
      </c>
      <c r="U32" s="275">
        <v>0</v>
      </c>
      <c r="V32" s="275">
        <v>0</v>
      </c>
      <c r="W32" s="275">
        <v>0</v>
      </c>
      <c r="X32" s="275">
        <v>0</v>
      </c>
      <c r="Y32" s="275">
        <v>0</v>
      </c>
      <c r="Z32" s="275">
        <v>0</v>
      </c>
      <c r="AA32" s="275">
        <v>0</v>
      </c>
      <c r="AB32" s="275">
        <v>0</v>
      </c>
      <c r="AC32" s="275">
        <v>0</v>
      </c>
      <c r="AD32" s="275">
        <v>0</v>
      </c>
      <c r="AE32" s="275">
        <v>0</v>
      </c>
      <c r="AF32" s="275">
        <v>0</v>
      </c>
      <c r="AG32" s="275">
        <v>0</v>
      </c>
      <c r="AH32" s="275">
        <v>0</v>
      </c>
      <c r="AI32" s="275">
        <v>0</v>
      </c>
      <c r="AJ32" s="275">
        <v>0</v>
      </c>
      <c r="AK32" s="275">
        <v>0</v>
      </c>
      <c r="AL32" s="275">
        <v>0</v>
      </c>
      <c r="AM32" s="275">
        <v>0</v>
      </c>
      <c r="AN32" s="275">
        <v>0</v>
      </c>
      <c r="AO32" s="275">
        <v>0</v>
      </c>
      <c r="AP32" s="275">
        <v>0</v>
      </c>
      <c r="AQ32" s="275">
        <v>0</v>
      </c>
      <c r="AR32" s="275">
        <v>0</v>
      </c>
      <c r="AS32" s="275">
        <v>0</v>
      </c>
      <c r="AT32" s="275">
        <v>0</v>
      </c>
      <c r="AU32" s="275">
        <v>0</v>
      </c>
      <c r="AV32" s="275">
        <v>0</v>
      </c>
      <c r="AW32" s="275">
        <v>0</v>
      </c>
      <c r="AX32" s="275">
        <v>0</v>
      </c>
      <c r="AY32" s="275">
        <v>0</v>
      </c>
      <c r="AZ32" s="275">
        <v>0</v>
      </c>
    </row>
    <row r="33" spans="1:52" s="79" customFormat="1">
      <c r="A33" s="276" t="s">
        <v>723</v>
      </c>
      <c r="B33" s="277">
        <v>4398.5334174</v>
      </c>
      <c r="C33" s="277">
        <v>4279.5334174</v>
      </c>
      <c r="D33" s="277">
        <v>4160.5334174</v>
      </c>
      <c r="E33" s="277">
        <v>4042.61</v>
      </c>
      <c r="F33" s="277">
        <v>3888.0280000000002</v>
      </c>
      <c r="G33" s="277">
        <v>3733.6869999999999</v>
      </c>
      <c r="H33" s="277">
        <v>3579.2260000000001</v>
      </c>
      <c r="I33" s="277">
        <v>3424.7640000000001</v>
      </c>
      <c r="J33" s="277">
        <v>3247.4160000000002</v>
      </c>
      <c r="K33" s="277">
        <v>3072.125</v>
      </c>
      <c r="L33" s="277">
        <v>2894.4659999999999</v>
      </c>
      <c r="M33" s="277">
        <v>2762.491</v>
      </c>
      <c r="N33" s="277">
        <v>2513.431</v>
      </c>
      <c r="O33" s="277">
        <v>2311.4920000000002</v>
      </c>
      <c r="P33" s="277">
        <v>2109.5533377700003</v>
      </c>
      <c r="Q33" s="277">
        <v>1907.6150000000002</v>
      </c>
      <c r="R33" s="277">
        <v>1682.5760000000002</v>
      </c>
      <c r="S33" s="277">
        <v>1457.5370000000003</v>
      </c>
      <c r="T33" s="277">
        <v>1232.4980000000003</v>
      </c>
      <c r="U33" s="277">
        <v>1007.4589999999999</v>
      </c>
      <c r="V33" s="277">
        <v>755.59400000000005</v>
      </c>
      <c r="W33" s="277">
        <v>503.73</v>
      </c>
      <c r="X33" s="277">
        <v>251.86500000000001</v>
      </c>
      <c r="Y33" s="277">
        <v>0</v>
      </c>
      <c r="Z33" s="277">
        <v>0</v>
      </c>
      <c r="AA33" s="277">
        <v>0</v>
      </c>
      <c r="AB33" s="277">
        <v>0</v>
      </c>
      <c r="AC33" s="277">
        <v>0</v>
      </c>
      <c r="AD33" s="277">
        <v>0</v>
      </c>
      <c r="AE33" s="277">
        <v>0</v>
      </c>
      <c r="AF33" s="277">
        <v>0</v>
      </c>
      <c r="AG33" s="277">
        <v>0</v>
      </c>
      <c r="AH33" s="277">
        <v>0</v>
      </c>
      <c r="AI33" s="277">
        <v>0</v>
      </c>
      <c r="AJ33" s="277">
        <v>0</v>
      </c>
      <c r="AK33" s="277">
        <v>0</v>
      </c>
      <c r="AL33" s="277">
        <v>0</v>
      </c>
      <c r="AM33" s="277">
        <v>0</v>
      </c>
      <c r="AN33" s="277">
        <v>0</v>
      </c>
      <c r="AO33" s="277">
        <v>0</v>
      </c>
      <c r="AP33" s="277">
        <v>0</v>
      </c>
      <c r="AQ33" s="277">
        <v>0</v>
      </c>
      <c r="AR33" s="277">
        <v>0</v>
      </c>
      <c r="AS33" s="277">
        <v>0</v>
      </c>
      <c r="AT33" s="277">
        <v>0</v>
      </c>
      <c r="AU33" s="277">
        <v>0</v>
      </c>
      <c r="AV33" s="277">
        <v>0</v>
      </c>
      <c r="AW33" s="277">
        <v>0</v>
      </c>
      <c r="AX33" s="277">
        <v>0</v>
      </c>
      <c r="AY33" s="277">
        <v>0</v>
      </c>
      <c r="AZ33" s="277">
        <v>0</v>
      </c>
    </row>
    <row r="34" spans="1:52" s="79" customFormat="1">
      <c r="A34" s="278" t="s">
        <v>724</v>
      </c>
      <c r="B34" s="275"/>
      <c r="C34" s="275"/>
      <c r="D34" s="275"/>
      <c r="E34" s="275"/>
      <c r="F34" s="275"/>
      <c r="G34" s="275"/>
      <c r="H34" s="275"/>
      <c r="I34" s="275"/>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v>0</v>
      </c>
      <c r="AK34" s="275">
        <v>0</v>
      </c>
      <c r="AL34" s="275">
        <v>0</v>
      </c>
      <c r="AM34" s="275">
        <v>0</v>
      </c>
      <c r="AN34" s="275">
        <v>0</v>
      </c>
      <c r="AO34" s="275">
        <v>0</v>
      </c>
      <c r="AP34" s="275">
        <v>0</v>
      </c>
      <c r="AQ34" s="275">
        <v>0</v>
      </c>
      <c r="AR34" s="275">
        <v>0</v>
      </c>
      <c r="AS34" s="275">
        <v>0</v>
      </c>
      <c r="AT34" s="275">
        <v>0</v>
      </c>
      <c r="AU34" s="275">
        <v>0</v>
      </c>
      <c r="AV34" s="275">
        <v>0</v>
      </c>
      <c r="AW34" s="275">
        <v>0</v>
      </c>
      <c r="AX34" s="275">
        <v>0</v>
      </c>
      <c r="AY34" s="275">
        <v>0</v>
      </c>
      <c r="AZ34" s="275">
        <v>0</v>
      </c>
    </row>
    <row r="35" spans="1:52" s="79" customFormat="1">
      <c r="A35" s="269" t="s">
        <v>713</v>
      </c>
      <c r="B35" s="275">
        <v>13.690492309999827</v>
      </c>
      <c r="C35" s="275">
        <v>19.110992309999826</v>
      </c>
      <c r="D35" s="275">
        <v>20.077492309999826</v>
      </c>
      <c r="E35" s="275">
        <v>16.248492309999818</v>
      </c>
      <c r="F35" s="275">
        <v>17.206492309999813</v>
      </c>
      <c r="G35" s="275">
        <v>16.846492309999814</v>
      </c>
      <c r="H35" s="275">
        <v>16.605492309999814</v>
      </c>
      <c r="I35" s="275">
        <v>14.460492309999799</v>
      </c>
      <c r="J35" s="275">
        <v>316.37442299500674</v>
      </c>
      <c r="K35" s="275">
        <v>316.31242299500673</v>
      </c>
      <c r="L35" s="275">
        <v>362.25542299500665</v>
      </c>
      <c r="M35" s="275">
        <v>351.62042299500672</v>
      </c>
      <c r="N35" s="275">
        <v>262.19299999999998</v>
      </c>
      <c r="O35" s="275">
        <v>242.73999999999998</v>
      </c>
      <c r="P35" s="275">
        <v>223.28699999999998</v>
      </c>
      <c r="Q35" s="275">
        <v>263.24799999999999</v>
      </c>
      <c r="R35" s="275">
        <v>392.78899999999999</v>
      </c>
      <c r="S35" s="275">
        <v>372.74299999999999</v>
      </c>
      <c r="T35" s="275">
        <v>329.11399999999998</v>
      </c>
      <c r="U35" s="275">
        <v>299.12700000000001</v>
      </c>
      <c r="V35" s="275">
        <v>272.14800000000002</v>
      </c>
      <c r="W35" s="275">
        <v>245.119</v>
      </c>
      <c r="X35" s="275">
        <v>218.09100000000001</v>
      </c>
      <c r="Y35" s="275">
        <v>191.06200000000001</v>
      </c>
      <c r="Z35" s="275">
        <v>170.245</v>
      </c>
      <c r="AA35" s="275">
        <v>152.53200000000001</v>
      </c>
      <c r="AB35" s="275">
        <v>114.886</v>
      </c>
      <c r="AC35" s="275">
        <v>98.706999999999994</v>
      </c>
      <c r="AD35" s="275">
        <v>87.128</v>
      </c>
      <c r="AE35" s="275">
        <v>74.015000000000001</v>
      </c>
      <c r="AF35" s="275">
        <v>60.902999999999999</v>
      </c>
      <c r="AG35" s="275">
        <v>47.79</v>
      </c>
      <c r="AH35" s="275">
        <v>30.216999999999999</v>
      </c>
      <c r="AI35" s="275">
        <v>74.015000000000001</v>
      </c>
      <c r="AJ35" s="275">
        <v>389.40800000000002</v>
      </c>
      <c r="AK35" s="275">
        <v>20.045000000000002</v>
      </c>
      <c r="AL35" s="275">
        <v>0</v>
      </c>
      <c r="AM35" s="275">
        <v>0</v>
      </c>
      <c r="AN35" s="275">
        <v>0</v>
      </c>
      <c r="AO35" s="275">
        <v>0</v>
      </c>
      <c r="AP35" s="275">
        <v>0</v>
      </c>
      <c r="AQ35" s="275">
        <v>10.750999999999999</v>
      </c>
      <c r="AR35" s="275">
        <v>10.535</v>
      </c>
      <c r="AS35" s="275">
        <v>9.2430000000000003</v>
      </c>
      <c r="AT35" s="275">
        <v>7.4420000000000002</v>
      </c>
      <c r="AU35" s="275">
        <v>6.1219999999999999</v>
      </c>
      <c r="AV35" s="275">
        <v>4.7299999999999995</v>
      </c>
      <c r="AW35" s="275">
        <v>3.6040000000000001</v>
      </c>
      <c r="AX35" s="275">
        <v>1.5089999999999999</v>
      </c>
      <c r="AY35" s="275">
        <v>1.496</v>
      </c>
      <c r="AZ35" s="275">
        <v>1.5229999999999999</v>
      </c>
    </row>
    <row r="36" spans="1:52" s="79" customFormat="1">
      <c r="A36" s="269" t="s">
        <v>718</v>
      </c>
      <c r="B36" s="275">
        <v>-9.4000000000001194E-2</v>
      </c>
      <c r="C36" s="275">
        <v>-9.4000000000001194E-2</v>
      </c>
      <c r="D36" s="275">
        <v>-0.10900000000000887</v>
      </c>
      <c r="E36" s="275">
        <v>-0.13800000000000523</v>
      </c>
      <c r="F36" s="275">
        <v>-0.13799999999999812</v>
      </c>
      <c r="G36" s="275">
        <v>-0.13799999999999812</v>
      </c>
      <c r="H36" s="275">
        <v>-0.13700000000001467</v>
      </c>
      <c r="I36" s="275">
        <v>-1.8369999999999891</v>
      </c>
      <c r="J36" s="275">
        <v>-0.13800000000003365</v>
      </c>
      <c r="K36" s="275">
        <v>4.7110000000000127</v>
      </c>
      <c r="L36" s="275">
        <v>-4.5369999999999777</v>
      </c>
      <c r="M36" s="275">
        <v>3.1299999999999955</v>
      </c>
      <c r="N36" s="275">
        <v>-19.414999999999999</v>
      </c>
      <c r="O36" s="275">
        <v>-19.439999999999998</v>
      </c>
      <c r="P36" s="275">
        <v>-59.402999999999999</v>
      </c>
      <c r="Q36" s="275">
        <v>-101.04600000000002</v>
      </c>
      <c r="R36" s="275">
        <v>-43.71</v>
      </c>
      <c r="S36" s="275">
        <v>-43.628999999999998</v>
      </c>
      <c r="T36" s="275">
        <v>-29.989000000000004</v>
      </c>
      <c r="U36" s="275">
        <v>-27.027999999999992</v>
      </c>
      <c r="V36" s="275">
        <v>-27.029</v>
      </c>
      <c r="W36" s="275">
        <v>-27.028000000000002</v>
      </c>
      <c r="X36" s="275">
        <v>-27.028999999999996</v>
      </c>
      <c r="Y36" s="275">
        <v>-20.817000000000007</v>
      </c>
      <c r="Z36" s="275">
        <v>-17.713000000000001</v>
      </c>
      <c r="AA36" s="275">
        <v>-35.426000000000002</v>
      </c>
      <c r="AB36" s="275">
        <v>-51.604999999999997</v>
      </c>
      <c r="AC36" s="275">
        <v>-63.183999999999997</v>
      </c>
      <c r="AD36" s="275">
        <v>-13.113</v>
      </c>
      <c r="AE36" s="275">
        <v>-26.225000000000001</v>
      </c>
      <c r="AF36" s="275">
        <v>-39.338000000000001</v>
      </c>
      <c r="AG36" s="275">
        <v>-52.45</v>
      </c>
      <c r="AH36" s="275">
        <v>-8.9469999999999992</v>
      </c>
      <c r="AI36" s="275">
        <v>-15.808999999999999</v>
      </c>
      <c r="AJ36" s="275">
        <v>-16.422000000000001</v>
      </c>
      <c r="AK36" s="275">
        <v>-16.831</v>
      </c>
      <c r="AL36" s="275">
        <v>0</v>
      </c>
      <c r="AM36" s="275">
        <v>0</v>
      </c>
      <c r="AN36" s="275">
        <v>0</v>
      </c>
      <c r="AO36" s="275">
        <v>0</v>
      </c>
      <c r="AP36" s="275">
        <v>0</v>
      </c>
      <c r="AQ36" s="275">
        <v>0</v>
      </c>
      <c r="AR36" s="275">
        <v>0</v>
      </c>
      <c r="AS36" s="275">
        <v>0</v>
      </c>
      <c r="AT36" s="275">
        <v>0</v>
      </c>
      <c r="AU36" s="275">
        <v>0</v>
      </c>
      <c r="AV36" s="275">
        <v>0</v>
      </c>
      <c r="AW36" s="275">
        <v>0</v>
      </c>
      <c r="AX36" s="275">
        <v>0</v>
      </c>
      <c r="AY36" s="275">
        <v>0</v>
      </c>
      <c r="AZ36" s="275">
        <v>0</v>
      </c>
    </row>
    <row r="37" spans="1:52" s="79" customFormat="1">
      <c r="A37" s="269" t="s">
        <v>725</v>
      </c>
      <c r="B37" s="275">
        <v>-0.20849999999999999</v>
      </c>
      <c r="C37" s="275">
        <v>-0.23450000000000001</v>
      </c>
      <c r="D37" s="275">
        <v>-0.2609999999999999</v>
      </c>
      <c r="E37" s="275">
        <v>-0.29100000000000004</v>
      </c>
      <c r="F37" s="275">
        <v>-0.308</v>
      </c>
      <c r="G37" s="275">
        <v>-0.35200000000000004</v>
      </c>
      <c r="H37" s="275">
        <v>-2.4350000000000005</v>
      </c>
      <c r="I37" s="275">
        <v>303.61793068500697</v>
      </c>
      <c r="J37" s="275">
        <v>0</v>
      </c>
      <c r="K37" s="275">
        <v>47.71</v>
      </c>
      <c r="L37" s="275">
        <v>-5.4420000000000002</v>
      </c>
      <c r="M37" s="275">
        <v>-3.2349999999999994</v>
      </c>
      <c r="N37" s="275">
        <v>0</v>
      </c>
      <c r="O37" s="275">
        <v>0</v>
      </c>
      <c r="P37" s="275">
        <v>0</v>
      </c>
      <c r="Q37" s="275">
        <v>0</v>
      </c>
      <c r="R37" s="275">
        <v>0</v>
      </c>
      <c r="S37" s="275">
        <v>0</v>
      </c>
      <c r="T37" s="275">
        <v>0</v>
      </c>
      <c r="U37" s="275">
        <v>4.9000000000006594E-2</v>
      </c>
      <c r="V37" s="275">
        <v>-2.4868995751603507E-14</v>
      </c>
      <c r="W37" s="275">
        <v>1.0658141036401503E-14</v>
      </c>
      <c r="X37" s="275">
        <v>0</v>
      </c>
      <c r="Y37" s="275">
        <v>0</v>
      </c>
      <c r="Z37" s="275">
        <v>7.1054273576010019E-15</v>
      </c>
      <c r="AA37" s="275">
        <v>-2.2200000000000131</v>
      </c>
      <c r="AB37" s="275">
        <v>35.425999999999995</v>
      </c>
      <c r="AC37" s="275">
        <v>51.605000000000004</v>
      </c>
      <c r="AD37" s="275">
        <v>-454.46300000000002</v>
      </c>
      <c r="AE37" s="275">
        <v>13.113</v>
      </c>
      <c r="AF37" s="275">
        <v>0</v>
      </c>
      <c r="AG37" s="275">
        <v>0</v>
      </c>
      <c r="AH37" s="275">
        <v>52.745000000000005</v>
      </c>
      <c r="AI37" s="275">
        <v>-43.797999999999945</v>
      </c>
      <c r="AJ37" s="275">
        <v>-359.19100000000003</v>
      </c>
      <c r="AK37" s="275">
        <v>-9.4639999999999986</v>
      </c>
      <c r="AL37" s="275">
        <v>0</v>
      </c>
      <c r="AM37" s="275">
        <v>0</v>
      </c>
      <c r="AN37" s="275">
        <v>0</v>
      </c>
      <c r="AO37" s="275">
        <v>0</v>
      </c>
      <c r="AP37" s="275">
        <v>0</v>
      </c>
      <c r="AQ37" s="275">
        <v>-10.750999999999999</v>
      </c>
      <c r="AR37" s="275">
        <v>-10.535</v>
      </c>
      <c r="AS37" s="275">
        <v>-9.2430000000000003</v>
      </c>
      <c r="AT37" s="275">
        <v>-1.32</v>
      </c>
      <c r="AU37" s="275">
        <v>-1.3920000000000001</v>
      </c>
      <c r="AV37" s="275">
        <v>-1.1259999999999997</v>
      </c>
      <c r="AW37" s="275">
        <v>-2.0949999999999998</v>
      </c>
      <c r="AX37" s="275">
        <v>-1.2999999999999999E-2</v>
      </c>
      <c r="AY37" s="275">
        <v>2.7E-2</v>
      </c>
      <c r="AZ37" s="275">
        <v>-9.4E-2</v>
      </c>
    </row>
    <row r="38" spans="1:52" s="79" customFormat="1">
      <c r="A38" s="269" t="s">
        <v>714</v>
      </c>
      <c r="B38" s="275">
        <v>5.7229999999999999</v>
      </c>
      <c r="C38" s="275">
        <v>1.2949999999999999</v>
      </c>
      <c r="D38" s="275">
        <v>-3.4589999999999996</v>
      </c>
      <c r="E38" s="275">
        <v>1.5120000000000005</v>
      </c>
      <c r="F38" s="275">
        <v>0.21099999999999997</v>
      </c>
      <c r="G38" s="275">
        <v>0.12400000000000005</v>
      </c>
      <c r="H38" s="275">
        <v>0.42699999999999994</v>
      </c>
      <c r="I38" s="275">
        <v>1.6369999999999998</v>
      </c>
      <c r="J38" s="275">
        <v>0.115</v>
      </c>
      <c r="K38" s="275">
        <v>-0.115</v>
      </c>
      <c r="L38" s="275">
        <v>0</v>
      </c>
      <c r="M38" s="275">
        <v>0</v>
      </c>
      <c r="N38" s="275">
        <v>0</v>
      </c>
      <c r="O38" s="275">
        <v>0</v>
      </c>
      <c r="P38" s="275">
        <v>99.364000000000004</v>
      </c>
      <c r="Q38" s="275">
        <v>230.58700000000002</v>
      </c>
      <c r="R38" s="275">
        <v>23.664000000000001</v>
      </c>
      <c r="S38" s="275">
        <v>0</v>
      </c>
      <c r="T38" s="275">
        <v>1.9999999999988916E-3</v>
      </c>
      <c r="U38" s="275">
        <v>0</v>
      </c>
      <c r="V38" s="275">
        <v>0</v>
      </c>
      <c r="W38" s="275">
        <v>0</v>
      </c>
      <c r="X38" s="275">
        <v>0</v>
      </c>
      <c r="Y38" s="275">
        <v>0</v>
      </c>
      <c r="Z38" s="275">
        <v>0</v>
      </c>
      <c r="AA38" s="275">
        <v>0</v>
      </c>
      <c r="AB38" s="275">
        <v>0</v>
      </c>
      <c r="AC38" s="275">
        <v>0</v>
      </c>
      <c r="AD38" s="275">
        <v>0</v>
      </c>
      <c r="AE38" s="275">
        <v>0</v>
      </c>
      <c r="AF38" s="275">
        <v>0</v>
      </c>
      <c r="AG38" s="275">
        <v>0</v>
      </c>
      <c r="AH38" s="275" t="s">
        <v>14</v>
      </c>
      <c r="AI38" s="275">
        <v>375</v>
      </c>
      <c r="AJ38" s="275">
        <v>375</v>
      </c>
      <c r="AK38" s="275">
        <v>375</v>
      </c>
      <c r="AL38" s="275">
        <v>0</v>
      </c>
      <c r="AM38" s="275">
        <v>0</v>
      </c>
      <c r="AN38" s="275">
        <v>0</v>
      </c>
      <c r="AO38" s="275">
        <v>0</v>
      </c>
      <c r="AP38" s="275">
        <v>10.750999999999999</v>
      </c>
      <c r="AQ38" s="275">
        <v>10.535</v>
      </c>
      <c r="AR38" s="275">
        <v>9.2430000000000003</v>
      </c>
      <c r="AS38" s="275">
        <v>7.4420000000000002</v>
      </c>
      <c r="AT38" s="275">
        <v>0</v>
      </c>
      <c r="AU38" s="275">
        <v>0</v>
      </c>
      <c r="AV38" s="275">
        <v>0</v>
      </c>
      <c r="AW38" s="275">
        <v>0</v>
      </c>
      <c r="AX38" s="275">
        <v>0</v>
      </c>
      <c r="AY38" s="275">
        <v>0</v>
      </c>
      <c r="AZ38" s="275">
        <v>0</v>
      </c>
    </row>
    <row r="39" spans="1:52" s="79" customFormat="1">
      <c r="A39" s="269" t="s">
        <v>715</v>
      </c>
      <c r="B39" s="275">
        <v>0</v>
      </c>
      <c r="C39" s="275">
        <v>0</v>
      </c>
      <c r="D39" s="275">
        <v>0</v>
      </c>
      <c r="E39" s="275">
        <v>-0.125</v>
      </c>
      <c r="F39" s="275">
        <v>-0.125</v>
      </c>
      <c r="G39" s="275">
        <v>0.125</v>
      </c>
      <c r="H39" s="275">
        <v>0</v>
      </c>
      <c r="I39" s="275">
        <v>-1.504</v>
      </c>
      <c r="J39" s="275">
        <v>-3.9E-2</v>
      </c>
      <c r="K39" s="275">
        <v>-6.3630000000000564</v>
      </c>
      <c r="L39" s="275">
        <v>-0.65599999999994907</v>
      </c>
      <c r="M39" s="275">
        <v>-40.69399999999996</v>
      </c>
      <c r="N39" s="275">
        <v>-3.7999999999999999E-2</v>
      </c>
      <c r="O39" s="275">
        <v>-1.2999999999999998E-2</v>
      </c>
      <c r="P39" s="275">
        <v>0</v>
      </c>
      <c r="Q39" s="275">
        <v>0</v>
      </c>
      <c r="R39" s="275">
        <v>0</v>
      </c>
      <c r="S39" s="275">
        <v>0</v>
      </c>
      <c r="T39" s="275" t="s">
        <v>1546</v>
      </c>
      <c r="U39" s="275">
        <v>0</v>
      </c>
      <c r="V39" s="275">
        <v>0</v>
      </c>
      <c r="W39" s="275">
        <v>0</v>
      </c>
      <c r="X39" s="275">
        <v>0</v>
      </c>
      <c r="Y39" s="275">
        <v>0</v>
      </c>
      <c r="Z39" s="275">
        <v>0</v>
      </c>
      <c r="AA39" s="275">
        <v>0</v>
      </c>
      <c r="AB39" s="275">
        <v>0</v>
      </c>
      <c r="AC39" s="275">
        <v>0</v>
      </c>
      <c r="AD39" s="275">
        <v>454.46300000000002</v>
      </c>
      <c r="AE39" s="275">
        <v>0</v>
      </c>
      <c r="AF39" s="275">
        <v>0</v>
      </c>
      <c r="AG39" s="275">
        <v>0</v>
      </c>
      <c r="AH39" s="275" t="s">
        <v>14</v>
      </c>
      <c r="AI39" s="275">
        <v>0</v>
      </c>
      <c r="AJ39" s="275">
        <v>-368.75</v>
      </c>
      <c r="AK39" s="275">
        <v>-368.75</v>
      </c>
      <c r="AL39" s="275">
        <v>0</v>
      </c>
      <c r="AM39" s="275">
        <v>0</v>
      </c>
      <c r="AN39" s="275">
        <v>0</v>
      </c>
      <c r="AO39" s="275">
        <v>0</v>
      </c>
      <c r="AP39" s="275">
        <v>0</v>
      </c>
      <c r="AQ39" s="275">
        <v>0</v>
      </c>
      <c r="AR39" s="275">
        <v>0</v>
      </c>
      <c r="AS39" s="275">
        <v>0</v>
      </c>
      <c r="AT39" s="275">
        <v>0</v>
      </c>
      <c r="AU39" s="275">
        <v>0</v>
      </c>
      <c r="AV39" s="275">
        <v>0</v>
      </c>
      <c r="AW39" s="275">
        <v>0</v>
      </c>
      <c r="AX39" s="275">
        <v>0</v>
      </c>
      <c r="AY39" s="275">
        <v>0</v>
      </c>
      <c r="AZ39" s="275">
        <v>0</v>
      </c>
    </row>
    <row r="40" spans="1:52" s="79" customFormat="1">
      <c r="A40" s="276" t="s">
        <v>726</v>
      </c>
      <c r="B40" s="277">
        <v>19.110992309999826</v>
      </c>
      <c r="C40" s="277">
        <v>20.077492309999826</v>
      </c>
      <c r="D40" s="277">
        <v>16.248492309999818</v>
      </c>
      <c r="E40" s="277">
        <v>17.206492309999813</v>
      </c>
      <c r="F40" s="277">
        <v>16.846492309999814</v>
      </c>
      <c r="G40" s="277">
        <v>16.605492309999814</v>
      </c>
      <c r="H40" s="277">
        <v>14.460492309999799</v>
      </c>
      <c r="I40" s="277">
        <v>316.37442299500674</v>
      </c>
      <c r="J40" s="277">
        <v>316.31242299500673</v>
      </c>
      <c r="K40" s="277">
        <v>362.25542299500665</v>
      </c>
      <c r="L40" s="277">
        <v>351.62042299500672</v>
      </c>
      <c r="M40" s="277">
        <v>265.12799999999999</v>
      </c>
      <c r="N40" s="277">
        <v>242.73999999999998</v>
      </c>
      <c r="O40" s="277">
        <v>223.28699999999998</v>
      </c>
      <c r="P40" s="277">
        <v>263.24799999999999</v>
      </c>
      <c r="Q40" s="277">
        <v>392.78899999999999</v>
      </c>
      <c r="R40" s="277">
        <v>372.74299999999999</v>
      </c>
      <c r="S40" s="277">
        <v>329.11399999999998</v>
      </c>
      <c r="T40" s="277">
        <v>299.12700000000001</v>
      </c>
      <c r="U40" s="277">
        <v>272.14800000000002</v>
      </c>
      <c r="V40" s="277">
        <v>245.119</v>
      </c>
      <c r="W40" s="277">
        <v>218.09100000000001</v>
      </c>
      <c r="X40" s="277">
        <v>191.06200000000001</v>
      </c>
      <c r="Y40" s="277">
        <v>170.245</v>
      </c>
      <c r="Z40" s="277">
        <v>152.53200000000001</v>
      </c>
      <c r="AA40" s="277">
        <v>114.886</v>
      </c>
      <c r="AB40" s="277">
        <v>98.706999999999994</v>
      </c>
      <c r="AC40" s="277">
        <v>87.128</v>
      </c>
      <c r="AD40" s="277">
        <v>74.015000000000001</v>
      </c>
      <c r="AE40" s="277">
        <v>60.902999999999999</v>
      </c>
      <c r="AF40" s="277">
        <v>47.79</v>
      </c>
      <c r="AG40" s="277">
        <v>30.216999999999999</v>
      </c>
      <c r="AH40" s="277">
        <v>74.015000000000001</v>
      </c>
      <c r="AI40" s="277">
        <v>389.40800000000002</v>
      </c>
      <c r="AJ40" s="277">
        <v>20.045000000000002</v>
      </c>
      <c r="AK40" s="277">
        <v>0</v>
      </c>
      <c r="AL40" s="277">
        <v>0</v>
      </c>
      <c r="AM40" s="277">
        <v>0</v>
      </c>
      <c r="AN40" s="277">
        <v>0</v>
      </c>
      <c r="AO40" s="277">
        <v>0</v>
      </c>
      <c r="AP40" s="277">
        <v>10.750999999999999</v>
      </c>
      <c r="AQ40" s="277">
        <v>10.535</v>
      </c>
      <c r="AR40" s="277">
        <v>9.2430000000000003</v>
      </c>
      <c r="AS40" s="277">
        <v>7.4420000000000002</v>
      </c>
      <c r="AT40" s="277">
        <v>6.1219999999999999</v>
      </c>
      <c r="AU40" s="277">
        <v>4.7299999999999995</v>
      </c>
      <c r="AV40" s="277">
        <v>3.6040000000000001</v>
      </c>
      <c r="AW40" s="277">
        <v>1.5090000000000003</v>
      </c>
      <c r="AX40" s="277">
        <v>1.496</v>
      </c>
      <c r="AY40" s="277">
        <v>1.5229999999999999</v>
      </c>
      <c r="AZ40" s="277">
        <v>1.4289999999999998</v>
      </c>
    </row>
    <row r="41" spans="1:52" s="79" customFormat="1" ht="13.5" thickBot="1">
      <c r="A41" s="280" t="s">
        <v>727</v>
      </c>
      <c r="B41" s="281">
        <v>13647.289586714996</v>
      </c>
      <c r="C41" s="281">
        <v>13073.679486714995</v>
      </c>
      <c r="D41" s="281">
        <v>13361.474486714995</v>
      </c>
      <c r="E41" s="281">
        <v>13351.179069314996</v>
      </c>
      <c r="F41" s="281">
        <v>12919.931402648328</v>
      </c>
      <c r="G41" s="281">
        <v>12303.225735981661</v>
      </c>
      <c r="H41" s="281">
        <v>11714.812069314996</v>
      </c>
      <c r="I41" s="281">
        <v>12128.138000000003</v>
      </c>
      <c r="J41" s="281">
        <v>13509.835000000003</v>
      </c>
      <c r="K41" s="281">
        <v>11071.836000000003</v>
      </c>
      <c r="L41" s="281">
        <v>10713.858492310001</v>
      </c>
      <c r="M41" s="281">
        <v>11249.232069314994</v>
      </c>
      <c r="N41" s="281">
        <v>10191.168492239995</v>
      </c>
      <c r="O41" s="281">
        <v>9711.5584922399939</v>
      </c>
      <c r="P41" s="281">
        <v>9397.9068300099952</v>
      </c>
      <c r="Q41" s="281">
        <v>9310.8214922399948</v>
      </c>
      <c r="R41" s="281">
        <v>8638.9054922399955</v>
      </c>
      <c r="S41" s="281">
        <v>7924.4014922399965</v>
      </c>
      <c r="T41" s="281">
        <v>7963.8334922399963</v>
      </c>
      <c r="U41" s="281">
        <v>8715.26</v>
      </c>
      <c r="V41" s="281">
        <v>7986.045000000001</v>
      </c>
      <c r="W41" s="281">
        <v>7499.1039999999994</v>
      </c>
      <c r="X41" s="281">
        <v>6826.7330000000002</v>
      </c>
      <c r="Y41" s="281">
        <v>6926.7290000000003</v>
      </c>
      <c r="Z41" s="281">
        <v>6631.6710000000003</v>
      </c>
      <c r="AA41" s="281">
        <v>6294.0920000000006</v>
      </c>
      <c r="AB41" s="281">
        <v>5937.933</v>
      </c>
      <c r="AC41" s="281">
        <v>5782.0309999999999</v>
      </c>
      <c r="AD41" s="281">
        <v>5477.0069999999996</v>
      </c>
      <c r="AE41" s="281">
        <v>5533.0969999999998</v>
      </c>
      <c r="AF41" s="281">
        <v>4302.7610000000004</v>
      </c>
      <c r="AG41" s="281">
        <v>5920.549</v>
      </c>
      <c r="AH41" s="281">
        <v>5477.0069999999996</v>
      </c>
      <c r="AI41" s="281">
        <v>6896.0550000000003</v>
      </c>
      <c r="AJ41" s="281">
        <v>6366.2550000000001</v>
      </c>
      <c r="AK41" s="281">
        <v>6220.6659999999993</v>
      </c>
      <c r="AL41" s="281">
        <v>4977.8</v>
      </c>
      <c r="AM41" s="281">
        <v>4764.924</v>
      </c>
      <c r="AN41" s="281">
        <v>5044.8009999999995</v>
      </c>
      <c r="AO41" s="281">
        <v>7031.2579999999998</v>
      </c>
      <c r="AP41" s="281">
        <v>7043.88</v>
      </c>
      <c r="AQ41" s="281">
        <v>6991.9789999999994</v>
      </c>
      <c r="AR41" s="281">
        <v>9659.0899999999983</v>
      </c>
      <c r="AS41" s="281">
        <v>11014.625</v>
      </c>
      <c r="AT41" s="289">
        <v>10709.876</v>
      </c>
      <c r="AU41" s="289">
        <v>10985.059000000001</v>
      </c>
      <c r="AV41" s="289">
        <v>10681.311000000002</v>
      </c>
      <c r="AW41" s="289">
        <v>10800.778999999999</v>
      </c>
      <c r="AX41" s="289">
        <v>10479.796</v>
      </c>
      <c r="AY41" s="289">
        <v>10422.003000000001</v>
      </c>
      <c r="AZ41" s="289">
        <v>10660.916999999999</v>
      </c>
    </row>
    <row r="42" spans="1:52" s="79" customFormat="1" ht="13.5" thickTop="1">
      <c r="C42" s="84"/>
      <c r="D42" s="84"/>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row>
    <row r="43" spans="1:52" s="79" customFormat="1">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row>
    <row r="44" spans="1:52" s="79" customFormat="1">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row>
    <row r="45" spans="1:52" s="79" customFormat="1">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row>
    <row r="46" spans="1:52" s="79" customFormat="1">
      <c r="C46" s="84"/>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row>
    <row r="47" spans="1:52" s="79" customFormat="1">
      <c r="C47" s="84"/>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row>
    <row r="48" spans="1:52" s="79" customFormat="1" ht="39" customHeight="1">
      <c r="A48" s="577" t="s">
        <v>711</v>
      </c>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row>
    <row r="49" spans="1:30" s="79" customFormat="1">
      <c r="A49" s="577" t="s">
        <v>729</v>
      </c>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row>
    <row r="50" spans="1:30" s="79" customFormat="1" ht="48.75" customHeight="1">
      <c r="A50" s="577" t="s">
        <v>730</v>
      </c>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row>
    <row r="51" spans="1:30" s="79" customFormat="1" ht="39" customHeight="1">
      <c r="A51" s="577" t="s">
        <v>731</v>
      </c>
      <c r="C51" s="84"/>
      <c r="D51" s="84"/>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row>
    <row r="52" spans="1:30" s="79" customFormat="1" ht="33.75">
      <c r="A52" s="577" t="s">
        <v>732</v>
      </c>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row>
    <row r="53" spans="1:30" s="79" customFormat="1">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row>
    <row r="54" spans="1:30" s="79" customFormat="1">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row>
    <row r="55" spans="1:30" s="79" customFormat="1">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row>
    <row r="56" spans="1:30" s="79" customFormat="1">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row>
    <row r="57" spans="1:30" s="79" customFormat="1">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row>
    <row r="58" spans="1:30" s="79" customFormat="1">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row>
    <row r="59" spans="1:30" s="79" customFormat="1">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row>
  </sheetData>
  <sheetProtection sheet="1" objects="1" scenarios="1"/>
  <hyperlinks>
    <hyperlink ref="A4" location="'Index'!B17" display="Índice!A1" xr:uid="{836FC52D-6CF9-42FE-A010-41BF8E9F05BE}"/>
  </hyperlinks>
  <printOptions horizontalCentered="1"/>
  <pageMargins left="0.39370078740157483" right="0.39370078740157483" top="0.39370078740157483" bottom="0.39370078740157483" header="0.51181102362204722" footer="0.51181102362204722"/>
  <pageSetup paperSize="9" orientation="landscape" r:id="rId1"/>
  <headerFooter alignWithMargins="0">
    <oddHeader>&amp;R&amp;"Calibri"&amp;10&amp;K000000 #interna&amp;1#_x000D_</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D864F-0C29-4564-99D5-9313E196CA6E}">
  <sheetPr codeName="Plan68">
    <tabColor rgb="FFFFC000"/>
  </sheetPr>
  <dimension ref="A1:AV28"/>
  <sheetViews>
    <sheetView showGridLines="0" showRowColHeaders="0" zoomScaleNormal="100" workbookViewId="0">
      <pane xSplit="1" ySplit="5" topLeftCell="AN6" activePane="bottomRight" state="frozen"/>
      <selection pane="topRight" activeCell="B1" sqref="B1"/>
      <selection pane="bottomLeft" activeCell="A6" sqref="A6"/>
      <selection pane="bottomRight" activeCell="A4" sqref="A4"/>
    </sheetView>
  </sheetViews>
  <sheetFormatPr defaultColWidth="12.42578125" defaultRowHeight="12.75"/>
  <cols>
    <col min="1" max="1" width="52.7109375" customWidth="1"/>
    <col min="2" max="236" width="12.7109375" customWidth="1"/>
  </cols>
  <sheetData>
    <row r="1" spans="1:48" s="80" customFormat="1" ht="16.350000000000001" customHeight="1">
      <c r="A1" s="90"/>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row>
    <row r="2" spans="1:48" s="80" customFormat="1" ht="33" customHeight="1">
      <c r="A2" s="616" t="s">
        <v>847</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row>
    <row r="3" spans="1:48" s="80" customFormat="1" ht="16.350000000000001" customHeight="1">
      <c r="A3" s="617" t="s">
        <v>1443</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row>
    <row r="4" spans="1:48" s="80" customFormat="1" ht="16.350000000000001" customHeight="1">
      <c r="A4" s="95" t="s">
        <v>1457</v>
      </c>
      <c r="B4" s="93" t="s">
        <v>1521</v>
      </c>
      <c r="C4" s="93" t="s">
        <v>1522</v>
      </c>
      <c r="D4" s="93" t="s">
        <v>1523</v>
      </c>
      <c r="E4" s="93" t="s">
        <v>1524</v>
      </c>
      <c r="F4" s="94" t="s">
        <v>1492</v>
      </c>
      <c r="G4" s="94" t="s">
        <v>1493</v>
      </c>
      <c r="H4" s="94" t="s">
        <v>1494</v>
      </c>
      <c r="I4" s="94" t="s">
        <v>1495</v>
      </c>
      <c r="J4" s="94" t="s">
        <v>1496</v>
      </c>
      <c r="K4" s="94" t="s">
        <v>1497</v>
      </c>
      <c r="L4" s="94" t="s">
        <v>1498</v>
      </c>
      <c r="M4" s="94" t="s">
        <v>1499</v>
      </c>
      <c r="N4" s="94" t="s">
        <v>1500</v>
      </c>
      <c r="O4" s="94" t="s">
        <v>1501</v>
      </c>
      <c r="P4" s="94" t="s">
        <v>1502</v>
      </c>
      <c r="Q4" s="94" t="s">
        <v>1503</v>
      </c>
      <c r="R4" s="94" t="s">
        <v>1504</v>
      </c>
      <c r="S4" s="94" t="s">
        <v>1505</v>
      </c>
      <c r="T4" s="94" t="s">
        <v>1506</v>
      </c>
      <c r="U4" s="94" t="s">
        <v>1507</v>
      </c>
      <c r="V4" s="94" t="s">
        <v>1508</v>
      </c>
      <c r="W4" s="94" t="s">
        <v>1509</v>
      </c>
      <c r="X4" s="94" t="s">
        <v>1510</v>
      </c>
      <c r="Y4" s="94" t="s">
        <v>1511</v>
      </c>
      <c r="Z4" s="94" t="s">
        <v>1512</v>
      </c>
      <c r="AA4" s="94" t="s">
        <v>1513</v>
      </c>
      <c r="AB4" s="94" t="s">
        <v>1514</v>
      </c>
      <c r="AC4" s="94" t="s">
        <v>1515</v>
      </c>
      <c r="AD4" s="94" t="s">
        <v>1516</v>
      </c>
      <c r="AE4" s="94" t="s">
        <v>1517</v>
      </c>
      <c r="AF4" s="94" t="s">
        <v>1518</v>
      </c>
      <c r="AG4" s="94" t="s">
        <v>1519</v>
      </c>
      <c r="AH4" s="94" t="s">
        <v>1520</v>
      </c>
      <c r="AI4" s="94" t="s">
        <v>1388</v>
      </c>
      <c r="AJ4" s="94" t="s">
        <v>1389</v>
      </c>
      <c r="AK4" s="94" t="s">
        <v>1390</v>
      </c>
      <c r="AL4" s="94" t="s">
        <v>1391</v>
      </c>
      <c r="AM4" s="94" t="s">
        <v>1392</v>
      </c>
      <c r="AN4" s="94" t="s">
        <v>1393</v>
      </c>
      <c r="AO4" s="94" t="s">
        <v>1394</v>
      </c>
      <c r="AP4" s="94" t="s">
        <v>1395</v>
      </c>
      <c r="AQ4" s="94" t="s">
        <v>1396</v>
      </c>
      <c r="AR4" s="94" t="s">
        <v>1397</v>
      </c>
      <c r="AS4" s="94" t="s">
        <v>1398</v>
      </c>
      <c r="AT4" s="94" t="s">
        <v>1399</v>
      </c>
      <c r="AU4" s="94" t="s">
        <v>1400</v>
      </c>
      <c r="AV4" s="94" t="s">
        <v>1401</v>
      </c>
    </row>
    <row r="5" spans="1:48" s="109" customFormat="1" ht="4.5" customHeight="1">
      <c r="A5" s="96"/>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row>
    <row r="6" spans="1:48" s="79" customFormat="1">
      <c r="A6" s="285" t="s">
        <v>848</v>
      </c>
      <c r="B6" s="286"/>
      <c r="C6" s="286"/>
      <c r="D6" s="286"/>
      <c r="E6" s="286"/>
      <c r="F6" s="286"/>
      <c r="G6" s="286"/>
      <c r="H6" s="286"/>
      <c r="I6" s="286"/>
      <c r="J6" s="286"/>
      <c r="K6" s="286"/>
      <c r="L6" s="286"/>
      <c r="M6" s="286"/>
      <c r="N6" s="286"/>
      <c r="O6" s="286"/>
      <c r="P6" s="286"/>
      <c r="Q6" s="286"/>
      <c r="R6" s="286"/>
      <c r="S6" s="286"/>
      <c r="T6" s="286"/>
      <c r="U6" s="286"/>
      <c r="V6" s="286"/>
      <c r="W6" s="286"/>
      <c r="X6" s="286"/>
      <c r="Y6" s="286"/>
      <c r="Z6" s="286"/>
      <c r="AA6" s="286"/>
      <c r="AB6" s="286"/>
      <c r="AC6" s="286"/>
      <c r="AD6" s="286"/>
      <c r="AE6" s="286"/>
      <c r="AF6" s="286"/>
      <c r="AG6" s="286"/>
      <c r="AH6" s="286"/>
      <c r="AI6" s="286"/>
      <c r="AJ6" s="286"/>
      <c r="AK6" s="286"/>
      <c r="AL6" s="286"/>
      <c r="AM6" s="286"/>
      <c r="AN6" s="286"/>
      <c r="AO6" s="286"/>
      <c r="AP6" s="286"/>
      <c r="AQ6" s="286"/>
      <c r="AR6" s="286"/>
      <c r="AS6" s="286"/>
      <c r="AT6" s="286"/>
      <c r="AU6" s="286"/>
      <c r="AV6" s="286"/>
    </row>
    <row r="7" spans="1:48" s="79" customFormat="1">
      <c r="A7" s="283" t="s">
        <v>843</v>
      </c>
      <c r="B7" s="244">
        <v>5995.12</v>
      </c>
      <c r="C7" s="244">
        <v>1522.9680000000001</v>
      </c>
      <c r="D7" s="244">
        <v>1570.95</v>
      </c>
      <c r="E7" s="244">
        <v>4669.3980000000001</v>
      </c>
      <c r="F7" s="244">
        <v>4704.076</v>
      </c>
      <c r="G7" s="244">
        <v>1935.548</v>
      </c>
      <c r="H7" s="244">
        <v>2033.25</v>
      </c>
      <c r="I7" s="244">
        <v>273.173</v>
      </c>
      <c r="J7" s="244">
        <v>324.02100000000002</v>
      </c>
      <c r="K7" s="244">
        <v>49.588000000000001</v>
      </c>
      <c r="L7" s="244">
        <v>66.733999999999995</v>
      </c>
      <c r="M7" s="244"/>
      <c r="N7" s="277"/>
      <c r="O7" s="277"/>
      <c r="P7" s="277"/>
      <c r="Q7" s="277"/>
      <c r="R7" s="277"/>
      <c r="S7" s="277"/>
      <c r="T7" s="277"/>
      <c r="U7" s="277"/>
      <c r="V7" s="277"/>
      <c r="W7" s="277"/>
      <c r="X7" s="277"/>
      <c r="Y7" s="277"/>
      <c r="Z7" s="277"/>
      <c r="AA7" s="277"/>
      <c r="AB7" s="277"/>
      <c r="AC7" s="277"/>
      <c r="AD7" s="277"/>
      <c r="AE7" s="277"/>
      <c r="AF7" s="277"/>
      <c r="AG7" s="277"/>
      <c r="AH7" s="277"/>
      <c r="AI7" s="277"/>
      <c r="AJ7" s="277"/>
      <c r="AK7" s="277"/>
      <c r="AL7" s="277"/>
      <c r="AM7" s="277"/>
      <c r="AN7" s="277"/>
      <c r="AO7" s="277"/>
      <c r="AP7" s="277"/>
      <c r="AQ7" s="277"/>
      <c r="AR7" s="277"/>
      <c r="AS7" s="277"/>
      <c r="AT7" s="277"/>
      <c r="AU7" s="277"/>
      <c r="AV7" s="277"/>
    </row>
    <row r="8" spans="1:48" s="79" customFormat="1">
      <c r="A8" s="283" t="s">
        <v>844</v>
      </c>
      <c r="B8" s="244">
        <v>392.2</v>
      </c>
      <c r="C8" s="244">
        <v>398.815</v>
      </c>
      <c r="D8" s="244">
        <v>406.59399999999999</v>
      </c>
      <c r="E8" s="244">
        <v>415.02699999999999</v>
      </c>
      <c r="F8" s="244">
        <v>423.78699999999998</v>
      </c>
      <c r="G8" s="244">
        <v>432.911</v>
      </c>
      <c r="H8" s="244">
        <v>442.834</v>
      </c>
      <c r="I8" s="244">
        <v>452.83</v>
      </c>
      <c r="J8" s="244">
        <v>463.00799999999998</v>
      </c>
      <c r="K8" s="244">
        <v>473.94900000000001</v>
      </c>
      <c r="L8" s="244">
        <v>486.30799999999999</v>
      </c>
      <c r="M8" s="244"/>
      <c r="N8" s="277"/>
      <c r="O8" s="275"/>
      <c r="P8" s="275"/>
      <c r="Q8" s="275"/>
      <c r="R8" s="275"/>
      <c r="S8" s="275"/>
      <c r="T8" s="275"/>
      <c r="U8" s="275"/>
      <c r="V8" s="275"/>
      <c r="W8" s="275"/>
      <c r="X8" s="275"/>
      <c r="Y8" s="275"/>
      <c r="Z8" s="275"/>
      <c r="AA8" s="275"/>
      <c r="AB8" s="275"/>
      <c r="AC8" s="275"/>
      <c r="AD8" s="275"/>
      <c r="AE8" s="275"/>
      <c r="AF8" s="275"/>
      <c r="AG8" s="275"/>
      <c r="AH8" s="275"/>
      <c r="AI8" s="275"/>
      <c r="AJ8" s="275"/>
      <c r="AK8" s="275"/>
      <c r="AL8" s="275"/>
      <c r="AM8" s="275"/>
      <c r="AN8" s="275"/>
      <c r="AO8" s="275"/>
      <c r="AP8" s="275"/>
      <c r="AQ8" s="275"/>
      <c r="AR8" s="275"/>
      <c r="AS8" s="275"/>
      <c r="AT8" s="275"/>
      <c r="AU8" s="275"/>
      <c r="AV8" s="275"/>
    </row>
    <row r="9" spans="1:48" s="79" customFormat="1">
      <c r="A9" s="283" t="s">
        <v>373</v>
      </c>
      <c r="B9" s="244">
        <v>504.00299999999999</v>
      </c>
      <c r="C9" s="244">
        <v>522.36099999999999</v>
      </c>
      <c r="D9" s="244">
        <v>327.904</v>
      </c>
      <c r="E9" s="244">
        <v>435.56599999999997</v>
      </c>
      <c r="F9" s="244">
        <v>443.20800000000003</v>
      </c>
      <c r="G9" s="244">
        <v>224.94900000000001</v>
      </c>
      <c r="H9" s="244">
        <v>388.42500000000001</v>
      </c>
      <c r="I9" s="244">
        <v>317.56700000000001</v>
      </c>
      <c r="J9" s="244">
        <v>989.16099999999994</v>
      </c>
      <c r="K9" s="244">
        <v>648.14599999999996</v>
      </c>
      <c r="L9" s="244">
        <v>1247.2550000000001</v>
      </c>
      <c r="M9" s="244"/>
      <c r="N9" s="277"/>
      <c r="O9" s="275"/>
      <c r="P9" s="275"/>
      <c r="Q9" s="275"/>
      <c r="R9" s="275"/>
      <c r="S9" s="275"/>
      <c r="T9" s="275"/>
      <c r="U9" s="275"/>
      <c r="V9" s="275"/>
      <c r="W9" s="275"/>
      <c r="X9" s="275"/>
      <c r="Y9" s="275"/>
      <c r="Z9" s="275"/>
      <c r="AA9" s="275"/>
      <c r="AB9" s="275"/>
      <c r="AC9" s="275"/>
      <c r="AD9" s="275"/>
      <c r="AE9" s="275"/>
      <c r="AF9" s="275"/>
      <c r="AG9" s="275"/>
      <c r="AH9" s="275"/>
      <c r="AI9" s="275"/>
      <c r="AJ9" s="275"/>
      <c r="AK9" s="275"/>
      <c r="AL9" s="275"/>
      <c r="AM9" s="275"/>
      <c r="AN9" s="275"/>
      <c r="AO9" s="275"/>
      <c r="AP9" s="275"/>
      <c r="AQ9" s="275"/>
      <c r="AR9" s="275"/>
      <c r="AS9" s="275"/>
      <c r="AT9" s="275"/>
      <c r="AU9" s="275"/>
      <c r="AV9" s="275"/>
    </row>
    <row r="10" spans="1:48" s="79" customFormat="1">
      <c r="A10" s="283" t="s">
        <v>845</v>
      </c>
      <c r="B10" s="244">
        <v>496.08800000000002</v>
      </c>
      <c r="C10" s="244">
        <v>425.149</v>
      </c>
      <c r="D10" s="244">
        <v>353.03500000000003</v>
      </c>
      <c r="E10" s="244">
        <v>358.779</v>
      </c>
      <c r="F10" s="244">
        <v>304.07499999999999</v>
      </c>
      <c r="G10" s="244">
        <v>247.77699999999999</v>
      </c>
      <c r="H10" s="244">
        <v>185.98099999999999</v>
      </c>
      <c r="I10" s="244">
        <v>141.80500000000001</v>
      </c>
      <c r="J10" s="244">
        <v>113.313</v>
      </c>
      <c r="K10" s="244">
        <v>99.748999999999995</v>
      </c>
      <c r="L10" s="244">
        <v>92.832999999999998</v>
      </c>
      <c r="M10" s="244"/>
      <c r="N10" s="277"/>
      <c r="O10" s="275"/>
      <c r="P10" s="275"/>
      <c r="Q10" s="275"/>
      <c r="R10" s="275"/>
      <c r="S10" s="275"/>
      <c r="T10" s="275"/>
      <c r="U10" s="275"/>
      <c r="V10" s="275"/>
      <c r="W10" s="275"/>
      <c r="X10" s="275"/>
      <c r="Y10" s="275"/>
      <c r="Z10" s="275"/>
      <c r="AA10" s="275"/>
      <c r="AB10" s="275"/>
      <c r="AC10" s="275"/>
      <c r="AD10" s="275"/>
      <c r="AE10" s="275"/>
      <c r="AF10" s="275"/>
      <c r="AG10" s="275"/>
      <c r="AH10" s="275"/>
      <c r="AI10" s="275"/>
      <c r="AJ10" s="275"/>
      <c r="AK10" s="275"/>
      <c r="AL10" s="275"/>
      <c r="AM10" s="275"/>
      <c r="AN10" s="275"/>
      <c r="AO10" s="275"/>
      <c r="AP10" s="275"/>
      <c r="AQ10" s="275"/>
      <c r="AR10" s="275"/>
      <c r="AS10" s="275"/>
      <c r="AT10" s="275"/>
      <c r="AU10" s="275"/>
      <c r="AV10" s="275"/>
    </row>
    <row r="11" spans="1:48" s="79" customFormat="1">
      <c r="A11" s="283" t="s">
        <v>846</v>
      </c>
      <c r="B11" s="244">
        <v>213.947</v>
      </c>
      <c r="C11" s="244">
        <v>215.56100000000001</v>
      </c>
      <c r="D11" s="244">
        <v>211.203</v>
      </c>
      <c r="E11" s="244">
        <v>106.752</v>
      </c>
      <c r="F11" s="244">
        <v>138.18799999999999</v>
      </c>
      <c r="G11" s="244">
        <v>155.28</v>
      </c>
      <c r="H11" s="244">
        <v>170.267</v>
      </c>
      <c r="I11" s="244">
        <v>183.809</v>
      </c>
      <c r="J11" s="244">
        <v>170.78</v>
      </c>
      <c r="K11" s="244">
        <v>182.90600000000001</v>
      </c>
      <c r="L11" s="244">
        <v>215.7</v>
      </c>
      <c r="M11" s="244"/>
      <c r="N11" s="277"/>
      <c r="O11" s="275"/>
      <c r="P11" s="275"/>
      <c r="Q11" s="275"/>
      <c r="R11" s="275"/>
      <c r="S11" s="275"/>
      <c r="T11" s="275"/>
      <c r="U11" s="275"/>
      <c r="V11" s="275"/>
      <c r="W11" s="275"/>
      <c r="X11" s="275"/>
      <c r="Y11" s="275"/>
      <c r="Z11" s="275"/>
      <c r="AA11" s="275"/>
      <c r="AB11" s="275"/>
      <c r="AC11" s="275"/>
      <c r="AD11" s="275"/>
      <c r="AE11" s="275"/>
      <c r="AF11" s="275"/>
      <c r="AG11" s="275"/>
      <c r="AH11" s="275"/>
      <c r="AI11" s="275"/>
      <c r="AJ11" s="275"/>
      <c r="AK11" s="275"/>
      <c r="AL11" s="275"/>
      <c r="AM11" s="275"/>
      <c r="AN11" s="275"/>
      <c r="AO11" s="275"/>
      <c r="AP11" s="275"/>
      <c r="AQ11" s="275"/>
      <c r="AR11" s="275"/>
      <c r="AS11" s="275"/>
      <c r="AT11" s="275"/>
      <c r="AU11" s="275"/>
      <c r="AV11" s="275"/>
    </row>
    <row r="12" spans="1:48" s="79" customFormat="1">
      <c r="A12" s="283" t="s">
        <v>324</v>
      </c>
      <c r="B12" s="244">
        <v>123.08400000000074</v>
      </c>
      <c r="C12" s="244">
        <v>247.53899999999976</v>
      </c>
      <c r="D12" s="244">
        <v>324.70599999999968</v>
      </c>
      <c r="E12" s="244">
        <v>256.2489999999998</v>
      </c>
      <c r="F12" s="244">
        <v>316.83100000000013</v>
      </c>
      <c r="G12" s="244">
        <v>288.44999999999982</v>
      </c>
      <c r="H12" s="244">
        <v>404.27500000000055</v>
      </c>
      <c r="I12" s="244">
        <v>258.68900000000008</v>
      </c>
      <c r="J12" s="244">
        <v>218.87300000000005</v>
      </c>
      <c r="K12" s="244">
        <v>144.37300000000005</v>
      </c>
      <c r="L12" s="244">
        <v>263.87899999999991</v>
      </c>
      <c r="M12" s="244"/>
      <c r="N12" s="277"/>
      <c r="O12" s="275"/>
      <c r="P12" s="275"/>
      <c r="Q12" s="275"/>
      <c r="R12" s="275"/>
      <c r="S12" s="275"/>
      <c r="T12" s="275"/>
      <c r="U12" s="275"/>
      <c r="V12" s="275"/>
      <c r="W12" s="275"/>
      <c r="X12" s="275"/>
      <c r="Y12" s="275"/>
      <c r="Z12" s="275"/>
      <c r="AA12" s="275"/>
      <c r="AB12" s="275"/>
      <c r="AC12" s="275"/>
      <c r="AD12" s="275"/>
      <c r="AE12" s="275"/>
      <c r="AF12" s="275"/>
      <c r="AG12" s="275"/>
      <c r="AH12" s="275"/>
      <c r="AI12" s="275"/>
      <c r="AJ12" s="275"/>
      <c r="AK12" s="275"/>
      <c r="AL12" s="275"/>
      <c r="AM12" s="275"/>
      <c r="AN12" s="275"/>
      <c r="AO12" s="275"/>
      <c r="AP12" s="275"/>
      <c r="AQ12" s="275"/>
      <c r="AR12" s="275"/>
      <c r="AS12" s="275"/>
      <c r="AT12" s="275"/>
      <c r="AU12" s="275"/>
      <c r="AV12" s="275"/>
    </row>
    <row r="13" spans="1:48" s="79" customFormat="1" ht="13.5" thickBot="1">
      <c r="A13" s="288" t="s">
        <v>2</v>
      </c>
      <c r="B13" s="289">
        <v>7724.442</v>
      </c>
      <c r="C13" s="289">
        <v>3332.393</v>
      </c>
      <c r="D13" s="289">
        <v>3194.3919999999998</v>
      </c>
      <c r="E13" s="289">
        <v>6241.7709999999997</v>
      </c>
      <c r="F13" s="289">
        <v>6330.165</v>
      </c>
      <c r="G13" s="289">
        <v>3284.915</v>
      </c>
      <c r="H13" s="289">
        <v>3625.0320000000002</v>
      </c>
      <c r="I13" s="289">
        <v>1627.873</v>
      </c>
      <c r="J13" s="289">
        <v>2279.1559999999999</v>
      </c>
      <c r="K13" s="289">
        <v>1598.711</v>
      </c>
      <c r="L13" s="289">
        <v>2372.7089999999998</v>
      </c>
      <c r="M13" s="289"/>
      <c r="N13" s="281"/>
      <c r="O13" s="290"/>
      <c r="P13" s="290"/>
      <c r="Q13" s="290"/>
      <c r="R13" s="290"/>
      <c r="S13" s="290"/>
      <c r="T13" s="290"/>
      <c r="U13" s="290"/>
      <c r="V13" s="290"/>
      <c r="W13" s="290"/>
      <c r="X13" s="290"/>
      <c r="Y13" s="290"/>
      <c r="Z13" s="290"/>
      <c r="AA13" s="290"/>
      <c r="AB13" s="290"/>
      <c r="AC13" s="290"/>
      <c r="AD13" s="290"/>
      <c r="AE13" s="290"/>
      <c r="AF13" s="290"/>
      <c r="AG13" s="290"/>
      <c r="AH13" s="290"/>
      <c r="AI13" s="290"/>
      <c r="AJ13" s="290"/>
      <c r="AK13" s="290"/>
      <c r="AL13" s="290"/>
      <c r="AM13" s="290"/>
      <c r="AN13" s="290"/>
      <c r="AO13" s="290"/>
      <c r="AP13" s="290"/>
      <c r="AQ13" s="290"/>
      <c r="AR13" s="290"/>
      <c r="AS13" s="290"/>
      <c r="AT13" s="290"/>
      <c r="AU13" s="290"/>
      <c r="AV13" s="290"/>
    </row>
    <row r="14" spans="1:48" s="79" customFormat="1" ht="13.5" thickTop="1">
      <c r="A14" s="284"/>
      <c r="B14" s="270"/>
      <c r="C14" s="270"/>
      <c r="D14" s="270"/>
      <c r="E14" s="270"/>
      <c r="F14" s="270"/>
      <c r="G14" s="270"/>
      <c r="H14" s="270"/>
      <c r="I14" s="270"/>
      <c r="J14" s="270"/>
      <c r="K14" s="270"/>
      <c r="L14" s="270"/>
      <c r="M14" s="270"/>
      <c r="N14" s="270"/>
      <c r="O14" s="270"/>
      <c r="P14" s="270"/>
      <c r="Q14" s="270"/>
      <c r="R14" s="270"/>
      <c r="S14" s="270"/>
      <c r="T14" s="270"/>
      <c r="U14" s="270"/>
      <c r="V14" s="270"/>
      <c r="W14" s="270"/>
      <c r="X14" s="270"/>
      <c r="Y14" s="270"/>
      <c r="Z14" s="270"/>
      <c r="AA14" s="270"/>
      <c r="AB14" s="270"/>
      <c r="AC14" s="270"/>
      <c r="AD14" s="270"/>
      <c r="AE14" s="270"/>
      <c r="AF14" s="270"/>
      <c r="AG14" s="270"/>
      <c r="AH14" s="270"/>
      <c r="AI14" s="270"/>
      <c r="AJ14" s="270"/>
      <c r="AK14" s="270"/>
      <c r="AL14" s="270"/>
      <c r="AM14" s="270"/>
      <c r="AN14" s="270"/>
      <c r="AO14" s="270"/>
      <c r="AP14" s="270"/>
      <c r="AQ14" s="270"/>
      <c r="AR14" s="270"/>
      <c r="AS14" s="270"/>
      <c r="AT14" s="270"/>
      <c r="AU14" s="270"/>
      <c r="AV14" s="270"/>
    </row>
    <row r="15" spans="1:48" s="79" customFormat="1">
      <c r="A15" s="285" t="s">
        <v>849</v>
      </c>
      <c r="B15" s="287"/>
      <c r="C15" s="287"/>
      <c r="D15" s="287"/>
      <c r="E15" s="287"/>
      <c r="F15" s="287"/>
      <c r="G15" s="287"/>
      <c r="H15" s="287"/>
      <c r="I15" s="287"/>
      <c r="J15" s="287"/>
      <c r="K15" s="287"/>
      <c r="L15" s="287"/>
      <c r="M15" s="287"/>
      <c r="N15" s="287"/>
      <c r="O15" s="287"/>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287"/>
      <c r="AM15" s="287"/>
      <c r="AN15" s="287"/>
      <c r="AO15" s="287"/>
      <c r="AP15" s="287"/>
      <c r="AQ15" s="287"/>
      <c r="AR15" s="287"/>
      <c r="AS15" s="287"/>
      <c r="AT15" s="287"/>
      <c r="AU15" s="287"/>
      <c r="AV15" s="287"/>
    </row>
    <row r="16" spans="1:48" s="79" customFormat="1">
      <c r="A16" s="283" t="s">
        <v>843</v>
      </c>
      <c r="B16" s="275"/>
      <c r="C16" s="275"/>
      <c r="D16" s="275"/>
      <c r="E16" s="275"/>
      <c r="F16" s="275"/>
      <c r="G16" s="275"/>
      <c r="H16" s="275"/>
      <c r="I16" s="275"/>
      <c r="J16" s="275"/>
      <c r="K16" s="275"/>
      <c r="L16" s="275"/>
      <c r="M16" s="244">
        <v>61.283999999999999</v>
      </c>
      <c r="N16" s="244">
        <v>61.283999999999999</v>
      </c>
      <c r="O16" s="244">
        <v>62.493000000000002</v>
      </c>
      <c r="P16" s="244">
        <v>62.493000000000002</v>
      </c>
      <c r="Q16" s="244">
        <v>42.146000000000001</v>
      </c>
      <c r="R16" s="244">
        <v>42.146000000000001</v>
      </c>
      <c r="S16" s="244">
        <v>41.433999999999997</v>
      </c>
      <c r="T16" s="244">
        <v>41.433999999999997</v>
      </c>
      <c r="U16" s="244">
        <v>423.01499999999999</v>
      </c>
      <c r="V16" s="244">
        <v>423.01499999999999</v>
      </c>
      <c r="W16" s="244">
        <v>1247.008</v>
      </c>
      <c r="X16" s="244">
        <v>1247.008</v>
      </c>
      <c r="Y16" s="244">
        <v>39.676000000000002</v>
      </c>
      <c r="Z16" s="244">
        <v>39.676000000000002</v>
      </c>
      <c r="AA16" s="244">
        <v>8.65</v>
      </c>
      <c r="AB16" s="244">
        <v>8.65</v>
      </c>
      <c r="AC16" s="244">
        <v>27.632000000000001</v>
      </c>
      <c r="AD16" s="244">
        <v>80.688000000000002</v>
      </c>
      <c r="AE16" s="244">
        <v>42.395000000000003</v>
      </c>
      <c r="AF16" s="244">
        <v>42.395000000000003</v>
      </c>
      <c r="AG16" s="244">
        <v>525.452</v>
      </c>
      <c r="AH16" s="244">
        <v>7650.4250000000002</v>
      </c>
      <c r="AI16" s="244">
        <v>12291.763000000001</v>
      </c>
      <c r="AJ16" s="244">
        <v>10305.671</v>
      </c>
      <c r="AK16" s="244">
        <v>5997.116</v>
      </c>
      <c r="AL16" s="244">
        <v>9753.8310000000001</v>
      </c>
      <c r="AM16" s="244">
        <v>9696.85</v>
      </c>
      <c r="AN16" s="244">
        <v>8593.0220000000008</v>
      </c>
      <c r="AO16" s="244">
        <v>10166.06</v>
      </c>
      <c r="AP16" s="244">
        <v>10726.101000000001</v>
      </c>
      <c r="AQ16" s="244">
        <v>6649.3990000000003</v>
      </c>
      <c r="AR16" s="244">
        <v>7057.34</v>
      </c>
      <c r="AS16" s="244">
        <v>8071.1589999999997</v>
      </c>
      <c r="AT16" s="244">
        <v>8507.6759999999995</v>
      </c>
      <c r="AU16" s="244">
        <v>8081.1</v>
      </c>
      <c r="AV16" s="244">
        <v>8555.4809999999998</v>
      </c>
    </row>
    <row r="17" spans="1:48" s="79" customFormat="1">
      <c r="A17" s="283" t="s">
        <v>844</v>
      </c>
      <c r="B17" s="275"/>
      <c r="C17" s="275"/>
      <c r="D17" s="275"/>
      <c r="E17" s="275"/>
      <c r="F17" s="275"/>
      <c r="G17" s="275"/>
      <c r="H17" s="275"/>
      <c r="I17" s="275"/>
      <c r="J17" s="275"/>
      <c r="K17" s="275"/>
      <c r="L17" s="275"/>
      <c r="M17" s="244">
        <v>498.41199999999998</v>
      </c>
      <c r="N17" s="244">
        <v>510.11599999999999</v>
      </c>
      <c r="O17" s="244">
        <v>522.221</v>
      </c>
      <c r="P17" s="244">
        <v>534.72500000000002</v>
      </c>
      <c r="Q17" s="244">
        <v>546.39300000000003</v>
      </c>
      <c r="R17" s="244">
        <v>557.548</v>
      </c>
      <c r="S17" s="244">
        <v>566.74400000000003</v>
      </c>
      <c r="T17" s="244">
        <v>574.88599999999997</v>
      </c>
      <c r="U17" s="244">
        <v>581.24699999999996</v>
      </c>
      <c r="V17" s="244">
        <v>586.99099999999999</v>
      </c>
      <c r="W17" s="244">
        <v>592.66099999999994</v>
      </c>
      <c r="X17" s="244">
        <v>316.48899999999998</v>
      </c>
      <c r="Y17" s="244">
        <v>316.48899999999998</v>
      </c>
      <c r="Z17" s="244">
        <v>316.48899999999998</v>
      </c>
      <c r="AA17" s="244">
        <v>316.48899999999998</v>
      </c>
      <c r="AB17" s="244">
        <v>316.48899999999998</v>
      </c>
      <c r="AC17" s="244">
        <v>361.31799999999998</v>
      </c>
      <c r="AD17" s="244">
        <v>361.31799999999998</v>
      </c>
      <c r="AE17" s="244">
        <v>361.31799999999998</v>
      </c>
      <c r="AF17" s="244">
        <v>361.31799999999998</v>
      </c>
      <c r="AG17" s="244">
        <v>361.31799999999998</v>
      </c>
      <c r="AH17" s="244">
        <v>361.31799999999998</v>
      </c>
      <c r="AI17" s="244">
        <v>361.31799999999998</v>
      </c>
      <c r="AJ17" s="244">
        <v>361.31799999999998</v>
      </c>
      <c r="AK17" s="244">
        <v>134.14400000000001</v>
      </c>
      <c r="AL17" s="244">
        <v>134.14400000000001</v>
      </c>
      <c r="AM17" s="244">
        <v>134.14400000000001</v>
      </c>
      <c r="AN17" s="244">
        <v>134.14400000000001</v>
      </c>
      <c r="AO17" s="244">
        <v>134.14400000000001</v>
      </c>
      <c r="AP17" s="244">
        <v>134.14400000000001</v>
      </c>
      <c r="AQ17" s="244">
        <v>134.14400000000001</v>
      </c>
      <c r="AR17" s="244">
        <v>134.14400000000001</v>
      </c>
      <c r="AS17" s="244">
        <v>134.14400000000001</v>
      </c>
      <c r="AT17" s="244">
        <v>164.631</v>
      </c>
      <c r="AU17" s="244">
        <v>134.14400000000001</v>
      </c>
      <c r="AV17" s="244">
        <v>134.14400000000001</v>
      </c>
    </row>
    <row r="18" spans="1:48" s="79" customFormat="1">
      <c r="A18" s="283" t="s">
        <v>373</v>
      </c>
      <c r="B18" s="275"/>
      <c r="C18" s="275"/>
      <c r="D18" s="275"/>
      <c r="E18" s="275"/>
      <c r="F18" s="275"/>
      <c r="G18" s="275"/>
      <c r="H18" s="275"/>
      <c r="I18" s="275"/>
      <c r="J18" s="275"/>
      <c r="K18" s="275"/>
      <c r="L18" s="275"/>
      <c r="M18" s="244">
        <v>1314.1590000000001</v>
      </c>
      <c r="N18" s="244">
        <v>1013.735</v>
      </c>
      <c r="O18" s="244">
        <v>1118.5730000000001</v>
      </c>
      <c r="P18" s="244">
        <v>1201.029</v>
      </c>
      <c r="Q18" s="244">
        <v>998.78200000000004</v>
      </c>
      <c r="R18" s="244">
        <v>870.08600000000001</v>
      </c>
      <c r="S18" s="244">
        <v>797.12300000000005</v>
      </c>
      <c r="T18" s="244">
        <v>1002.0940000000001</v>
      </c>
      <c r="U18" s="244">
        <v>705.41499999999996</v>
      </c>
      <c r="V18" s="244">
        <v>977.11400000000003</v>
      </c>
      <c r="W18" s="244">
        <v>222.749</v>
      </c>
      <c r="X18" s="244">
        <v>269.78399999999999</v>
      </c>
      <c r="Y18" s="244">
        <v>306.327</v>
      </c>
      <c r="Z18" s="244">
        <v>397.77600000000001</v>
      </c>
      <c r="AA18" s="244">
        <v>768.44200000000001</v>
      </c>
      <c r="AB18" s="244">
        <v>809.65599999999995</v>
      </c>
      <c r="AC18" s="244">
        <v>882.22699999999998</v>
      </c>
      <c r="AD18" s="244">
        <v>813.11099999999999</v>
      </c>
      <c r="AE18" s="244">
        <v>971.16</v>
      </c>
      <c r="AF18" s="244">
        <v>698.33600000000001</v>
      </c>
      <c r="AG18" s="244">
        <v>1055.1980000000001</v>
      </c>
      <c r="AH18" s="244">
        <v>843.33799999999997</v>
      </c>
      <c r="AI18" s="244">
        <v>1266.021</v>
      </c>
      <c r="AJ18" s="244">
        <v>1353.597</v>
      </c>
      <c r="AK18" s="244">
        <v>1497.8920000000001</v>
      </c>
      <c r="AL18" s="244">
        <v>1774.19</v>
      </c>
      <c r="AM18" s="244">
        <v>1382.806</v>
      </c>
      <c r="AN18" s="244">
        <v>1294.903</v>
      </c>
      <c r="AO18" s="244">
        <v>1418.9259999999999</v>
      </c>
      <c r="AP18" s="244">
        <v>1346.241</v>
      </c>
      <c r="AQ18" s="244">
        <v>1459.2909999999999</v>
      </c>
      <c r="AR18" s="244">
        <v>1235.259</v>
      </c>
      <c r="AS18" s="244">
        <v>690.68299999999999</v>
      </c>
      <c r="AT18" s="244">
        <v>643.52300000000002</v>
      </c>
      <c r="AU18" s="244">
        <v>654.02700000000004</v>
      </c>
      <c r="AV18" s="244">
        <v>1016.191</v>
      </c>
    </row>
    <row r="19" spans="1:48" s="79" customFormat="1">
      <c r="A19" s="283" t="s">
        <v>845</v>
      </c>
      <c r="B19" s="275"/>
      <c r="C19" s="275"/>
      <c r="D19" s="275"/>
      <c r="E19" s="275"/>
      <c r="F19" s="275"/>
      <c r="G19" s="275"/>
      <c r="H19" s="275"/>
      <c r="I19" s="275"/>
      <c r="J19" s="275"/>
      <c r="K19" s="275"/>
      <c r="L19" s="275"/>
      <c r="M19" s="244">
        <v>83.031999999999996</v>
      </c>
      <c r="N19" s="244">
        <v>86.519000000000005</v>
      </c>
      <c r="O19" s="244">
        <v>86.867999999999995</v>
      </c>
      <c r="P19" s="244">
        <v>87.045000000000002</v>
      </c>
      <c r="Q19" s="244">
        <v>79.430000000000007</v>
      </c>
      <c r="R19" s="244">
        <v>73.293999999999997</v>
      </c>
      <c r="S19" s="244">
        <v>67.316999999999993</v>
      </c>
      <c r="T19" s="244">
        <v>60.731000000000002</v>
      </c>
      <c r="U19" s="244">
        <v>51.938000000000002</v>
      </c>
      <c r="V19" s="244">
        <v>42.378999999999998</v>
      </c>
      <c r="W19" s="244">
        <v>86.465999999999994</v>
      </c>
      <c r="X19" s="244">
        <v>0</v>
      </c>
      <c r="Y19" s="244">
        <v>21.963000000000001</v>
      </c>
      <c r="Z19" s="244">
        <v>19.042999999999999</v>
      </c>
      <c r="AA19" s="244">
        <v>17.274000000000001</v>
      </c>
      <c r="AB19" s="244">
        <v>16.305</v>
      </c>
      <c r="AC19" s="244">
        <v>15.356</v>
      </c>
      <c r="AD19" s="244">
        <v>16.271000000000001</v>
      </c>
      <c r="AE19" s="244">
        <v>17.27</v>
      </c>
      <c r="AF19" s="244">
        <v>19.119</v>
      </c>
      <c r="AG19" s="244">
        <v>18.841999999999999</v>
      </c>
      <c r="AH19" s="244">
        <v>20.878</v>
      </c>
      <c r="AI19" s="244">
        <v>22.268999999999998</v>
      </c>
      <c r="AJ19" s="244">
        <v>23.425000000000001</v>
      </c>
      <c r="AK19" s="244">
        <v>24.858000000000001</v>
      </c>
      <c r="AL19" s="244">
        <v>28.276</v>
      </c>
      <c r="AM19" s="244">
        <v>30.317</v>
      </c>
      <c r="AN19" s="244">
        <v>33.811999999999998</v>
      </c>
      <c r="AO19" s="244">
        <v>36.487000000000002</v>
      </c>
      <c r="AP19" s="244">
        <v>41.171999999999997</v>
      </c>
      <c r="AQ19" s="244">
        <v>48.564</v>
      </c>
      <c r="AR19" s="244">
        <v>55.536000000000001</v>
      </c>
      <c r="AS19" s="244">
        <v>63.16</v>
      </c>
      <c r="AT19" s="244">
        <v>38.335000000000001</v>
      </c>
      <c r="AU19" s="244">
        <v>71.927999999999997</v>
      </c>
      <c r="AV19" s="244">
        <v>77.242999999999995</v>
      </c>
    </row>
    <row r="20" spans="1:48" s="89" customFormat="1">
      <c r="A20" s="283" t="s">
        <v>846</v>
      </c>
      <c r="B20" s="275"/>
      <c r="C20" s="275"/>
      <c r="D20" s="275"/>
      <c r="E20" s="275"/>
      <c r="F20" s="275"/>
      <c r="G20" s="275"/>
      <c r="H20" s="275"/>
      <c r="I20" s="275"/>
      <c r="J20" s="275"/>
      <c r="K20" s="275"/>
      <c r="L20" s="275"/>
      <c r="M20" s="244">
        <v>208.39400000000001</v>
      </c>
      <c r="N20" s="244">
        <v>221.31</v>
      </c>
      <c r="O20" s="244">
        <v>293.31</v>
      </c>
      <c r="P20" s="244">
        <v>282.35064935064935</v>
      </c>
      <c r="Q20" s="244">
        <v>350.4875124875125</v>
      </c>
      <c r="R20" s="244">
        <v>328.55544455544458</v>
      </c>
      <c r="S20" s="244">
        <v>367.28571428571428</v>
      </c>
      <c r="T20" s="244">
        <v>309.86013986013984</v>
      </c>
      <c r="U20" s="244">
        <v>396.69530469530469</v>
      </c>
      <c r="V20" s="244">
        <v>378.86213786213784</v>
      </c>
      <c r="W20" s="244">
        <v>365.91408591408589</v>
      </c>
      <c r="X20" s="244">
        <v>476.47752247752248</v>
      </c>
      <c r="Y20" s="244">
        <v>425.20879120879118</v>
      </c>
      <c r="Z20" s="244">
        <v>485.11288711288711</v>
      </c>
      <c r="AA20" s="244">
        <v>472.17882117882118</v>
      </c>
      <c r="AB20" s="244">
        <v>495.73399999999998</v>
      </c>
      <c r="AC20" s="244">
        <v>637.63400000000001</v>
      </c>
      <c r="AD20" s="244">
        <v>714.85799999999995</v>
      </c>
      <c r="AE20" s="244">
        <v>650.87099999999998</v>
      </c>
      <c r="AF20" s="244">
        <v>604.06899999999996</v>
      </c>
      <c r="AG20" s="244">
        <v>534.78800000000001</v>
      </c>
      <c r="AH20" s="244">
        <v>527.36300000000006</v>
      </c>
      <c r="AI20" s="244">
        <v>598.56299999999999</v>
      </c>
      <c r="AJ20" s="244">
        <v>860.24175824175825</v>
      </c>
      <c r="AK20" s="244">
        <v>761.53646353646354</v>
      </c>
      <c r="AL20" s="244">
        <v>885.77822177822179</v>
      </c>
      <c r="AM20" s="244">
        <v>1438.864135864136</v>
      </c>
      <c r="AN20" s="244">
        <v>1527.5029999999999</v>
      </c>
      <c r="AO20" s="244">
        <v>1592.5160000000001</v>
      </c>
      <c r="AP20" s="244">
        <v>2103.529</v>
      </c>
      <c r="AQ20" s="244">
        <v>2139.9569999999999</v>
      </c>
      <c r="AR20" s="244">
        <v>2204.7730000000001</v>
      </c>
      <c r="AS20" s="244">
        <v>2133.1660000000002</v>
      </c>
      <c r="AT20" s="244" t="s">
        <v>1546</v>
      </c>
      <c r="AU20" s="244" t="s">
        <v>1546</v>
      </c>
      <c r="AV20" s="244" t="s">
        <v>1546</v>
      </c>
    </row>
    <row r="21" spans="1:48" s="89" customFormat="1">
      <c r="A21" s="283" t="s">
        <v>324</v>
      </c>
      <c r="B21" s="275"/>
      <c r="C21" s="275"/>
      <c r="D21" s="275"/>
      <c r="E21" s="275"/>
      <c r="F21" s="275"/>
      <c r="G21" s="275"/>
      <c r="H21" s="275"/>
      <c r="I21" s="275"/>
      <c r="J21" s="275"/>
      <c r="K21" s="275"/>
      <c r="L21" s="275"/>
      <c r="M21" s="244">
        <v>133.01099999999997</v>
      </c>
      <c r="N21" s="244">
        <v>68.333000000000084</v>
      </c>
      <c r="O21" s="244">
        <v>264.94599999999991</v>
      </c>
      <c r="P21" s="244">
        <v>354.62835064935098</v>
      </c>
      <c r="Q21" s="244">
        <v>71.263487512487245</v>
      </c>
      <c r="R21" s="244">
        <v>101.9525554445554</v>
      </c>
      <c r="S21" s="244">
        <v>153.56028571428578</v>
      </c>
      <c r="T21" s="244">
        <v>143.72386013985988</v>
      </c>
      <c r="U21" s="244">
        <v>97.077695304695226</v>
      </c>
      <c r="V21" s="244">
        <v>114.06286213786188</v>
      </c>
      <c r="W21" s="244">
        <v>171.12091408591459</v>
      </c>
      <c r="X21" s="244">
        <v>311.98347752247764</v>
      </c>
      <c r="Y21" s="244">
        <v>142.59520879120896</v>
      </c>
      <c r="Z21" s="244">
        <v>321.38911288711301</v>
      </c>
      <c r="AA21" s="244">
        <v>449.80517882117874</v>
      </c>
      <c r="AB21" s="244">
        <v>605.72800000000007</v>
      </c>
      <c r="AC21" s="244">
        <v>145.47200000000021</v>
      </c>
      <c r="AD21" s="244">
        <v>559.02600000000007</v>
      </c>
      <c r="AE21" s="244">
        <v>762.73700000000008</v>
      </c>
      <c r="AF21" s="244">
        <v>1290.9650000000001</v>
      </c>
      <c r="AG21" s="244">
        <v>154.77100000000019</v>
      </c>
      <c r="AH21" s="244">
        <v>414.78299999999945</v>
      </c>
      <c r="AI21" s="244">
        <v>522.58399999999892</v>
      </c>
      <c r="AJ21" s="244">
        <v>986.40724175824289</v>
      </c>
      <c r="AK21" s="244">
        <v>161.61553646353605</v>
      </c>
      <c r="AL21" s="244">
        <v>395.19377822177739</v>
      </c>
      <c r="AM21" s="244">
        <v>759.87586413586359</v>
      </c>
      <c r="AN21" s="244">
        <v>1299.7739999999976</v>
      </c>
      <c r="AO21" s="244">
        <v>201.74300000000221</v>
      </c>
      <c r="AP21" s="244">
        <v>592.63099999999758</v>
      </c>
      <c r="AQ21" s="244">
        <v>1055.3359999999993</v>
      </c>
      <c r="AR21" s="244">
        <v>1547.3600000000006</v>
      </c>
      <c r="AS21" s="244">
        <v>216.40999999999804</v>
      </c>
      <c r="AT21" s="244">
        <v>374.38800000000265</v>
      </c>
      <c r="AU21" s="244">
        <v>1855.6299999999992</v>
      </c>
      <c r="AV21" s="244">
        <v>2220.2519999999986</v>
      </c>
    </row>
    <row r="22" spans="1:48" s="89" customFormat="1" ht="13.5" thickBot="1">
      <c r="A22" s="288" t="s">
        <v>2</v>
      </c>
      <c r="B22" s="290"/>
      <c r="C22" s="290"/>
      <c r="D22" s="290"/>
      <c r="E22" s="290"/>
      <c r="F22" s="290"/>
      <c r="G22" s="290"/>
      <c r="H22" s="290"/>
      <c r="I22" s="290"/>
      <c r="J22" s="290"/>
      <c r="K22" s="290"/>
      <c r="L22" s="281"/>
      <c r="M22" s="289">
        <v>2298.2919999999999</v>
      </c>
      <c r="N22" s="289">
        <v>1961.297</v>
      </c>
      <c r="O22" s="289">
        <v>2348.4110000000001</v>
      </c>
      <c r="P22" s="289">
        <v>2522.2710000000002</v>
      </c>
      <c r="Q22" s="289">
        <v>2088.502</v>
      </c>
      <c r="R22" s="289">
        <v>1973.5820000000001</v>
      </c>
      <c r="S22" s="289">
        <v>1993.4639999999999</v>
      </c>
      <c r="T22" s="289">
        <v>2132.7289999999998</v>
      </c>
      <c r="U22" s="289">
        <v>2255.3879999999999</v>
      </c>
      <c r="V22" s="289">
        <v>2522.424</v>
      </c>
      <c r="W22" s="289">
        <v>2685.9189999999999</v>
      </c>
      <c r="X22" s="289">
        <v>2621.7420000000002</v>
      </c>
      <c r="Y22" s="289">
        <v>1252.259</v>
      </c>
      <c r="Z22" s="289">
        <v>1579.4860000000001</v>
      </c>
      <c r="AA22" s="289">
        <v>2032.8389999999999</v>
      </c>
      <c r="AB22" s="289">
        <v>2252.5619999999999</v>
      </c>
      <c r="AC22" s="289">
        <v>2069.6390000000001</v>
      </c>
      <c r="AD22" s="289">
        <v>2545.2719999999999</v>
      </c>
      <c r="AE22" s="289">
        <v>2805.7510000000002</v>
      </c>
      <c r="AF22" s="289">
        <v>3016.2020000000002</v>
      </c>
      <c r="AG22" s="289">
        <v>2650.3690000000001</v>
      </c>
      <c r="AH22" s="289">
        <v>9818.1049999999996</v>
      </c>
      <c r="AI22" s="289">
        <v>15062.518</v>
      </c>
      <c r="AJ22" s="289">
        <v>13890.66</v>
      </c>
      <c r="AK22" s="289">
        <v>8577.1620000000003</v>
      </c>
      <c r="AL22" s="289">
        <v>12971.413</v>
      </c>
      <c r="AM22" s="289">
        <v>13442.857</v>
      </c>
      <c r="AN22" s="289">
        <v>12883.157999999999</v>
      </c>
      <c r="AO22" s="289">
        <v>13549.876</v>
      </c>
      <c r="AP22" s="289">
        <v>14943.817999999999</v>
      </c>
      <c r="AQ22" s="289">
        <v>11486.691000000001</v>
      </c>
      <c r="AR22" s="289">
        <v>12234.412</v>
      </c>
      <c r="AS22" s="289">
        <v>11308.722</v>
      </c>
      <c r="AT22" s="289">
        <v>9728.5529999999999</v>
      </c>
      <c r="AU22" s="289">
        <v>10796.829</v>
      </c>
      <c r="AV22" s="289">
        <v>12003.311</v>
      </c>
    </row>
    <row r="23" spans="1:48" s="79" customFormat="1" ht="13.5" thickTop="1">
      <c r="A23" s="282"/>
      <c r="B23" s="84"/>
      <c r="C23" s="84"/>
      <c r="D23" s="84"/>
      <c r="E23" s="84"/>
      <c r="F23" s="84"/>
      <c r="G23" s="84"/>
      <c r="H23" s="84"/>
      <c r="I23" s="84"/>
      <c r="J23" s="84"/>
      <c r="K23" s="84"/>
      <c r="L23" s="84"/>
      <c r="M23" s="84"/>
      <c r="N23" s="84"/>
      <c r="O23" s="84"/>
      <c r="P23" s="84"/>
      <c r="Q23" s="84"/>
      <c r="R23" s="84"/>
      <c r="S23" s="84"/>
      <c r="T23" s="84"/>
      <c r="U23" s="84"/>
      <c r="V23" s="84"/>
      <c r="W23" s="84"/>
      <c r="X23" s="84"/>
      <c r="Y23" s="84"/>
      <c r="Z23" s="84"/>
    </row>
    <row r="24" spans="1:48" s="79" customFormat="1">
      <c r="A24" s="282"/>
      <c r="C24" s="84"/>
      <c r="D24" s="84"/>
      <c r="E24" s="84"/>
      <c r="F24" s="84"/>
      <c r="G24" s="84"/>
      <c r="H24" s="84"/>
      <c r="I24" s="84"/>
      <c r="J24" s="84"/>
      <c r="K24" s="84"/>
      <c r="L24" s="84"/>
      <c r="M24" s="84"/>
      <c r="N24" s="84"/>
      <c r="O24" s="84"/>
      <c r="P24" s="84"/>
      <c r="Q24" s="84"/>
      <c r="R24" s="84"/>
      <c r="S24" s="84"/>
      <c r="T24" s="84"/>
      <c r="U24" s="84"/>
      <c r="V24" s="84"/>
      <c r="W24" s="84"/>
      <c r="X24" s="84"/>
      <c r="Y24" s="84"/>
      <c r="Z24" s="84"/>
    </row>
    <row r="25" spans="1:48" s="79" customFormat="1">
      <c r="C25" s="84"/>
      <c r="D25" s="84"/>
      <c r="E25" s="84"/>
      <c r="F25" s="84"/>
      <c r="G25" s="84"/>
      <c r="H25" s="84"/>
      <c r="I25" s="84"/>
      <c r="J25" s="84"/>
      <c r="K25" s="84"/>
      <c r="L25" s="84"/>
      <c r="M25" s="84"/>
      <c r="N25" s="84"/>
      <c r="O25" s="84"/>
      <c r="P25" s="84"/>
      <c r="Q25" s="84"/>
      <c r="R25" s="84"/>
      <c r="S25" s="84"/>
      <c r="T25" s="84"/>
      <c r="U25" s="84"/>
      <c r="V25" s="84"/>
      <c r="W25" s="84"/>
      <c r="X25" s="84"/>
      <c r="Y25" s="84"/>
      <c r="Z25" s="84"/>
    </row>
    <row r="26" spans="1:48" s="79" customFormat="1">
      <c r="C26" s="84"/>
      <c r="D26" s="84"/>
      <c r="E26" s="84"/>
      <c r="F26" s="84"/>
      <c r="G26" s="84"/>
      <c r="H26" s="84"/>
      <c r="I26" s="84"/>
      <c r="J26" s="84"/>
      <c r="K26" s="84"/>
      <c r="L26" s="84"/>
      <c r="M26" s="84"/>
      <c r="N26" s="84"/>
      <c r="O26" s="84"/>
      <c r="P26" s="84"/>
      <c r="Q26" s="84"/>
      <c r="R26" s="84"/>
      <c r="S26" s="84"/>
      <c r="T26" s="84"/>
      <c r="U26" s="84"/>
      <c r="V26" s="84"/>
      <c r="W26" s="84"/>
      <c r="X26" s="84"/>
      <c r="Y26" s="84"/>
      <c r="Z26" s="84"/>
    </row>
    <row r="27" spans="1:48" s="79" customFormat="1">
      <c r="C27" s="84"/>
      <c r="D27" s="84"/>
      <c r="E27" s="84"/>
      <c r="F27" s="84"/>
      <c r="G27" s="84"/>
      <c r="H27" s="84"/>
      <c r="I27" s="84"/>
      <c r="J27" s="84"/>
      <c r="K27" s="84"/>
      <c r="L27" s="84"/>
      <c r="M27" s="84"/>
      <c r="N27" s="84"/>
      <c r="O27" s="84"/>
      <c r="P27" s="84"/>
      <c r="Q27" s="84"/>
      <c r="R27" s="84"/>
      <c r="S27" s="84"/>
      <c r="T27" s="84"/>
      <c r="U27" s="84"/>
      <c r="V27" s="84"/>
      <c r="W27" s="84"/>
      <c r="X27" s="84"/>
      <c r="Y27" s="84"/>
      <c r="Z27" s="84"/>
    </row>
    <row r="28" spans="1:48" s="79" customFormat="1">
      <c r="C28" s="84"/>
      <c r="D28" s="84"/>
      <c r="E28" s="84"/>
      <c r="F28" s="84"/>
      <c r="G28" s="84"/>
      <c r="H28" s="84"/>
      <c r="I28" s="84"/>
      <c r="J28" s="84"/>
      <c r="K28" s="84"/>
      <c r="L28" s="84"/>
      <c r="M28" s="84"/>
      <c r="N28" s="84"/>
      <c r="O28" s="84"/>
      <c r="P28" s="84"/>
      <c r="Q28" s="84"/>
      <c r="R28" s="84"/>
      <c r="S28" s="84"/>
      <c r="T28" s="84"/>
      <c r="U28" s="84"/>
      <c r="V28" s="84"/>
      <c r="W28" s="84"/>
      <c r="X28" s="84"/>
      <c r="Y28" s="84"/>
      <c r="Z28" s="84"/>
    </row>
  </sheetData>
  <sheetProtection sheet="1" objects="1" scenarios="1"/>
  <hyperlinks>
    <hyperlink ref="A4" location="'Index'!B10" display="Índice!A1" xr:uid="{AA3B3CC6-9784-421D-A7A6-ADF5EC1B9E02}"/>
  </hyperlinks>
  <printOptions horizontalCentered="1"/>
  <pageMargins left="0.39370078740157483" right="0.39370078740157483" top="0.39370078740157483" bottom="0.39370078740157483" header="0.51181102362204722" footer="0.51181102362204722"/>
  <pageSetup paperSize="9" orientation="landscape" r:id="rId1"/>
  <headerFooter alignWithMargins="0">
    <oddHeader>&amp;R&amp;"Calibri"&amp;10&amp;K000000 #interna&amp;1#_x000D_</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E83FE-DBD5-42C8-98B6-A3081B550261}">
  <sheetPr codeName="Plan8">
    <tabColor rgb="FF33CCCC"/>
  </sheetPr>
  <dimension ref="A1:AR48"/>
  <sheetViews>
    <sheetView showGridLines="0" showRowColHeaders="0" zoomScaleNormal="100" workbookViewId="0">
      <pane xSplit="1" ySplit="5" topLeftCell="B31" activePane="bottomRight" state="frozen"/>
      <selection pane="topRight" activeCell="B1" sqref="B1"/>
      <selection pane="bottomLeft" activeCell="A6" sqref="A6"/>
      <selection pane="bottomRight" activeCell="L63" sqref="L62:L63"/>
    </sheetView>
  </sheetViews>
  <sheetFormatPr defaultColWidth="12.42578125" defaultRowHeight="12.75"/>
  <cols>
    <col min="1" max="1" width="52.7109375" customWidth="1"/>
    <col min="2" max="236" width="12.7109375" customWidth="1"/>
  </cols>
  <sheetData>
    <row r="1" spans="1:44" s="80" customFormat="1" ht="16.350000000000001" customHeight="1">
      <c r="A1" s="90"/>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row>
    <row r="2" spans="1:44" s="80" customFormat="1" ht="33" customHeight="1">
      <c r="A2" s="616" t="s">
        <v>79</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row>
    <row r="3" spans="1:44" s="80" customFormat="1" ht="16.350000000000001" customHeight="1">
      <c r="A3" s="617" t="s">
        <v>1443</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row>
    <row r="4" spans="1:44" s="81" customFormat="1" ht="16.350000000000001" customHeight="1">
      <c r="A4" s="95" t="s">
        <v>1457</v>
      </c>
      <c r="B4" s="93" t="s">
        <v>761</v>
      </c>
      <c r="C4" s="93" t="s">
        <v>762</v>
      </c>
      <c r="D4" s="93" t="s">
        <v>1478</v>
      </c>
      <c r="E4" s="93" t="s">
        <v>1479</v>
      </c>
      <c r="F4" s="94" t="s">
        <v>1460</v>
      </c>
      <c r="G4" s="94" t="s">
        <v>1461</v>
      </c>
      <c r="H4" s="94" t="s">
        <v>1480</v>
      </c>
      <c r="I4" s="94" t="s">
        <v>1481</v>
      </c>
      <c r="J4" s="94" t="s">
        <v>1464</v>
      </c>
      <c r="K4" s="94" t="s">
        <v>1465</v>
      </c>
      <c r="L4" s="94" t="s">
        <v>1482</v>
      </c>
      <c r="M4" s="94" t="s">
        <v>1483</v>
      </c>
      <c r="N4" s="94" t="s">
        <v>1468</v>
      </c>
      <c r="O4" s="94" t="s">
        <v>1469</v>
      </c>
      <c r="P4" s="94" t="s">
        <v>1484</v>
      </c>
      <c r="Q4" s="94" t="s">
        <v>1485</v>
      </c>
      <c r="R4" s="94" t="s">
        <v>1472</v>
      </c>
      <c r="S4" s="94" t="s">
        <v>1473</v>
      </c>
      <c r="T4" s="94" t="s">
        <v>1486</v>
      </c>
      <c r="U4" s="94" t="s">
        <v>1487</v>
      </c>
      <c r="V4" s="94" t="s">
        <v>1163</v>
      </c>
      <c r="W4" s="94" t="s">
        <v>1164</v>
      </c>
      <c r="X4" s="94" t="s">
        <v>1488</v>
      </c>
      <c r="Y4" s="94" t="s">
        <v>1489</v>
      </c>
      <c r="Z4" s="94" t="s">
        <v>1203</v>
      </c>
      <c r="AA4" s="94" t="s">
        <v>1204</v>
      </c>
      <c r="AB4" s="94" t="s">
        <v>1490</v>
      </c>
      <c r="AC4" s="94" t="s">
        <v>1491</v>
      </c>
      <c r="AD4" s="94" t="s">
        <v>1477</v>
      </c>
      <c r="AE4" s="94" t="s">
        <v>1403</v>
      </c>
      <c r="AF4" s="94" t="s">
        <v>1418</v>
      </c>
      <c r="AG4" s="94" t="s">
        <v>1419</v>
      </c>
      <c r="AH4" s="94" t="s">
        <v>1406</v>
      </c>
      <c r="AI4" s="94" t="s">
        <v>1407</v>
      </c>
      <c r="AJ4" s="94" t="s">
        <v>1420</v>
      </c>
      <c r="AK4" s="94" t="s">
        <v>1421</v>
      </c>
      <c r="AL4" s="94" t="s">
        <v>1410</v>
      </c>
      <c r="AM4" s="94" t="s">
        <v>1411</v>
      </c>
      <c r="AN4" s="94" t="s">
        <v>1422</v>
      </c>
      <c r="AO4" s="94" t="s">
        <v>1423</v>
      </c>
      <c r="AP4" s="94" t="s">
        <v>1414</v>
      </c>
      <c r="AQ4" s="94" t="s">
        <v>1415</v>
      </c>
      <c r="AR4" s="94" t="s">
        <v>1424</v>
      </c>
    </row>
    <row r="5" spans="1:44" s="82" customFormat="1" ht="4.5" customHeight="1">
      <c r="A5" s="96"/>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row>
    <row r="6" spans="1:44" s="82" customFormat="1">
      <c r="A6" s="301" t="s">
        <v>770</v>
      </c>
      <c r="B6" s="261"/>
      <c r="C6" s="261"/>
      <c r="D6" s="261"/>
      <c r="E6" s="261"/>
      <c r="F6" s="261"/>
      <c r="G6" s="261"/>
      <c r="H6" s="261"/>
      <c r="I6" s="261"/>
      <c r="J6" s="261"/>
      <c r="K6" s="261"/>
      <c r="L6" s="261"/>
      <c r="M6" s="261"/>
      <c r="N6" s="261"/>
      <c r="O6" s="261"/>
      <c r="P6" s="261"/>
      <c r="Q6" s="261"/>
      <c r="R6" s="261"/>
      <c r="S6" s="261"/>
      <c r="T6" s="261"/>
      <c r="U6" s="261"/>
      <c r="V6" s="261"/>
      <c r="W6" s="261"/>
      <c r="X6" s="261"/>
      <c r="Y6" s="261"/>
      <c r="Z6" s="261"/>
      <c r="AA6" s="261"/>
      <c r="AB6" s="261"/>
      <c r="AC6" s="261"/>
      <c r="AD6" s="261"/>
      <c r="AE6" s="261"/>
      <c r="AF6" s="261"/>
      <c r="AG6" s="261"/>
      <c r="AH6" s="261"/>
      <c r="AI6" s="261"/>
      <c r="AJ6" s="261"/>
      <c r="AK6" s="261"/>
      <c r="AL6" s="261"/>
      <c r="AM6" s="261"/>
      <c r="AN6" s="261"/>
      <c r="AO6" s="261"/>
      <c r="AP6" s="261"/>
      <c r="AQ6" s="261"/>
      <c r="AR6" s="261"/>
    </row>
    <row r="7" spans="1:44" s="79" customFormat="1">
      <c r="A7" s="294" t="s">
        <v>1584</v>
      </c>
      <c r="B7" s="295">
        <v>611037.78716941341</v>
      </c>
      <c r="C7" s="295">
        <v>629323.1723396983</v>
      </c>
      <c r="D7" s="295">
        <v>643577.33558380301</v>
      </c>
      <c r="E7" s="295">
        <v>669020.27087012981</v>
      </c>
      <c r="F7" s="295">
        <v>684244.02593032387</v>
      </c>
      <c r="G7" s="295">
        <v>689777.43625046383</v>
      </c>
      <c r="H7" s="295">
        <v>712470.93094920588</v>
      </c>
      <c r="I7" s="295">
        <v>719567.66260150436</v>
      </c>
      <c r="J7" s="295">
        <v>703877.84705511003</v>
      </c>
      <c r="K7" s="295">
        <v>691831.52432010008</v>
      </c>
      <c r="L7" s="295">
        <v>672637.88926552003</v>
      </c>
      <c r="M7" s="295">
        <v>653591.43200000003</v>
      </c>
      <c r="N7" s="295">
        <v>643647.04735486</v>
      </c>
      <c r="O7" s="295">
        <v>648118.57175823988</v>
      </c>
      <c r="P7" s="295">
        <v>634984.56104394002</v>
      </c>
      <c r="Q7" s="295">
        <v>625328.84515905031</v>
      </c>
      <c r="R7" s="295">
        <v>625473.49705763999</v>
      </c>
      <c r="S7" s="295">
        <v>637677.02441564016</v>
      </c>
      <c r="T7" s="295">
        <v>635501.96600583999</v>
      </c>
      <c r="U7" s="295">
        <v>641870.89035616815</v>
      </c>
      <c r="V7" s="295">
        <v>628884.47748574999</v>
      </c>
      <c r="W7" s="295">
        <v>626322.19866650691</v>
      </c>
      <c r="X7" s="295">
        <v>626090.22264496004</v>
      </c>
      <c r="Y7" s="295">
        <v>621344.55592168996</v>
      </c>
      <c r="Z7" s="295">
        <v>662106.23429583001</v>
      </c>
      <c r="AA7" s="295">
        <v>657212.13936267013</v>
      </c>
      <c r="AB7" s="295">
        <v>668035.54602167988</v>
      </c>
      <c r="AC7" s="295">
        <v>681776.45214190008</v>
      </c>
      <c r="AD7" s="295">
        <v>696991.96089018998</v>
      </c>
      <c r="AE7" s="295">
        <v>705843.30300000019</v>
      </c>
      <c r="AF7" s="295">
        <v>745273.94204359991</v>
      </c>
      <c r="AG7" s="295">
        <v>784795.56847430975</v>
      </c>
      <c r="AH7" s="295">
        <v>787968.22869833012</v>
      </c>
      <c r="AI7" s="295">
        <v>813468.15416438971</v>
      </c>
      <c r="AJ7" s="295">
        <v>861504.70374558028</v>
      </c>
      <c r="AK7" s="295">
        <v>891283.32323102979</v>
      </c>
      <c r="AL7" s="295">
        <v>915170.4242151198</v>
      </c>
      <c r="AM7" s="295">
        <v>921558.24736355012</v>
      </c>
      <c r="AN7" s="295">
        <v>945508.23345101008</v>
      </c>
      <c r="AO7" s="295">
        <v>975349.35799999977</v>
      </c>
      <c r="AP7" s="295">
        <v>1002375.0658740799</v>
      </c>
      <c r="AQ7" s="295">
        <v>1024415.9780424202</v>
      </c>
      <c r="AR7" s="295">
        <v>1050005.7464363002</v>
      </c>
    </row>
    <row r="8" spans="1:44" s="79" customFormat="1">
      <c r="A8" s="296" t="s">
        <v>265</v>
      </c>
      <c r="B8" s="295">
        <v>562128.11430734326</v>
      </c>
      <c r="C8" s="295">
        <v>582641.5887875983</v>
      </c>
      <c r="D8" s="295">
        <v>593446.65627201297</v>
      </c>
      <c r="E8" s="295">
        <v>615171.6483001298</v>
      </c>
      <c r="F8" s="295">
        <v>621695.19148637995</v>
      </c>
      <c r="G8" s="295">
        <v>630955.17138030101</v>
      </c>
      <c r="H8" s="295">
        <v>642762.97096046666</v>
      </c>
      <c r="I8" s="295">
        <v>656876.54505779338</v>
      </c>
      <c r="J8" s="295">
        <v>652177.28709217999</v>
      </c>
      <c r="K8" s="295">
        <v>647650.467910924</v>
      </c>
      <c r="L8" s="295">
        <v>629531.64351245412</v>
      </c>
      <c r="M8" s="295">
        <v>615746.28613843</v>
      </c>
      <c r="N8" s="295">
        <v>608320.44963936997</v>
      </c>
      <c r="O8" s="295">
        <v>612545.71681227989</v>
      </c>
      <c r="P8" s="295">
        <v>601165.47460135003</v>
      </c>
      <c r="Q8" s="295">
        <v>588624.53322907025</v>
      </c>
      <c r="R8" s="295">
        <v>589979.70645582001</v>
      </c>
      <c r="S8" s="295">
        <v>601431.16066866019</v>
      </c>
      <c r="T8" s="295">
        <v>598810.76741685998</v>
      </c>
      <c r="U8" s="295">
        <v>605442.59020520817</v>
      </c>
      <c r="V8" s="295">
        <v>594247.50593331002</v>
      </c>
      <c r="W8" s="295">
        <v>591749.66309915693</v>
      </c>
      <c r="X8" s="295">
        <v>591207.79290621006</v>
      </c>
      <c r="Y8" s="295">
        <v>591015.13019398996</v>
      </c>
      <c r="Z8" s="295">
        <v>621011.49237307999</v>
      </c>
      <c r="AA8" s="295">
        <v>618745.37755359011</v>
      </c>
      <c r="AB8" s="295">
        <v>632257.28229965991</v>
      </c>
      <c r="AC8" s="295">
        <v>650819.3424913201</v>
      </c>
      <c r="AD8" s="295">
        <v>665743.91006803</v>
      </c>
      <c r="AE8" s="295">
        <v>674870.69777334016</v>
      </c>
      <c r="AF8" s="295">
        <v>712972.81123103993</v>
      </c>
      <c r="AG8" s="295">
        <v>749651.25522383978</v>
      </c>
      <c r="AH8" s="295">
        <v>757669.39547856012</v>
      </c>
      <c r="AI8" s="295">
        <v>778277.72134892968</v>
      </c>
      <c r="AJ8" s="295">
        <v>824309.15792864026</v>
      </c>
      <c r="AK8" s="295">
        <v>853849.88998642983</v>
      </c>
      <c r="AL8" s="295">
        <v>877773.56930032978</v>
      </c>
      <c r="AM8" s="295">
        <v>884061.8177598801</v>
      </c>
      <c r="AN8" s="295">
        <v>907987.50978087005</v>
      </c>
      <c r="AO8" s="295">
        <v>938022.33321111975</v>
      </c>
      <c r="AP8" s="295">
        <v>962455.01903789991</v>
      </c>
      <c r="AQ8" s="295">
        <v>976495.89802941028</v>
      </c>
      <c r="AR8" s="295">
        <v>999296.56713250023</v>
      </c>
    </row>
    <row r="9" spans="1:44" s="79" customFormat="1">
      <c r="A9" s="297" t="s">
        <v>228</v>
      </c>
      <c r="B9" s="295">
        <v>156683.23549669867</v>
      </c>
      <c r="C9" s="295">
        <v>159954.66733180973</v>
      </c>
      <c r="D9" s="295">
        <v>163323.93143426112</v>
      </c>
      <c r="E9" s="295">
        <v>167615.18848419128</v>
      </c>
      <c r="F9" s="295">
        <v>172405.79843902841</v>
      </c>
      <c r="G9" s="295">
        <v>178284.39382106953</v>
      </c>
      <c r="H9" s="295">
        <v>180803.09932550901</v>
      </c>
      <c r="I9" s="295">
        <v>184323.82080966129</v>
      </c>
      <c r="J9" s="295">
        <v>187170.33492435998</v>
      </c>
      <c r="K9" s="295">
        <v>189222.47588929004</v>
      </c>
      <c r="L9" s="295">
        <v>187144.39845064998</v>
      </c>
      <c r="M9" s="295">
        <v>187431.35315628635</v>
      </c>
      <c r="N9" s="295">
        <v>184751.82061692001</v>
      </c>
      <c r="O9" s="295">
        <v>185530.3616202194</v>
      </c>
      <c r="P9" s="295">
        <v>187186.1207922812</v>
      </c>
      <c r="Q9" s="295">
        <v>187335.86035313821</v>
      </c>
      <c r="R9" s="295">
        <v>185557.92921171625</v>
      </c>
      <c r="S9" s="295">
        <v>189627.57331412006</v>
      </c>
      <c r="T9" s="295">
        <v>191574.92069586998</v>
      </c>
      <c r="U9" s="295">
        <v>196654.4311167147</v>
      </c>
      <c r="V9" s="295">
        <v>199921.46482880996</v>
      </c>
      <c r="W9" s="295">
        <v>204046.39922083</v>
      </c>
      <c r="X9" s="295">
        <v>208942.14856621611</v>
      </c>
      <c r="Y9" s="295">
        <v>214069.50014213979</v>
      </c>
      <c r="Z9" s="295">
        <v>217201.15516039342</v>
      </c>
      <c r="AA9" s="295">
        <v>216834.18557537268</v>
      </c>
      <c r="AB9" s="295">
        <v>221388.83808646232</v>
      </c>
      <c r="AC9" s="295">
        <v>228201.95367208519</v>
      </c>
      <c r="AD9" s="295">
        <v>232645.30316575576</v>
      </c>
      <c r="AE9" s="295">
        <v>239531.95399637302</v>
      </c>
      <c r="AF9" s="295">
        <v>252893.88082477995</v>
      </c>
      <c r="AG9" s="295">
        <v>264111.22236742999</v>
      </c>
      <c r="AH9" s="295">
        <v>267433.26945641753</v>
      </c>
      <c r="AI9" s="295">
        <v>273014.46130135772</v>
      </c>
      <c r="AJ9" s="295">
        <v>280204.06348313403</v>
      </c>
      <c r="AK9" s="295">
        <v>287793.82792283926</v>
      </c>
      <c r="AL9" s="295">
        <v>298137.92536519701</v>
      </c>
      <c r="AM9" s="295">
        <v>300136.1320819534</v>
      </c>
      <c r="AN9" s="295">
        <v>302118.49906655995</v>
      </c>
      <c r="AO9" s="295">
        <v>310507.76787254424</v>
      </c>
      <c r="AP9" s="295">
        <v>314881.91000396316</v>
      </c>
      <c r="AQ9" s="295">
        <v>317235.46049011283</v>
      </c>
      <c r="AR9" s="295">
        <v>324824.0643341234</v>
      </c>
    </row>
    <row r="10" spans="1:44" s="79" customFormat="1">
      <c r="A10" s="298" t="s">
        <v>347</v>
      </c>
      <c r="B10" s="257">
        <v>60342.848191028999</v>
      </c>
      <c r="C10" s="257">
        <v>61589.476935319901</v>
      </c>
      <c r="D10" s="257">
        <v>61363.8469454203</v>
      </c>
      <c r="E10" s="257">
        <v>62357.3997657</v>
      </c>
      <c r="F10" s="257">
        <v>63157.9583361599</v>
      </c>
      <c r="G10" s="257">
        <v>63804.391351489998</v>
      </c>
      <c r="H10" s="257">
        <v>64077.907186290198</v>
      </c>
      <c r="I10" s="257">
        <v>64566.639763710104</v>
      </c>
      <c r="J10" s="257">
        <v>64315.617723480013</v>
      </c>
      <c r="K10" s="257">
        <v>64379.900260390001</v>
      </c>
      <c r="L10" s="257">
        <v>63996.548498759992</v>
      </c>
      <c r="M10" s="257">
        <v>63397.656421485757</v>
      </c>
      <c r="N10" s="257">
        <v>63176.288801129995</v>
      </c>
      <c r="O10" s="257">
        <v>64808.379751967856</v>
      </c>
      <c r="P10" s="257">
        <v>66047.704704981457</v>
      </c>
      <c r="Q10" s="257">
        <v>67464.988753578014</v>
      </c>
      <c r="R10" s="257">
        <v>67859.576974937168</v>
      </c>
      <c r="S10" s="257">
        <v>69183.346554529999</v>
      </c>
      <c r="T10" s="257">
        <v>70269.986989969999</v>
      </c>
      <c r="U10" s="257">
        <v>71037.326712088659</v>
      </c>
      <c r="V10" s="257">
        <v>72706.026529909999</v>
      </c>
      <c r="W10" s="257">
        <v>75194.385829199993</v>
      </c>
      <c r="X10" s="257">
        <v>78046.512715738107</v>
      </c>
      <c r="Y10" s="257">
        <v>81198.919837054491</v>
      </c>
      <c r="Z10" s="257">
        <v>84520.07625062202</v>
      </c>
      <c r="AA10" s="257">
        <v>86057.264064978066</v>
      </c>
      <c r="AB10" s="257">
        <v>89900.71315719944</v>
      </c>
      <c r="AC10" s="257">
        <v>93488.738846317574</v>
      </c>
      <c r="AD10" s="257">
        <v>96511.575907820879</v>
      </c>
      <c r="AE10" s="257">
        <v>100170.78763046212</v>
      </c>
      <c r="AF10" s="257">
        <v>104597.359872</v>
      </c>
      <c r="AG10" s="257">
        <v>106771.49785153</v>
      </c>
      <c r="AH10" s="257">
        <v>108181.20183888056</v>
      </c>
      <c r="AI10" s="257">
        <v>110645.56023642657</v>
      </c>
      <c r="AJ10" s="257">
        <v>113283.67243641627</v>
      </c>
      <c r="AK10" s="257">
        <v>115137.68002831921</v>
      </c>
      <c r="AL10" s="257">
        <v>118600.09642450261</v>
      </c>
      <c r="AM10" s="257">
        <v>120978.67136752239</v>
      </c>
      <c r="AN10" s="257">
        <v>123344.07374170999</v>
      </c>
      <c r="AO10" s="257">
        <v>126374.96738939</v>
      </c>
      <c r="AP10" s="257">
        <v>130857.56708311978</v>
      </c>
      <c r="AQ10" s="257">
        <v>133742.36387537437</v>
      </c>
      <c r="AR10" s="257">
        <v>137187.30704043209</v>
      </c>
    </row>
    <row r="11" spans="1:44" s="79" customFormat="1">
      <c r="A11" s="298" t="s">
        <v>349</v>
      </c>
      <c r="B11" s="257">
        <v>18093.854048480309</v>
      </c>
      <c r="C11" s="257">
        <v>18107.438540140025</v>
      </c>
      <c r="D11" s="257">
        <v>17911.297899519999</v>
      </c>
      <c r="E11" s="257">
        <v>16836.249516569915</v>
      </c>
      <c r="F11" s="257">
        <v>17631.464370649552</v>
      </c>
      <c r="G11" s="257">
        <v>18783.600464980413</v>
      </c>
      <c r="H11" s="257">
        <v>19424.778568840378</v>
      </c>
      <c r="I11" s="257">
        <v>18610.098657559945</v>
      </c>
      <c r="J11" s="257">
        <v>19160.796978870309</v>
      </c>
      <c r="K11" s="257">
        <v>20481.599576380049</v>
      </c>
      <c r="L11" s="257">
        <v>20347.577879749973</v>
      </c>
      <c r="M11" s="257">
        <v>19257.763104699668</v>
      </c>
      <c r="N11" s="257">
        <v>19715.95144085</v>
      </c>
      <c r="O11" s="257">
        <v>19849.922771130037</v>
      </c>
      <c r="P11" s="257">
        <v>19940.789509080081</v>
      </c>
      <c r="Q11" s="257">
        <v>18792.839162380227</v>
      </c>
      <c r="R11" s="257">
        <v>18793.231923260246</v>
      </c>
      <c r="S11" s="257">
        <v>19173.27938054</v>
      </c>
      <c r="T11" s="257">
        <v>19256.599724829997</v>
      </c>
      <c r="U11" s="257">
        <v>18610.622323450076</v>
      </c>
      <c r="V11" s="257">
        <v>19421.239460240002</v>
      </c>
      <c r="W11" s="257">
        <v>19917.92083875</v>
      </c>
      <c r="X11" s="257">
        <v>19789.087416850074</v>
      </c>
      <c r="Y11" s="257">
        <v>18811.906694240373</v>
      </c>
      <c r="Z11" s="257">
        <v>19503.073699250446</v>
      </c>
      <c r="AA11" s="257">
        <v>19555.259443499832</v>
      </c>
      <c r="AB11" s="257">
        <v>19184.349617300228</v>
      </c>
      <c r="AC11" s="257">
        <v>18209.934049019899</v>
      </c>
      <c r="AD11" s="257">
        <v>19403.347525379988</v>
      </c>
      <c r="AE11" s="257">
        <v>19562.875176859801</v>
      </c>
      <c r="AF11" s="257">
        <v>20259.053446290061</v>
      </c>
      <c r="AG11" s="257">
        <v>19886.649196719984</v>
      </c>
      <c r="AH11" s="257">
        <v>20658.446412570156</v>
      </c>
      <c r="AI11" s="257">
        <v>20987.704167740056</v>
      </c>
      <c r="AJ11" s="257">
        <v>21407.577013890004</v>
      </c>
      <c r="AK11" s="257">
        <v>20972.460081200043</v>
      </c>
      <c r="AL11" s="257">
        <v>21931.900048059691</v>
      </c>
      <c r="AM11" s="257">
        <v>22412.058193889738</v>
      </c>
      <c r="AN11" s="257">
        <v>23156.874756360001</v>
      </c>
      <c r="AO11" s="257">
        <v>22940.457559990151</v>
      </c>
      <c r="AP11" s="257">
        <v>23974.360268259952</v>
      </c>
      <c r="AQ11" s="257">
        <v>24527.359701859321</v>
      </c>
      <c r="AR11" s="257">
        <v>25066.529077259765</v>
      </c>
    </row>
    <row r="12" spans="1:44" s="79" customFormat="1">
      <c r="A12" s="298" t="s">
        <v>348</v>
      </c>
      <c r="B12" s="257">
        <v>5705.5795062799925</v>
      </c>
      <c r="C12" s="257">
        <v>6269.4939084199723</v>
      </c>
      <c r="D12" s="257">
        <v>5901.5730148498988</v>
      </c>
      <c r="E12" s="257">
        <v>5798.2781438100819</v>
      </c>
      <c r="F12" s="257">
        <v>5976.1525282003458</v>
      </c>
      <c r="G12" s="257">
        <v>6763.6994569495901</v>
      </c>
      <c r="H12" s="257">
        <v>6888.1104971096238</v>
      </c>
      <c r="I12" s="257">
        <v>7021.9290150298548</v>
      </c>
      <c r="J12" s="257">
        <v>7607.4501120997938</v>
      </c>
      <c r="K12" s="257">
        <v>7391.6212959499553</v>
      </c>
      <c r="L12" s="257">
        <v>7009.5577915800277</v>
      </c>
      <c r="M12" s="257">
        <v>6180.2979502599501</v>
      </c>
      <c r="N12" s="257">
        <v>5841.259386310001</v>
      </c>
      <c r="O12" s="257">
        <v>6109.9079223594226</v>
      </c>
      <c r="P12" s="257">
        <v>5144.0852243197987</v>
      </c>
      <c r="Q12" s="257">
        <v>4719.8330367602694</v>
      </c>
      <c r="R12" s="257">
        <v>4583.0999187000243</v>
      </c>
      <c r="S12" s="257">
        <v>4932.3161452100003</v>
      </c>
      <c r="T12" s="257">
        <v>5911.2246590399991</v>
      </c>
      <c r="U12" s="257">
        <v>7327.1006418600764</v>
      </c>
      <c r="V12" s="257">
        <v>8519.2894555999992</v>
      </c>
      <c r="W12" s="257">
        <v>9716.5164375599998</v>
      </c>
      <c r="X12" s="257">
        <v>10238.074119369803</v>
      </c>
      <c r="Y12" s="257">
        <v>10640.333364969776</v>
      </c>
      <c r="Z12" s="257">
        <v>11588.29323255971</v>
      </c>
      <c r="AA12" s="257">
        <v>11259.269739439393</v>
      </c>
      <c r="AB12" s="257">
        <v>10626.74112534812</v>
      </c>
      <c r="AC12" s="257">
        <v>11297.772856509906</v>
      </c>
      <c r="AD12" s="257">
        <v>12760.145212679899</v>
      </c>
      <c r="AE12" s="257">
        <v>13589.979354089599</v>
      </c>
      <c r="AF12" s="257">
        <v>14890.274267149935</v>
      </c>
      <c r="AG12" s="257">
        <v>15839.55272961001</v>
      </c>
      <c r="AH12" s="257">
        <v>16969.22682971133</v>
      </c>
      <c r="AI12" s="257">
        <v>17568.79677234004</v>
      </c>
      <c r="AJ12" s="257">
        <v>18258.943959689623</v>
      </c>
      <c r="AK12" s="257">
        <v>18690.962765089491</v>
      </c>
      <c r="AL12" s="257">
        <v>19187.958170040351</v>
      </c>
      <c r="AM12" s="257">
        <v>19017.253398861558</v>
      </c>
      <c r="AN12" s="257">
        <v>18542.806586499999</v>
      </c>
      <c r="AO12" s="257">
        <v>18206.449210511506</v>
      </c>
      <c r="AP12" s="257">
        <v>17941.815689970084</v>
      </c>
      <c r="AQ12" s="257">
        <v>18063.829578412009</v>
      </c>
      <c r="AR12" s="257">
        <v>18101.699113651342</v>
      </c>
    </row>
    <row r="13" spans="1:44" s="79" customFormat="1">
      <c r="A13" s="298" t="s">
        <v>529</v>
      </c>
      <c r="B13" s="257">
        <v>24024.1122721598</v>
      </c>
      <c r="C13" s="257">
        <v>22567.373466790199</v>
      </c>
      <c r="D13" s="257">
        <v>23538.201317959702</v>
      </c>
      <c r="E13" s="257">
        <v>23588.691739900099</v>
      </c>
      <c r="F13" s="257">
        <v>25446.334662589899</v>
      </c>
      <c r="G13" s="257">
        <v>26159.803184559496</v>
      </c>
      <c r="H13" s="257">
        <v>24676.6726772599</v>
      </c>
      <c r="I13" s="257">
        <v>23757.894947389999</v>
      </c>
      <c r="J13" s="257">
        <v>24233.683533390002</v>
      </c>
      <c r="K13" s="257">
        <v>23080.520655600001</v>
      </c>
      <c r="L13" s="257">
        <v>20167.65663025</v>
      </c>
      <c r="M13" s="257">
        <v>20414.079071539982</v>
      </c>
      <c r="N13" s="257">
        <v>17732.356669429999</v>
      </c>
      <c r="O13" s="257">
        <v>16400.15049363998</v>
      </c>
      <c r="P13" s="257">
        <v>17160.89494216998</v>
      </c>
      <c r="Q13" s="257">
        <v>14796.11600366996</v>
      </c>
      <c r="R13" s="257">
        <v>12696.476991270039</v>
      </c>
      <c r="S13" s="257">
        <v>12816.012676119999</v>
      </c>
      <c r="T13" s="257">
        <v>11108.31262239</v>
      </c>
      <c r="U13" s="257">
        <v>10363.497960429999</v>
      </c>
      <c r="V13" s="257">
        <v>11023.466603860001</v>
      </c>
      <c r="W13" s="257">
        <v>9763.6452638099981</v>
      </c>
      <c r="X13" s="257">
        <v>9571.3444184299751</v>
      </c>
      <c r="Y13" s="257">
        <v>8681.4623217899898</v>
      </c>
      <c r="Z13" s="257">
        <v>9862.2927304199766</v>
      </c>
      <c r="AA13" s="257">
        <v>12176.952929089994</v>
      </c>
      <c r="AB13" s="257">
        <v>11060.482807380004</v>
      </c>
      <c r="AC13" s="257">
        <v>10158.253652740013</v>
      </c>
      <c r="AD13" s="257">
        <v>10415.96793817001</v>
      </c>
      <c r="AE13" s="257">
        <v>11220.98997180999</v>
      </c>
      <c r="AF13" s="257">
        <v>11221.225075169999</v>
      </c>
      <c r="AG13" s="257">
        <v>11429.073985630001</v>
      </c>
      <c r="AH13" s="257">
        <v>10101.074933490005</v>
      </c>
      <c r="AI13" s="257">
        <v>8963.7853691300006</v>
      </c>
      <c r="AJ13" s="257">
        <v>9545.4053811499525</v>
      </c>
      <c r="AK13" s="257">
        <v>11817.084917639977</v>
      </c>
      <c r="AL13" s="257">
        <v>16860.367380229993</v>
      </c>
      <c r="AM13" s="257">
        <v>15147.452443710015</v>
      </c>
      <c r="AN13" s="257">
        <v>13539.075890219998</v>
      </c>
      <c r="AO13" s="257">
        <v>15364.620606349989</v>
      </c>
      <c r="AP13" s="257">
        <v>15862.715740710008</v>
      </c>
      <c r="AQ13" s="257">
        <v>14042.573212840001</v>
      </c>
      <c r="AR13" s="257">
        <v>15265.111747769972</v>
      </c>
    </row>
    <row r="14" spans="1:44" s="79" customFormat="1">
      <c r="A14" s="298" t="s">
        <v>150</v>
      </c>
      <c r="B14" s="257">
        <v>20886.47781104</v>
      </c>
      <c r="C14" s="257">
        <v>23539.1319759301</v>
      </c>
      <c r="D14" s="257">
        <v>25717.363317929899</v>
      </c>
      <c r="E14" s="257">
        <v>28486.91546869</v>
      </c>
      <c r="F14" s="257">
        <v>30385.608906270001</v>
      </c>
      <c r="G14" s="257">
        <v>32833.035835200099</v>
      </c>
      <c r="H14" s="257">
        <v>35187.6349320999</v>
      </c>
      <c r="I14" s="257">
        <v>37169.107027600403</v>
      </c>
      <c r="J14" s="257">
        <v>38446.312219890096</v>
      </c>
      <c r="K14" s="257">
        <v>39706.222626479997</v>
      </c>
      <c r="L14" s="257">
        <v>41157.373081729995</v>
      </c>
      <c r="M14" s="257">
        <v>42054.833653149537</v>
      </c>
      <c r="N14" s="257">
        <v>42635.221911069973</v>
      </c>
      <c r="O14" s="257">
        <v>43048.682307600146</v>
      </c>
      <c r="P14" s="257">
        <v>43656.426273069184</v>
      </c>
      <c r="Q14" s="257">
        <v>44571.505442291542</v>
      </c>
      <c r="R14" s="257">
        <v>45517.550223590129</v>
      </c>
      <c r="S14" s="257">
        <v>46855.907172600004</v>
      </c>
      <c r="T14" s="257">
        <v>47957.064962939985</v>
      </c>
      <c r="U14" s="257">
        <v>48455.439805779752</v>
      </c>
      <c r="V14" s="257">
        <v>48762.969523790001</v>
      </c>
      <c r="W14" s="257">
        <v>49318.311605560004</v>
      </c>
      <c r="X14" s="257">
        <v>49261.446471620162</v>
      </c>
      <c r="Y14" s="257">
        <v>49233.903917779411</v>
      </c>
      <c r="Z14" s="257">
        <v>48745.178976289993</v>
      </c>
      <c r="AA14" s="257">
        <v>47938.632635980837</v>
      </c>
      <c r="AB14" s="257">
        <v>47358.073288880099</v>
      </c>
      <c r="AC14" s="257">
        <v>46982.076661260064</v>
      </c>
      <c r="AD14" s="257">
        <v>46498.80003561965</v>
      </c>
      <c r="AE14" s="257">
        <v>46313.660680729561</v>
      </c>
      <c r="AF14" s="257">
        <v>46353.315088779993</v>
      </c>
      <c r="AG14" s="257">
        <v>46269.941874169992</v>
      </c>
      <c r="AH14" s="257">
        <v>46023.322037250138</v>
      </c>
      <c r="AI14" s="257">
        <v>46251.731176160138</v>
      </c>
      <c r="AJ14" s="257">
        <v>46218.416133340426</v>
      </c>
      <c r="AK14" s="257">
        <v>46170.043735019921</v>
      </c>
      <c r="AL14" s="257">
        <v>46011.177238650431</v>
      </c>
      <c r="AM14" s="257">
        <v>46424.888818970474</v>
      </c>
      <c r="AN14" s="257">
        <v>46870.226285540004</v>
      </c>
      <c r="AO14" s="257">
        <v>47330.259245630165</v>
      </c>
      <c r="AP14" s="257">
        <v>47406.526113710446</v>
      </c>
      <c r="AQ14" s="257">
        <v>47841.873568149713</v>
      </c>
      <c r="AR14" s="257">
        <v>48099.430167510043</v>
      </c>
    </row>
    <row r="15" spans="1:44" s="79" customFormat="1">
      <c r="A15" s="298" t="s">
        <v>152</v>
      </c>
      <c r="B15" s="257">
        <v>19096.283355089599</v>
      </c>
      <c r="C15" s="257">
        <v>19295.842678239398</v>
      </c>
      <c r="D15" s="257">
        <v>19919.014730911302</v>
      </c>
      <c r="E15" s="257">
        <v>22155.962641841197</v>
      </c>
      <c r="F15" s="257">
        <v>21383.9853547686</v>
      </c>
      <c r="G15" s="257">
        <v>21552.308421069902</v>
      </c>
      <c r="H15" s="257">
        <v>21537.464265839</v>
      </c>
      <c r="I15" s="257">
        <v>23625.259908590899</v>
      </c>
      <c r="J15" s="257">
        <v>22730.339797320303</v>
      </c>
      <c r="K15" s="257">
        <v>22906.094515949997</v>
      </c>
      <c r="L15" s="257">
        <v>22844.407192479997</v>
      </c>
      <c r="M15" s="257">
        <v>24616.819215261636</v>
      </c>
      <c r="N15" s="257">
        <v>23776.011037259999</v>
      </c>
      <c r="O15" s="257">
        <v>23627.30550602216</v>
      </c>
      <c r="P15" s="257">
        <v>23611.986489670937</v>
      </c>
      <c r="Q15" s="257">
        <v>25654.680559068271</v>
      </c>
      <c r="R15" s="257">
        <v>24516.369244828787</v>
      </c>
      <c r="S15" s="257">
        <v>25051.819435850026</v>
      </c>
      <c r="T15" s="257">
        <v>25510.793216170008</v>
      </c>
      <c r="U15" s="257">
        <v>29180.438569686165</v>
      </c>
      <c r="V15" s="257">
        <v>27257.420577689983</v>
      </c>
      <c r="W15" s="257">
        <v>27609.77016968</v>
      </c>
      <c r="X15" s="257">
        <v>29086.756005127969</v>
      </c>
      <c r="Y15" s="257">
        <v>32301.551344865868</v>
      </c>
      <c r="Z15" s="257">
        <v>29179.684656101439</v>
      </c>
      <c r="AA15" s="257">
        <v>25659.403797044688</v>
      </c>
      <c r="AB15" s="257">
        <v>28999.186259204511</v>
      </c>
      <c r="AC15" s="257">
        <v>33597.452023987775</v>
      </c>
      <c r="AD15" s="257">
        <v>32185.919667915448</v>
      </c>
      <c r="AE15" s="257">
        <v>34350.155851072115</v>
      </c>
      <c r="AF15" s="257">
        <v>40969.634165730015</v>
      </c>
      <c r="AG15" s="257">
        <v>49332.269495869994</v>
      </c>
      <c r="AH15" s="257">
        <v>49608.125095655771</v>
      </c>
      <c r="AI15" s="257">
        <v>52110.726188841254</v>
      </c>
      <c r="AJ15" s="257">
        <v>53869.645279778299</v>
      </c>
      <c r="AK15" s="257">
        <v>56507.697861921035</v>
      </c>
      <c r="AL15" s="257">
        <v>56177.877897484497</v>
      </c>
      <c r="AM15" s="257">
        <v>55388.731557409803</v>
      </c>
      <c r="AN15" s="257">
        <v>54346.701191719963</v>
      </c>
      <c r="AO15" s="257">
        <v>56940.431104963078</v>
      </c>
      <c r="AP15" s="257">
        <v>54338.555461623422</v>
      </c>
      <c r="AQ15" s="257">
        <v>53770.377284848139</v>
      </c>
      <c r="AR15" s="257">
        <v>54806.124653531253</v>
      </c>
    </row>
    <row r="16" spans="1:44" s="79" customFormat="1">
      <c r="A16" s="298" t="s">
        <v>530</v>
      </c>
      <c r="B16" s="257">
        <v>2783.9938242099502</v>
      </c>
      <c r="C16" s="257">
        <v>2786.9428961100602</v>
      </c>
      <c r="D16" s="257">
        <v>2735.46080205</v>
      </c>
      <c r="E16" s="257">
        <v>2298.1901592999602</v>
      </c>
      <c r="F16" s="257">
        <v>2550.4302533899699</v>
      </c>
      <c r="G16" s="257">
        <v>2525.39791935005</v>
      </c>
      <c r="H16" s="257">
        <v>2564.41436629996</v>
      </c>
      <c r="I16" s="257">
        <v>2271.6890132100102</v>
      </c>
      <c r="J16" s="257">
        <v>2830.2188522200299</v>
      </c>
      <c r="K16" s="257">
        <v>2774.9916524900004</v>
      </c>
      <c r="L16" s="257">
        <v>2830.2525908100001</v>
      </c>
      <c r="M16" s="257">
        <v>2298.4731173098221</v>
      </c>
      <c r="N16" s="257">
        <v>2580.1379455599999</v>
      </c>
      <c r="O16" s="257">
        <v>2425.053229469801</v>
      </c>
      <c r="P16" s="257">
        <v>2332.6735549497439</v>
      </c>
      <c r="Q16" s="257">
        <v>1950.6209772799773</v>
      </c>
      <c r="R16" s="257">
        <v>2070.7764382199684</v>
      </c>
      <c r="S16" s="257">
        <v>2119.24139332</v>
      </c>
      <c r="T16" s="257">
        <v>1886.4551774800002</v>
      </c>
      <c r="U16" s="257">
        <v>1658.4943560999588</v>
      </c>
      <c r="V16" s="257">
        <v>1850.6042184699998</v>
      </c>
      <c r="W16" s="257">
        <v>1884.4481388500001</v>
      </c>
      <c r="X16" s="257">
        <v>1911.5788919898635</v>
      </c>
      <c r="Y16" s="257">
        <v>1572.9972464698137</v>
      </c>
      <c r="Z16" s="257">
        <v>1712.6466943197863</v>
      </c>
      <c r="AA16" s="257">
        <v>1421.9961648898488</v>
      </c>
      <c r="AB16" s="257">
        <v>1389.7230009598197</v>
      </c>
      <c r="AC16" s="257">
        <v>1282.894779739916</v>
      </c>
      <c r="AD16" s="257">
        <v>1514.4880535297818</v>
      </c>
      <c r="AE16" s="257">
        <v>1489.129008179852</v>
      </c>
      <c r="AF16" s="257">
        <v>1641.83117253</v>
      </c>
      <c r="AG16" s="257">
        <v>1591.2920399899999</v>
      </c>
      <c r="AH16" s="257">
        <v>1923.7485877796973</v>
      </c>
      <c r="AI16" s="257">
        <v>2021.7250119896803</v>
      </c>
      <c r="AJ16" s="257">
        <v>2178.0202815696375</v>
      </c>
      <c r="AK16" s="257">
        <v>2018.1163339796674</v>
      </c>
      <c r="AL16" s="257">
        <v>2380.5522837996132</v>
      </c>
      <c r="AM16" s="257">
        <v>2451.5759260792966</v>
      </c>
      <c r="AN16" s="257">
        <v>2579.8835958600002</v>
      </c>
      <c r="AO16" s="257">
        <v>2398.4077367094123</v>
      </c>
      <c r="AP16" s="257">
        <v>2745.602350159229</v>
      </c>
      <c r="AQ16" s="257">
        <v>2641.6347789090114</v>
      </c>
      <c r="AR16" s="257">
        <v>2876.166630938641</v>
      </c>
    </row>
    <row r="17" spans="1:44" s="79" customFormat="1">
      <c r="A17" s="298" t="s">
        <v>324</v>
      </c>
      <c r="B17" s="257">
        <v>5750.0864884100156</v>
      </c>
      <c r="C17" s="257">
        <v>5798.9669308600714</v>
      </c>
      <c r="D17" s="257">
        <v>6237.1734056200366</v>
      </c>
      <c r="E17" s="257">
        <v>6093.5010483800434</v>
      </c>
      <c r="F17" s="257">
        <v>5873.8640270001488</v>
      </c>
      <c r="G17" s="257">
        <v>5862.1571874700021</v>
      </c>
      <c r="H17" s="257">
        <v>6446.1168317700794</v>
      </c>
      <c r="I17" s="257">
        <v>7301.2024765700626</v>
      </c>
      <c r="J17" s="257">
        <v>7845.9157070894435</v>
      </c>
      <c r="K17" s="257">
        <v>8501.5253060500254</v>
      </c>
      <c r="L17" s="257">
        <v>8791.0247852900065</v>
      </c>
      <c r="M17" s="257">
        <v>9211.4306225799955</v>
      </c>
      <c r="N17" s="257">
        <v>9294.5934253100422</v>
      </c>
      <c r="O17" s="257">
        <v>9260.9596380299772</v>
      </c>
      <c r="P17" s="257">
        <v>9291.5600940400327</v>
      </c>
      <c r="Q17" s="257">
        <v>9385.2764181099483</v>
      </c>
      <c r="R17" s="257">
        <v>9520.8474969098752</v>
      </c>
      <c r="S17" s="257">
        <v>9495.6505559500365</v>
      </c>
      <c r="T17" s="257">
        <v>9674.4833430499712</v>
      </c>
      <c r="U17" s="257">
        <v>10021.51074731999</v>
      </c>
      <c r="V17" s="257">
        <v>10380.448459250008</v>
      </c>
      <c r="W17" s="257">
        <v>10641.400937419996</v>
      </c>
      <c r="X17" s="257">
        <v>11037.348527090158</v>
      </c>
      <c r="Y17" s="257">
        <v>11628.425414970057</v>
      </c>
      <c r="Z17" s="257">
        <v>12089.908920830087</v>
      </c>
      <c r="AA17" s="257">
        <v>12765.40680045003</v>
      </c>
      <c r="AB17" s="257">
        <v>12869.568830190081</v>
      </c>
      <c r="AC17" s="257">
        <v>13184.830802510027</v>
      </c>
      <c r="AD17" s="257">
        <v>13355.058824640117</v>
      </c>
      <c r="AE17" s="257">
        <v>12834.37632316997</v>
      </c>
      <c r="AF17" s="257">
        <v>12961.187737129978</v>
      </c>
      <c r="AG17" s="257">
        <v>12990.945193910011</v>
      </c>
      <c r="AH17" s="257">
        <v>13968.123721079872</v>
      </c>
      <c r="AI17" s="257">
        <v>14464.432378730009</v>
      </c>
      <c r="AJ17" s="257">
        <v>15442.382997299836</v>
      </c>
      <c r="AK17" s="257">
        <v>16479.782199669979</v>
      </c>
      <c r="AL17" s="257">
        <v>16987.995922429778</v>
      </c>
      <c r="AM17" s="257">
        <v>18315.500375510135</v>
      </c>
      <c r="AN17" s="257">
        <v>19738.857018650044</v>
      </c>
      <c r="AO17" s="257">
        <v>20952.175018999958</v>
      </c>
      <c r="AP17" s="257">
        <v>21754.767296410224</v>
      </c>
      <c r="AQ17" s="257">
        <v>22605.448489720235</v>
      </c>
      <c r="AR17" s="257">
        <v>23421.695903030282</v>
      </c>
    </row>
    <row r="18" spans="1:44" s="79" customFormat="1">
      <c r="A18" s="297" t="s">
        <v>342</v>
      </c>
      <c r="B18" s="295">
        <v>256179.79766175587</v>
      </c>
      <c r="C18" s="295">
        <v>267067.34030422952</v>
      </c>
      <c r="D18" s="295">
        <v>273303.45708569966</v>
      </c>
      <c r="E18" s="295">
        <v>283916.20242889045</v>
      </c>
      <c r="F18" s="295">
        <v>286770.34705706651</v>
      </c>
      <c r="G18" s="295">
        <v>285419.64229537052</v>
      </c>
      <c r="H18" s="295">
        <v>291040.84549488575</v>
      </c>
      <c r="I18" s="295">
        <v>298687.10095549503</v>
      </c>
      <c r="J18" s="295">
        <v>286584.93215106928</v>
      </c>
      <c r="K18" s="295">
        <v>274874.91056535399</v>
      </c>
      <c r="L18" s="295">
        <v>263538.83292214409</v>
      </c>
      <c r="M18" s="295">
        <v>249203.83055507278</v>
      </c>
      <c r="N18" s="295">
        <v>240875.05589482994</v>
      </c>
      <c r="O18" s="295">
        <v>236007.40134915704</v>
      </c>
      <c r="P18" s="295">
        <v>230161.2121446777</v>
      </c>
      <c r="Q18" s="295">
        <v>228691.49729731068</v>
      </c>
      <c r="R18" s="295">
        <v>220366.79355278326</v>
      </c>
      <c r="S18" s="295">
        <v>223863.02440788009</v>
      </c>
      <c r="T18" s="295">
        <v>219801.57992919997</v>
      </c>
      <c r="U18" s="295">
        <v>221595.56902402424</v>
      </c>
      <c r="V18" s="295">
        <v>209587.14361529003</v>
      </c>
      <c r="W18" s="295">
        <v>206497.76034215698</v>
      </c>
      <c r="X18" s="295">
        <v>203572.00699538656</v>
      </c>
      <c r="Y18" s="295">
        <v>197522.51793819192</v>
      </c>
      <c r="Z18" s="295">
        <v>221922.15601111922</v>
      </c>
      <c r="AA18" s="295">
        <v>219517.89818038724</v>
      </c>
      <c r="AB18" s="295">
        <v>225701.95666009834</v>
      </c>
      <c r="AC18" s="295">
        <v>236409.00088606533</v>
      </c>
      <c r="AD18" s="295">
        <v>240913.2663211129</v>
      </c>
      <c r="AE18" s="295">
        <v>237232.60758982546</v>
      </c>
      <c r="AF18" s="295">
        <v>246042.79058326004</v>
      </c>
      <c r="AG18" s="295">
        <v>253110.97843241785</v>
      </c>
      <c r="AH18" s="295">
        <v>251725.53217384746</v>
      </c>
      <c r="AI18" s="295">
        <v>264401.25382083957</v>
      </c>
      <c r="AJ18" s="295">
        <v>279674.3906951641</v>
      </c>
      <c r="AK18" s="295">
        <v>280008.99270408915</v>
      </c>
      <c r="AL18" s="295">
        <v>282487.90412923298</v>
      </c>
      <c r="AM18" s="295">
        <v>291997.17945169663</v>
      </c>
      <c r="AN18" s="295">
        <v>296449.58120271005</v>
      </c>
      <c r="AO18" s="295">
        <v>307252.19387726608</v>
      </c>
      <c r="AP18" s="295">
        <v>312692.36827764695</v>
      </c>
      <c r="AQ18" s="295">
        <v>323811.95534048864</v>
      </c>
      <c r="AR18" s="295">
        <v>327363.23392156686</v>
      </c>
    </row>
    <row r="19" spans="1:44" s="79" customFormat="1">
      <c r="A19" s="298" t="s">
        <v>1038</v>
      </c>
      <c r="B19" s="257">
        <v>101691</v>
      </c>
      <c r="C19" s="257">
        <v>96444.364927999995</v>
      </c>
      <c r="D19" s="257">
        <v>95248.933355999994</v>
      </c>
      <c r="E19" s="257">
        <v>97719.142785000004</v>
      </c>
      <c r="F19" s="257">
        <v>95742.096183999995</v>
      </c>
      <c r="G19" s="257">
        <v>94078.044005000003</v>
      </c>
      <c r="H19" s="257">
        <v>91634.996855000005</v>
      </c>
      <c r="I19" s="257">
        <v>90168.319694999998</v>
      </c>
      <c r="J19" s="257">
        <v>85888.246287000002</v>
      </c>
      <c r="K19" s="257">
        <v>81167.455780000004</v>
      </c>
      <c r="L19" s="257">
        <v>74908.759960740004</v>
      </c>
      <c r="M19" s="257">
        <v>89821.33941267</v>
      </c>
      <c r="N19" s="257" t="s">
        <v>1458</v>
      </c>
      <c r="O19" s="257" t="s">
        <v>1458</v>
      </c>
      <c r="P19" s="257" t="s">
        <v>1458</v>
      </c>
      <c r="Q19" s="257" t="s">
        <v>1458</v>
      </c>
      <c r="R19" s="257" t="s">
        <v>1458</v>
      </c>
      <c r="S19" s="257" t="s">
        <v>1458</v>
      </c>
      <c r="T19" s="257" t="s">
        <v>1458</v>
      </c>
      <c r="U19" s="257" t="s">
        <v>1458</v>
      </c>
      <c r="V19" s="257" t="s">
        <v>1458</v>
      </c>
      <c r="W19" s="257" t="s">
        <v>1458</v>
      </c>
      <c r="X19" s="257" t="s">
        <v>1458</v>
      </c>
      <c r="Y19" s="257" t="s">
        <v>1458</v>
      </c>
      <c r="Z19" s="257" t="s">
        <v>1458</v>
      </c>
      <c r="AA19" s="257" t="s">
        <v>1458</v>
      </c>
      <c r="AB19" s="257" t="s">
        <v>1458</v>
      </c>
      <c r="AC19" s="257" t="s">
        <v>1458</v>
      </c>
      <c r="AD19" s="257" t="s">
        <v>1458</v>
      </c>
      <c r="AE19" s="257" t="s">
        <v>1458</v>
      </c>
      <c r="AF19" s="257" t="s">
        <v>1458</v>
      </c>
      <c r="AG19" s="257" t="s">
        <v>1458</v>
      </c>
      <c r="AH19" s="257" t="s">
        <v>1458</v>
      </c>
      <c r="AI19" s="257" t="s">
        <v>1458</v>
      </c>
      <c r="AJ19" s="257" t="s">
        <v>1458</v>
      </c>
      <c r="AK19" s="257" t="s">
        <v>1458</v>
      </c>
      <c r="AL19" s="257" t="s">
        <v>1458</v>
      </c>
      <c r="AM19" s="257" t="s">
        <v>1458</v>
      </c>
      <c r="AN19" s="257" t="s">
        <v>1458</v>
      </c>
      <c r="AO19" s="257" t="s">
        <v>1458</v>
      </c>
      <c r="AP19" s="257" t="s">
        <v>1458</v>
      </c>
      <c r="AQ19" s="257" t="s">
        <v>1458</v>
      </c>
      <c r="AR19" s="257" t="s">
        <v>1458</v>
      </c>
    </row>
    <row r="20" spans="1:44" s="79" customFormat="1">
      <c r="A20" s="298" t="s">
        <v>343</v>
      </c>
      <c r="B20" s="257" t="s">
        <v>1458</v>
      </c>
      <c r="C20" s="257" t="s">
        <v>1458</v>
      </c>
      <c r="D20" s="257" t="s">
        <v>1458</v>
      </c>
      <c r="E20" s="257" t="s">
        <v>1458</v>
      </c>
      <c r="F20" s="257" t="s">
        <v>1458</v>
      </c>
      <c r="G20" s="257" t="s">
        <v>1458</v>
      </c>
      <c r="H20" s="257" t="s">
        <v>1458</v>
      </c>
      <c r="I20" s="257" t="s">
        <v>1458</v>
      </c>
      <c r="J20" s="257" t="s">
        <v>1458</v>
      </c>
      <c r="K20" s="257" t="s">
        <v>1458</v>
      </c>
      <c r="L20" s="257" t="s">
        <v>1458</v>
      </c>
      <c r="M20" s="257" t="s">
        <v>1458</v>
      </c>
      <c r="N20" s="257">
        <v>80587.418171526399</v>
      </c>
      <c r="O20" s="257">
        <v>76080.701026550203</v>
      </c>
      <c r="P20" s="257">
        <v>69261.207502271296</v>
      </c>
      <c r="Q20" s="257">
        <v>65708.705218119605</v>
      </c>
      <c r="R20" s="257">
        <v>60753.500330442905</v>
      </c>
      <c r="S20" s="257">
        <v>58846.434879922403</v>
      </c>
      <c r="T20" s="257">
        <v>57612.754339112296</v>
      </c>
      <c r="U20" s="257">
        <v>59211.072586700022</v>
      </c>
      <c r="V20" s="257">
        <v>58653.061987729983</v>
      </c>
      <c r="W20" s="257">
        <v>60484.776294091607</v>
      </c>
      <c r="X20" s="257">
        <v>61882.746776002583</v>
      </c>
      <c r="Y20" s="257">
        <v>63699.691380173274</v>
      </c>
      <c r="Z20" s="257">
        <v>64287.72441866521</v>
      </c>
      <c r="AA20" s="257">
        <v>65382.420912591064</v>
      </c>
      <c r="AB20" s="257">
        <v>72002.494265142275</v>
      </c>
      <c r="AC20" s="257">
        <v>79976.900657560953</v>
      </c>
      <c r="AD20" s="257">
        <v>81082.679560741381</v>
      </c>
      <c r="AE20" s="257">
        <v>81576.299313361102</v>
      </c>
      <c r="AF20" s="257">
        <v>89747.762706478199</v>
      </c>
      <c r="AG20" s="257">
        <v>87232.855499417201</v>
      </c>
      <c r="AH20" s="257">
        <v>87807.090191458381</v>
      </c>
      <c r="AI20" s="257">
        <v>90402.508873338811</v>
      </c>
      <c r="AJ20" s="257">
        <v>101272.43580479226</v>
      </c>
      <c r="AK20" s="257">
        <v>105553.43959724052</v>
      </c>
      <c r="AL20" s="257">
        <v>106182.37972661859</v>
      </c>
      <c r="AM20" s="257">
        <v>110057.94722683793</v>
      </c>
      <c r="AN20" s="257">
        <v>115014.96489888907</v>
      </c>
      <c r="AO20" s="257">
        <v>117184.27607454268</v>
      </c>
      <c r="AP20" s="257">
        <v>119643.48986062119</v>
      </c>
      <c r="AQ20" s="257">
        <v>121813.5292304646</v>
      </c>
      <c r="AR20" s="257">
        <v>123043.94582498811</v>
      </c>
    </row>
    <row r="21" spans="1:44" s="79" customFormat="1">
      <c r="A21" s="298" t="s">
        <v>344</v>
      </c>
      <c r="B21" s="257">
        <v>21297.855158980001</v>
      </c>
      <c r="C21" s="257">
        <v>21013.071965349998</v>
      </c>
      <c r="D21" s="257">
        <v>26126.335615759999</v>
      </c>
      <c r="E21" s="257">
        <v>28574.363732599999</v>
      </c>
      <c r="F21" s="257">
        <v>32851.506128900008</v>
      </c>
      <c r="G21" s="257">
        <v>32023.288079309994</v>
      </c>
      <c r="H21" s="257">
        <v>39064.705110519986</v>
      </c>
      <c r="I21" s="257">
        <v>41482.896010840006</v>
      </c>
      <c r="J21" s="257">
        <v>38765.720272540006</v>
      </c>
      <c r="K21" s="257">
        <v>37354.792685890003</v>
      </c>
      <c r="L21" s="257">
        <v>37987.808865660001</v>
      </c>
      <c r="M21" s="257">
        <v>38174.58142101</v>
      </c>
      <c r="N21" s="257">
        <v>37707.205999469901</v>
      </c>
      <c r="O21" s="257">
        <v>38602.690161160004</v>
      </c>
      <c r="P21" s="257">
        <v>37230.072739980002</v>
      </c>
      <c r="Q21" s="257">
        <v>40786.032695380098</v>
      </c>
      <c r="R21" s="257">
        <v>40956.443824730006</v>
      </c>
      <c r="S21" s="257">
        <v>45189.204549000002</v>
      </c>
      <c r="T21" s="257">
        <v>45853.792955999998</v>
      </c>
      <c r="U21" s="257">
        <v>44916.176597999998</v>
      </c>
      <c r="V21" s="257">
        <v>44412.668664420002</v>
      </c>
      <c r="W21" s="257">
        <v>42937.489444999999</v>
      </c>
      <c r="X21" s="257">
        <v>45195.357536000003</v>
      </c>
      <c r="Y21" s="257">
        <v>44620.433395</v>
      </c>
      <c r="Z21" s="257">
        <v>52894.111489000003</v>
      </c>
      <c r="AA21" s="257">
        <v>55255.689410250001</v>
      </c>
      <c r="AB21" s="257">
        <v>58272.343753000001</v>
      </c>
      <c r="AC21" s="257">
        <v>55707.230291509957</v>
      </c>
      <c r="AD21" s="257">
        <v>58718.54252268008</v>
      </c>
      <c r="AE21" s="257">
        <v>53328.473260289924</v>
      </c>
      <c r="AF21" s="257">
        <v>57663.819086889998</v>
      </c>
      <c r="AG21" s="257">
        <v>58417.702555999997</v>
      </c>
      <c r="AH21" s="257">
        <v>53194.555000400003</v>
      </c>
      <c r="AI21" s="257">
        <v>56637.206797999999</v>
      </c>
      <c r="AJ21" s="257">
        <v>58143.3885887301</v>
      </c>
      <c r="AK21" s="257">
        <v>53297.298120439969</v>
      </c>
      <c r="AL21" s="257">
        <v>52076.984335589928</v>
      </c>
      <c r="AM21" s="257">
        <v>53787.298672469959</v>
      </c>
      <c r="AN21" s="257">
        <v>58620.762327660006</v>
      </c>
      <c r="AO21" s="257">
        <v>59637.494273560093</v>
      </c>
      <c r="AP21" s="257">
        <v>61669.844854660027</v>
      </c>
      <c r="AQ21" s="257">
        <v>66866.042073980017</v>
      </c>
      <c r="AR21" s="257">
        <v>71981.582532619999</v>
      </c>
    </row>
    <row r="22" spans="1:44" s="79" customFormat="1">
      <c r="A22" s="298" t="s">
        <v>345</v>
      </c>
      <c r="B22" s="257">
        <v>138175.62992524719</v>
      </c>
      <c r="C22" s="257">
        <v>149609.90341087952</v>
      </c>
      <c r="D22" s="257">
        <v>151928.18811393963</v>
      </c>
      <c r="E22" s="257">
        <v>157622.6959112905</v>
      </c>
      <c r="F22" s="257">
        <v>158176.7447441665</v>
      </c>
      <c r="G22" s="257">
        <v>159318.31021106054</v>
      </c>
      <c r="H22" s="257">
        <v>160341.14352936568</v>
      </c>
      <c r="I22" s="257">
        <v>167035.88524965505</v>
      </c>
      <c r="J22" s="257">
        <v>161930.96586282999</v>
      </c>
      <c r="K22" s="257">
        <v>156352.66209946398</v>
      </c>
      <c r="L22" s="257">
        <v>150642.26409574412</v>
      </c>
      <c r="M22" s="257">
        <v>121207.90972139279</v>
      </c>
      <c r="N22" s="257" t="s">
        <v>1458</v>
      </c>
      <c r="O22" s="257" t="s">
        <v>1458</v>
      </c>
      <c r="P22" s="257" t="s">
        <v>1458</v>
      </c>
      <c r="Q22" s="257" t="s">
        <v>1458</v>
      </c>
      <c r="R22" s="257" t="s">
        <v>1458</v>
      </c>
      <c r="S22" s="257" t="s">
        <v>1458</v>
      </c>
      <c r="T22" s="257" t="s">
        <v>1458</v>
      </c>
      <c r="U22" s="257" t="s">
        <v>1458</v>
      </c>
      <c r="V22" s="257" t="s">
        <v>1458</v>
      </c>
      <c r="W22" s="257" t="s">
        <v>1458</v>
      </c>
      <c r="X22" s="257" t="s">
        <v>1458</v>
      </c>
      <c r="Y22" s="257" t="s">
        <v>1458</v>
      </c>
      <c r="Z22" s="257" t="s">
        <v>1458</v>
      </c>
      <c r="AA22" s="257" t="s">
        <v>1458</v>
      </c>
      <c r="AB22" s="257" t="s">
        <v>1458</v>
      </c>
      <c r="AC22" s="257" t="s">
        <v>1458</v>
      </c>
      <c r="AD22" s="257" t="s">
        <v>1458</v>
      </c>
      <c r="AE22" s="257" t="s">
        <v>1458</v>
      </c>
      <c r="AF22" s="257" t="s">
        <v>1458</v>
      </c>
      <c r="AG22" s="257" t="s">
        <v>1458</v>
      </c>
      <c r="AH22" s="257" t="s">
        <v>1458</v>
      </c>
      <c r="AI22" s="257" t="s">
        <v>1458</v>
      </c>
      <c r="AJ22" s="257" t="s">
        <v>1458</v>
      </c>
      <c r="AK22" s="257" t="s">
        <v>1458</v>
      </c>
      <c r="AL22" s="257" t="s">
        <v>1458</v>
      </c>
      <c r="AM22" s="257" t="s">
        <v>1458</v>
      </c>
      <c r="AN22" s="257" t="s">
        <v>1458</v>
      </c>
      <c r="AO22" s="257" t="s">
        <v>1458</v>
      </c>
      <c r="AP22" s="257" t="s">
        <v>1458</v>
      </c>
      <c r="AQ22" s="257" t="s">
        <v>1458</v>
      </c>
      <c r="AR22" s="257" t="s">
        <v>1458</v>
      </c>
    </row>
    <row r="23" spans="1:44" s="79" customFormat="1">
      <c r="A23" s="298" t="s">
        <v>1037</v>
      </c>
      <c r="B23" s="257" t="s">
        <v>1458</v>
      </c>
      <c r="C23" s="257" t="s">
        <v>1458</v>
      </c>
      <c r="D23" s="257" t="s">
        <v>1458</v>
      </c>
      <c r="E23" s="257" t="s">
        <v>1458</v>
      </c>
      <c r="F23" s="257" t="s">
        <v>1458</v>
      </c>
      <c r="G23" s="257" t="s">
        <v>1458</v>
      </c>
      <c r="H23" s="257" t="s">
        <v>1458</v>
      </c>
      <c r="I23" s="257" t="s">
        <v>1458</v>
      </c>
      <c r="J23" s="257" t="s">
        <v>1458</v>
      </c>
      <c r="K23" s="257" t="s">
        <v>1458</v>
      </c>
      <c r="L23" s="257" t="s">
        <v>1458</v>
      </c>
      <c r="M23" s="257" t="s">
        <v>1458</v>
      </c>
      <c r="N23" s="257">
        <v>122580.43172383364</v>
      </c>
      <c r="O23" s="257">
        <v>121324.01016144683</v>
      </c>
      <c r="P23" s="257">
        <v>123669.93190242641</v>
      </c>
      <c r="Q23" s="257">
        <v>122196.75938381098</v>
      </c>
      <c r="R23" s="257">
        <v>118656.84939761035</v>
      </c>
      <c r="S23" s="257">
        <v>119827.38497895769</v>
      </c>
      <c r="T23" s="257">
        <v>116335.03263408769</v>
      </c>
      <c r="U23" s="257">
        <v>117468.31983932422</v>
      </c>
      <c r="V23" s="257">
        <v>106521.41296314006</v>
      </c>
      <c r="W23" s="257">
        <v>103075.49460306538</v>
      </c>
      <c r="X23" s="257">
        <v>96493.902683383989</v>
      </c>
      <c r="Y23" s="257">
        <v>89202.393163018627</v>
      </c>
      <c r="Z23" s="257">
        <v>104740.32010345403</v>
      </c>
      <c r="AA23" s="257">
        <v>98879.78785754618</v>
      </c>
      <c r="AB23" s="257">
        <v>95427.118641956069</v>
      </c>
      <c r="AC23" s="257">
        <v>100724.86993699444</v>
      </c>
      <c r="AD23" s="257">
        <v>101112.04423769144</v>
      </c>
      <c r="AE23" s="257">
        <v>102327.83501617442</v>
      </c>
      <c r="AF23" s="257">
        <v>98631.208789891825</v>
      </c>
      <c r="AG23" s="257">
        <v>107460.42037700064</v>
      </c>
      <c r="AH23" s="257">
        <v>110723.88698198908</v>
      </c>
      <c r="AI23" s="257">
        <v>117361.53814950076</v>
      </c>
      <c r="AJ23" s="257">
        <v>120258.56630164172</v>
      </c>
      <c r="AK23" s="257">
        <v>121158.25498640865</v>
      </c>
      <c r="AL23" s="257">
        <v>124228.54006702447</v>
      </c>
      <c r="AM23" s="257">
        <v>128151.93355238876</v>
      </c>
      <c r="AN23" s="257">
        <v>122813.85397616097</v>
      </c>
      <c r="AO23" s="257">
        <v>130430.42352916332</v>
      </c>
      <c r="AP23" s="257">
        <v>131379.03356236574</v>
      </c>
      <c r="AQ23" s="257">
        <v>135132.38403604401</v>
      </c>
      <c r="AR23" s="257">
        <v>132337.70556395873</v>
      </c>
    </row>
    <row r="24" spans="1:44" s="79" customFormat="1">
      <c r="A24" s="297" t="s">
        <v>346</v>
      </c>
      <c r="B24" s="295">
        <v>149265.08114888871</v>
      </c>
      <c r="C24" s="295">
        <v>155619.58115155902</v>
      </c>
      <c r="D24" s="295">
        <v>156819.26775205211</v>
      </c>
      <c r="E24" s="295">
        <v>163640.2573870481</v>
      </c>
      <c r="F24" s="295">
        <v>162519.045990285</v>
      </c>
      <c r="G24" s="295">
        <v>167251.13526386098</v>
      </c>
      <c r="H24" s="295">
        <v>170919.02614007189</v>
      </c>
      <c r="I24" s="295">
        <v>173865.623292637</v>
      </c>
      <c r="J24" s="295">
        <v>178422.019744511</v>
      </c>
      <c r="K24" s="295">
        <v>183553.08145627999</v>
      </c>
      <c r="L24" s="295">
        <v>178848.41213966001</v>
      </c>
      <c r="M24" s="295">
        <v>179111.10242707084</v>
      </c>
      <c r="N24" s="295">
        <v>179430.63602932999</v>
      </c>
      <c r="O24" s="295">
        <v>187664.55680762351</v>
      </c>
      <c r="P24" s="295">
        <v>180327.05465231108</v>
      </c>
      <c r="Q24" s="295">
        <v>181380.86460518121</v>
      </c>
      <c r="R24" s="295">
        <v>184054.98369132055</v>
      </c>
      <c r="S24" s="295">
        <v>187940.56294665998</v>
      </c>
      <c r="T24" s="295">
        <v>187434.26679179003</v>
      </c>
      <c r="U24" s="295">
        <v>187192.5900644692</v>
      </c>
      <c r="V24" s="295">
        <v>184738.89748921001</v>
      </c>
      <c r="W24" s="295">
        <v>181205.50353617</v>
      </c>
      <c r="X24" s="295">
        <v>178693.63734460733</v>
      </c>
      <c r="Y24" s="295">
        <v>179423.11211365822</v>
      </c>
      <c r="Z24" s="295">
        <v>181888.18120156729</v>
      </c>
      <c r="AA24" s="295">
        <v>182393.29379783015</v>
      </c>
      <c r="AB24" s="295">
        <v>185166.48755309923</v>
      </c>
      <c r="AC24" s="295">
        <v>186208.38793316961</v>
      </c>
      <c r="AD24" s="295">
        <v>192185.34058116135</v>
      </c>
      <c r="AE24" s="295">
        <v>198106.13618714159</v>
      </c>
      <c r="AF24" s="295">
        <v>214036.139823</v>
      </c>
      <c r="AG24" s="295">
        <v>232429.05442399002</v>
      </c>
      <c r="AH24" s="295">
        <v>238510.59384829242</v>
      </c>
      <c r="AI24" s="295">
        <v>240862.00622673234</v>
      </c>
      <c r="AJ24" s="295">
        <v>264430.70375034213</v>
      </c>
      <c r="AK24" s="295">
        <v>286047.06935950124</v>
      </c>
      <c r="AL24" s="295">
        <v>297147.73980589985</v>
      </c>
      <c r="AM24" s="295">
        <v>291928.50622623012</v>
      </c>
      <c r="AN24" s="295">
        <v>309419.4295116</v>
      </c>
      <c r="AO24" s="295">
        <v>320262.37146130955</v>
      </c>
      <c r="AP24" s="295">
        <v>334880.7407562898</v>
      </c>
      <c r="AQ24" s="295">
        <v>335448.48219880881</v>
      </c>
      <c r="AR24" s="295">
        <v>347109.26887680992</v>
      </c>
    </row>
    <row r="25" spans="1:44" s="79" customFormat="1">
      <c r="A25" s="298" t="s">
        <v>228</v>
      </c>
      <c r="B25" s="257">
        <v>99668.624826968604</v>
      </c>
      <c r="C25" s="257">
        <v>109020.393285229</v>
      </c>
      <c r="D25" s="257">
        <v>109938.54408696201</v>
      </c>
      <c r="E25" s="257">
        <v>116850.806221408</v>
      </c>
      <c r="F25" s="257">
        <v>117805.78016712501</v>
      </c>
      <c r="G25" s="257">
        <v>119672.762087661</v>
      </c>
      <c r="H25" s="257">
        <v>119681.67228151199</v>
      </c>
      <c r="I25" s="257">
        <v>122346.73098799701</v>
      </c>
      <c r="J25" s="257">
        <v>124977.009859741</v>
      </c>
      <c r="K25" s="257">
        <v>130474.81139783999</v>
      </c>
      <c r="L25" s="257">
        <v>128522.39672056994</v>
      </c>
      <c r="M25" s="257">
        <v>130784.60051975082</v>
      </c>
      <c r="N25" s="257">
        <v>134010.04048569995</v>
      </c>
      <c r="O25" s="257">
        <v>138715.49397183361</v>
      </c>
      <c r="P25" s="257">
        <v>135897.60092389106</v>
      </c>
      <c r="Q25" s="257">
        <v>138893.65156534122</v>
      </c>
      <c r="R25" s="257">
        <v>140896.77965963047</v>
      </c>
      <c r="S25" s="257">
        <v>144085.68180586991</v>
      </c>
      <c r="T25" s="257">
        <v>144608.69172633995</v>
      </c>
      <c r="U25" s="257">
        <v>148419.92829746919</v>
      </c>
      <c r="V25" s="257">
        <v>148672.66159028001</v>
      </c>
      <c r="W25" s="257">
        <v>151675.19357625998</v>
      </c>
      <c r="X25" s="257">
        <v>151118.84069922732</v>
      </c>
      <c r="Y25" s="257">
        <v>155466.91985502816</v>
      </c>
      <c r="Z25" s="257">
        <v>157970.40059693725</v>
      </c>
      <c r="AA25" s="257">
        <v>159205.87377203011</v>
      </c>
      <c r="AB25" s="257">
        <v>163301.47068115918</v>
      </c>
      <c r="AC25" s="257">
        <v>169900.92262117963</v>
      </c>
      <c r="AD25" s="257">
        <v>175786.70156283138</v>
      </c>
      <c r="AE25" s="257">
        <v>185075.97618299158</v>
      </c>
      <c r="AF25" s="257">
        <v>198206.62233717999</v>
      </c>
      <c r="AG25" s="257">
        <v>215883.48528380998</v>
      </c>
      <c r="AH25" s="257">
        <v>222815.2229671024</v>
      </c>
      <c r="AI25" s="257">
        <v>227408.93170950242</v>
      </c>
      <c r="AJ25" s="257">
        <v>254222.89438843218</v>
      </c>
      <c r="AK25" s="257">
        <v>272531.27134476119</v>
      </c>
      <c r="AL25" s="257">
        <v>283443.78251887974</v>
      </c>
      <c r="AM25" s="257">
        <v>277611.05432609003</v>
      </c>
      <c r="AN25" s="257">
        <v>295583.23525640985</v>
      </c>
      <c r="AO25" s="257">
        <v>307153.38750198955</v>
      </c>
      <c r="AP25" s="257">
        <v>322247.18451143982</v>
      </c>
      <c r="AQ25" s="257">
        <v>322748.42303366878</v>
      </c>
      <c r="AR25" s="257">
        <v>333351.65709480987</v>
      </c>
    </row>
    <row r="26" spans="1:44" s="79" customFormat="1">
      <c r="A26" s="298" t="s">
        <v>342</v>
      </c>
      <c r="B26" s="257">
        <v>49596.456321920101</v>
      </c>
      <c r="C26" s="257">
        <v>46599.187866330001</v>
      </c>
      <c r="D26" s="257">
        <v>46880.723665090103</v>
      </c>
      <c r="E26" s="257">
        <v>46789.451165640101</v>
      </c>
      <c r="F26" s="257">
        <v>44713.265823160007</v>
      </c>
      <c r="G26" s="257">
        <v>47578.373176199995</v>
      </c>
      <c r="H26" s="257">
        <v>51237.353858559902</v>
      </c>
      <c r="I26" s="257">
        <v>51518.892304640001</v>
      </c>
      <c r="J26" s="257">
        <v>53445.009884769999</v>
      </c>
      <c r="K26" s="257">
        <v>53078.270058439994</v>
      </c>
      <c r="L26" s="257">
        <v>50326.015419090014</v>
      </c>
      <c r="M26" s="257">
        <v>48326.501907320024</v>
      </c>
      <c r="N26" s="257">
        <v>45420.595543629999</v>
      </c>
      <c r="O26" s="257">
        <v>48949.062835789984</v>
      </c>
      <c r="P26" s="257">
        <v>44429.453728419991</v>
      </c>
      <c r="Q26" s="257">
        <v>42487.213039839982</v>
      </c>
      <c r="R26" s="257">
        <v>43158.204031690024</v>
      </c>
      <c r="S26" s="257">
        <v>43854.881140790007</v>
      </c>
      <c r="T26" s="257">
        <v>42825.575065449979</v>
      </c>
      <c r="U26" s="257">
        <v>38772.661766999983</v>
      </c>
      <c r="V26" s="257">
        <v>36066.235898930005</v>
      </c>
      <c r="W26" s="257">
        <v>29530.309959909991</v>
      </c>
      <c r="X26" s="257">
        <v>27574.796645380025</v>
      </c>
      <c r="Y26" s="257">
        <v>23956.192258630024</v>
      </c>
      <c r="Z26" s="257">
        <v>23917.780604630065</v>
      </c>
      <c r="AA26" s="257">
        <v>23187.420025800071</v>
      </c>
      <c r="AB26" s="257">
        <v>21865.016871939977</v>
      </c>
      <c r="AC26" s="257">
        <v>16307.465311989983</v>
      </c>
      <c r="AD26" s="257">
        <v>16398.639018330035</v>
      </c>
      <c r="AE26" s="257">
        <v>13030.160004149993</v>
      </c>
      <c r="AF26" s="257">
        <v>15829.517485820001</v>
      </c>
      <c r="AG26" s="257">
        <v>16545.569140179996</v>
      </c>
      <c r="AH26" s="257">
        <v>15695.370881190012</v>
      </c>
      <c r="AI26" s="257">
        <v>13453.074517230001</v>
      </c>
      <c r="AJ26" s="257">
        <v>10207.80936191</v>
      </c>
      <c r="AK26" s="257">
        <v>13515.798014740005</v>
      </c>
      <c r="AL26" s="257">
        <v>13703.957287020005</v>
      </c>
      <c r="AM26" s="257">
        <v>14317.451900140004</v>
      </c>
      <c r="AN26" s="257">
        <v>13836.19425518999</v>
      </c>
      <c r="AO26" s="257">
        <v>13108.983959320001</v>
      </c>
      <c r="AP26" s="257">
        <v>12633.556244850002</v>
      </c>
      <c r="AQ26" s="257">
        <v>12700.059165139995</v>
      </c>
      <c r="AR26" s="257">
        <v>13757.611781999994</v>
      </c>
    </row>
    <row r="27" spans="1:44" s="79" customFormat="1">
      <c r="A27" s="296" t="s">
        <v>266</v>
      </c>
      <c r="B27" s="295">
        <v>48909.672862070096</v>
      </c>
      <c r="C27" s="295">
        <v>46681.583552099997</v>
      </c>
      <c r="D27" s="295">
        <v>50130.679311790002</v>
      </c>
      <c r="E27" s="295">
        <v>53848.62257</v>
      </c>
      <c r="F27" s="295">
        <v>62548.834443943902</v>
      </c>
      <c r="G27" s="295">
        <v>58822.264870162806</v>
      </c>
      <c r="H27" s="295">
        <v>69707.959988739211</v>
      </c>
      <c r="I27" s="295">
        <v>62691.117543711007</v>
      </c>
      <c r="J27" s="295">
        <v>51700.559962929998</v>
      </c>
      <c r="K27" s="295">
        <v>44181.056409176104</v>
      </c>
      <c r="L27" s="295">
        <v>43106.245753065916</v>
      </c>
      <c r="M27" s="295">
        <v>37845.145861570003</v>
      </c>
      <c r="N27" s="295">
        <v>35326.597715489996</v>
      </c>
      <c r="O27" s="295">
        <v>35572.854945959996</v>
      </c>
      <c r="P27" s="295">
        <v>33819.08644259</v>
      </c>
      <c r="Q27" s="295">
        <v>36704.311929980002</v>
      </c>
      <c r="R27" s="295">
        <v>35493.790601820001</v>
      </c>
      <c r="S27" s="295">
        <v>36245.863746980001</v>
      </c>
      <c r="T27" s="295">
        <v>36691.198588980005</v>
      </c>
      <c r="U27" s="295">
        <v>36428.30015096</v>
      </c>
      <c r="V27" s="295">
        <v>34636.971552440002</v>
      </c>
      <c r="W27" s="295">
        <v>34572.535567350002</v>
      </c>
      <c r="X27" s="295">
        <v>34882.429738749997</v>
      </c>
      <c r="Y27" s="295">
        <v>30329.4257277</v>
      </c>
      <c r="Z27" s="295">
        <v>41094.74192275</v>
      </c>
      <c r="AA27" s="295">
        <v>38466.761809080002</v>
      </c>
      <c r="AB27" s="295">
        <v>35778.263722019998</v>
      </c>
      <c r="AC27" s="295">
        <v>30957.109650580001</v>
      </c>
      <c r="AD27" s="295">
        <v>31248.050822159999</v>
      </c>
      <c r="AE27" s="295">
        <v>30972.605226659998</v>
      </c>
      <c r="AF27" s="295">
        <v>32301.130812560001</v>
      </c>
      <c r="AG27" s="295">
        <v>35144.313250470004</v>
      </c>
      <c r="AH27" s="295">
        <v>30298.83321977</v>
      </c>
      <c r="AI27" s="295">
        <v>35190.432815460001</v>
      </c>
      <c r="AJ27" s="295">
        <v>37195.545816940001</v>
      </c>
      <c r="AK27" s="295">
        <v>37433.433244599997</v>
      </c>
      <c r="AL27" s="295">
        <v>37396.854914789998</v>
      </c>
      <c r="AM27" s="295">
        <v>37496.429603669996</v>
      </c>
      <c r="AN27" s="295">
        <v>37520.723670139996</v>
      </c>
      <c r="AO27" s="295">
        <v>37327.02478888</v>
      </c>
      <c r="AP27" s="295">
        <v>39920.046836180001</v>
      </c>
      <c r="AQ27" s="295">
        <v>47920.080013010003</v>
      </c>
      <c r="AR27" s="295">
        <v>50709.179303800003</v>
      </c>
    </row>
    <row r="28" spans="1:44" s="79" customFormat="1">
      <c r="A28" s="304" t="s">
        <v>1585</v>
      </c>
      <c r="B28" s="305">
        <v>67904.279455408803</v>
      </c>
      <c r="C28" s="305">
        <v>69190.518335139379</v>
      </c>
      <c r="D28" s="305">
        <v>70327.073017690331</v>
      </c>
      <c r="E28" s="305">
        <v>72961.013965527178</v>
      </c>
      <c r="F28" s="305">
        <v>76072.3209466181</v>
      </c>
      <c r="G28" s="305">
        <v>72360.342264622217</v>
      </c>
      <c r="H28" s="305">
        <v>77773.492464889423</v>
      </c>
      <c r="I28" s="305">
        <v>78803.71788069536</v>
      </c>
      <c r="J28" s="305">
        <v>73576.144024538808</v>
      </c>
      <c r="K28" s="305">
        <v>61139.701758910553</v>
      </c>
      <c r="L28" s="305">
        <v>62807.141275371541</v>
      </c>
      <c r="M28" s="305">
        <v>54467.3441003802</v>
      </c>
      <c r="N28" s="305">
        <v>50352.85293610068</v>
      </c>
      <c r="O28" s="305">
        <v>40871.742321566213</v>
      </c>
      <c r="P28" s="305">
        <v>47664.83193620143</v>
      </c>
      <c r="Q28" s="305">
        <v>48845.769396305783</v>
      </c>
      <c r="R28" s="305">
        <v>51154.463274921058</v>
      </c>
      <c r="S28" s="305">
        <v>51970.387730330927</v>
      </c>
      <c r="T28" s="305">
        <v>55885.008720273967</v>
      </c>
      <c r="U28" s="305">
        <v>57223.203192314832</v>
      </c>
      <c r="V28" s="305">
        <v>56542.111256138422</v>
      </c>
      <c r="W28" s="305">
        <v>60444.423846293706</v>
      </c>
      <c r="X28" s="305">
        <v>60874.486237398116</v>
      </c>
      <c r="Y28" s="305">
        <v>60133.039757784805</v>
      </c>
      <c r="Z28" s="305">
        <v>63818.133417771896</v>
      </c>
      <c r="AA28" s="305">
        <v>65622.628890260006</v>
      </c>
      <c r="AB28" s="305">
        <v>63346.147975104861</v>
      </c>
      <c r="AC28" s="305">
        <v>60847.490199491847</v>
      </c>
      <c r="AD28" s="305">
        <v>61907.383051024983</v>
      </c>
      <c r="AE28" s="305">
        <v>61280.626532950322</v>
      </c>
      <c r="AF28" s="305">
        <v>69509.02167248074</v>
      </c>
      <c r="AG28" s="305">
        <v>90110.913380844053</v>
      </c>
      <c r="AH28" s="305">
        <v>95542.339438521652</v>
      </c>
      <c r="AI28" s="305">
        <v>106042.74301579711</v>
      </c>
      <c r="AJ28" s="305">
        <v>107714.70027838228</v>
      </c>
      <c r="AK28" s="305">
        <v>113324.16588378302</v>
      </c>
      <c r="AL28" s="305">
        <v>117660.02880921797</v>
      </c>
      <c r="AM28" s="305">
        <v>123300.38407880079</v>
      </c>
      <c r="AN28" s="305">
        <v>120723.82466299681</v>
      </c>
      <c r="AO28" s="305">
        <v>133228.65111449966</v>
      </c>
      <c r="AP28" s="305">
        <v>135718.52392409788</v>
      </c>
      <c r="AQ28" s="305">
        <v>158444.09651077702</v>
      </c>
      <c r="AR28" s="305">
        <v>154746.49831662793</v>
      </c>
    </row>
    <row r="29" spans="1:44" s="79" customFormat="1">
      <c r="A29" s="299" t="s">
        <v>1586</v>
      </c>
      <c r="B29" s="295">
        <v>678942.06662482221</v>
      </c>
      <c r="C29" s="295">
        <v>698513.69067483768</v>
      </c>
      <c r="D29" s="295">
        <v>713904.40860149334</v>
      </c>
      <c r="E29" s="295">
        <v>741981.28483565699</v>
      </c>
      <c r="F29" s="295">
        <v>760316.34687694197</v>
      </c>
      <c r="G29" s="295">
        <v>762137.77851508604</v>
      </c>
      <c r="H29" s="295">
        <v>790244.42341409519</v>
      </c>
      <c r="I29" s="295">
        <v>798371.38048219995</v>
      </c>
      <c r="J29" s="295">
        <v>777453.99135188002</v>
      </c>
      <c r="K29" s="295">
        <v>752971.22607901064</v>
      </c>
      <c r="L29" s="295">
        <v>735445.03054089157</v>
      </c>
      <c r="M29" s="295">
        <v>708058.77610038023</v>
      </c>
      <c r="N29" s="295">
        <v>693999.90029096068</v>
      </c>
      <c r="O29" s="295">
        <v>688990.31407980609</v>
      </c>
      <c r="P29" s="295">
        <v>682649.39298014157</v>
      </c>
      <c r="Q29" s="295">
        <v>674174.61455535621</v>
      </c>
      <c r="R29" s="295">
        <v>676627.96033256094</v>
      </c>
      <c r="S29" s="295">
        <v>689647.41214597109</v>
      </c>
      <c r="T29" s="295">
        <v>691386.97472611396</v>
      </c>
      <c r="U29" s="295">
        <v>699094.09354848298</v>
      </c>
      <c r="V29" s="295">
        <v>685426.58874188852</v>
      </c>
      <c r="W29" s="295">
        <v>686766.6225128005</v>
      </c>
      <c r="X29" s="295">
        <v>686964.70888235816</v>
      </c>
      <c r="Y29" s="295">
        <v>681477.59567947476</v>
      </c>
      <c r="Z29" s="295">
        <v>725924.36771360191</v>
      </c>
      <c r="AA29" s="295">
        <v>722834.76825293014</v>
      </c>
      <c r="AB29" s="295">
        <v>731381.69399678463</v>
      </c>
      <c r="AC29" s="295">
        <v>742623.9423413917</v>
      </c>
      <c r="AD29" s="295">
        <v>758899.34394121484</v>
      </c>
      <c r="AE29" s="295">
        <v>767123.92953295063</v>
      </c>
      <c r="AF29" s="295">
        <v>814782.96371608065</v>
      </c>
      <c r="AG29" s="295">
        <v>874906.48185515369</v>
      </c>
      <c r="AH29" s="295">
        <v>883510.56813685189</v>
      </c>
      <c r="AI29" s="295">
        <v>919510.89718018693</v>
      </c>
      <c r="AJ29" s="295">
        <v>969219.40402396268</v>
      </c>
      <c r="AK29" s="295">
        <v>1004607.4891148127</v>
      </c>
      <c r="AL29" s="295">
        <v>1032830.4530243378</v>
      </c>
      <c r="AM29" s="295">
        <v>1044858.6314423509</v>
      </c>
      <c r="AN29" s="295">
        <v>1066232.0581140069</v>
      </c>
      <c r="AO29" s="295">
        <v>1108578.0091144994</v>
      </c>
      <c r="AP29" s="295">
        <v>1138093.5897981781</v>
      </c>
      <c r="AQ29" s="295">
        <v>1182860.0745531972</v>
      </c>
      <c r="AR29" s="295">
        <v>1204752.2447529281</v>
      </c>
    </row>
    <row r="30" spans="1:44" s="79" customFormat="1">
      <c r="A30" s="296" t="s">
        <v>265</v>
      </c>
      <c r="B30" s="295">
        <v>622902.8722440704</v>
      </c>
      <c r="C30" s="295">
        <v>645624.35594494722</v>
      </c>
      <c r="D30" s="295">
        <v>657216.42669210047</v>
      </c>
      <c r="E30" s="295">
        <v>680157.25498277938</v>
      </c>
      <c r="F30" s="295">
        <v>688185.41299759434</v>
      </c>
      <c r="G30" s="295">
        <v>693618.90549233963</v>
      </c>
      <c r="H30" s="295">
        <v>708588.14393050096</v>
      </c>
      <c r="I30" s="295">
        <v>724573.38808883878</v>
      </c>
      <c r="J30" s="295">
        <v>715731.72252404992</v>
      </c>
      <c r="K30" s="295">
        <v>701756.06178533402</v>
      </c>
      <c r="L30" s="295">
        <v>683940.01668828411</v>
      </c>
      <c r="M30" s="295">
        <v>662403.95911787997</v>
      </c>
      <c r="N30" s="295">
        <v>651279.46087782993</v>
      </c>
      <c r="O30" s="295">
        <v>644119.29066253826</v>
      </c>
      <c r="P30" s="295">
        <v>641474.39186936372</v>
      </c>
      <c r="Q30" s="295">
        <v>630010.88215163723</v>
      </c>
      <c r="R30" s="295">
        <v>634584.75687959255</v>
      </c>
      <c r="S30" s="295">
        <v>645975.04500583652</v>
      </c>
      <c r="T30" s="295">
        <v>649040.92069114</v>
      </c>
      <c r="U30" s="295">
        <v>657289.289334203</v>
      </c>
      <c r="V30" s="295">
        <v>645586.27657670027</v>
      </c>
      <c r="W30" s="295">
        <v>647281.00320650486</v>
      </c>
      <c r="X30" s="295">
        <v>646924.90483244823</v>
      </c>
      <c r="Y30" s="295">
        <v>646324.20429461822</v>
      </c>
      <c r="Z30" s="295">
        <v>678233.40474383696</v>
      </c>
      <c r="AA30" s="295">
        <v>677571.19097399013</v>
      </c>
      <c r="AB30" s="295">
        <v>688050.85857642686</v>
      </c>
      <c r="AC30" s="295">
        <v>704726.9062576174</v>
      </c>
      <c r="AD30" s="295">
        <v>720185.79401185072</v>
      </c>
      <c r="AE30" s="295">
        <v>729308.44232766703</v>
      </c>
      <c r="AF30" s="295">
        <v>775041.68700119178</v>
      </c>
      <c r="AG30" s="295">
        <v>831396.05765635334</v>
      </c>
      <c r="AH30" s="295">
        <v>844439.16519409977</v>
      </c>
      <c r="AI30" s="295">
        <v>873394.27521663485</v>
      </c>
      <c r="AJ30" s="295">
        <v>922668.95643358049</v>
      </c>
      <c r="AK30" s="295">
        <v>957858.58367823996</v>
      </c>
      <c r="AL30" s="295">
        <v>985356.702093923</v>
      </c>
      <c r="AM30" s="295">
        <v>995532.30114293005</v>
      </c>
      <c r="AN30" s="295">
        <v>1015531.4549364101</v>
      </c>
      <c r="AO30" s="295">
        <v>1059209.7541526696</v>
      </c>
      <c r="AP30" s="295">
        <v>1083413.3731589199</v>
      </c>
      <c r="AQ30" s="295">
        <v>1116827.0327716803</v>
      </c>
      <c r="AR30" s="295">
        <v>1136420.1224358201</v>
      </c>
    </row>
    <row r="31" spans="1:44" s="79" customFormat="1">
      <c r="A31" s="300" t="s">
        <v>228</v>
      </c>
      <c r="B31" s="257">
        <v>157005.21513602868</v>
      </c>
      <c r="C31" s="257">
        <v>160353.43474445972</v>
      </c>
      <c r="D31" s="257">
        <v>163772.56320923113</v>
      </c>
      <c r="E31" s="257">
        <v>168111.93901433129</v>
      </c>
      <c r="F31" s="257">
        <v>173012.8464650884</v>
      </c>
      <c r="G31" s="257">
        <v>178872.97419438954</v>
      </c>
      <c r="H31" s="257">
        <v>181529.20391062903</v>
      </c>
      <c r="I31" s="257">
        <v>184992.32801756129</v>
      </c>
      <c r="J31" s="257">
        <v>187746.50459268002</v>
      </c>
      <c r="K31" s="257">
        <v>189703.29089639001</v>
      </c>
      <c r="L31" s="257">
        <v>187590.76031204997</v>
      </c>
      <c r="M31" s="257">
        <v>187840.76159274636</v>
      </c>
      <c r="N31" s="257">
        <v>185124.18857623002</v>
      </c>
      <c r="O31" s="257">
        <v>185884.38269665939</v>
      </c>
      <c r="P31" s="257">
        <v>187502.6790188312</v>
      </c>
      <c r="Q31" s="257">
        <v>187665.81992345821</v>
      </c>
      <c r="R31" s="257">
        <v>185721.36714951624</v>
      </c>
      <c r="S31" s="257">
        <v>189827.26240183006</v>
      </c>
      <c r="T31" s="257">
        <v>191825.00408622998</v>
      </c>
      <c r="U31" s="257">
        <v>196954.6634000747</v>
      </c>
      <c r="V31" s="257">
        <v>200286.46314630995</v>
      </c>
      <c r="W31" s="257">
        <v>204572.26804925001</v>
      </c>
      <c r="X31" s="257">
        <v>209630.28286636612</v>
      </c>
      <c r="Y31" s="257">
        <v>214975.98809629978</v>
      </c>
      <c r="Z31" s="257">
        <v>218401.87051895342</v>
      </c>
      <c r="AA31" s="257">
        <v>218047.08671879268</v>
      </c>
      <c r="AB31" s="257">
        <v>222600.15560560231</v>
      </c>
      <c r="AC31" s="257">
        <v>229343.6900505152</v>
      </c>
      <c r="AD31" s="257">
        <v>234005.04738877577</v>
      </c>
      <c r="AE31" s="257">
        <v>240602.51033374303</v>
      </c>
      <c r="AF31" s="257">
        <v>254225.22845141994</v>
      </c>
      <c r="AG31" s="257">
        <v>265592.45929229999</v>
      </c>
      <c r="AH31" s="257">
        <v>268793.32114615751</v>
      </c>
      <c r="AI31" s="257">
        <v>274515.73410169774</v>
      </c>
      <c r="AJ31" s="257">
        <v>281908.97370044404</v>
      </c>
      <c r="AK31" s="257">
        <v>289613.93997064925</v>
      </c>
      <c r="AL31" s="257">
        <v>300119.706063747</v>
      </c>
      <c r="AM31" s="257">
        <v>302052.46668452339</v>
      </c>
      <c r="AN31" s="257">
        <v>304147.44501752994</v>
      </c>
      <c r="AO31" s="257">
        <v>313118.97358240426</v>
      </c>
      <c r="AP31" s="257">
        <v>317401.97502563318</v>
      </c>
      <c r="AQ31" s="257">
        <v>320765.35625535285</v>
      </c>
      <c r="AR31" s="257">
        <v>328266.65386330342</v>
      </c>
    </row>
    <row r="32" spans="1:44" s="79" customFormat="1">
      <c r="A32" s="300" t="s">
        <v>342</v>
      </c>
      <c r="B32" s="257">
        <v>315940.97124899266</v>
      </c>
      <c r="C32" s="257">
        <v>328072.16987564892</v>
      </c>
      <c r="D32" s="257">
        <v>335038.50320135208</v>
      </c>
      <c r="E32" s="257">
        <v>347142.94451160135</v>
      </c>
      <c r="F32" s="257">
        <v>351754.06836523546</v>
      </c>
      <c r="G32" s="257">
        <v>346447.5373504149</v>
      </c>
      <c r="H32" s="257">
        <v>355211.0792979488</v>
      </c>
      <c r="I32" s="257">
        <v>364633.114853993</v>
      </c>
      <c r="J32" s="257">
        <v>348494.15177325986</v>
      </c>
      <c r="K32" s="257">
        <v>327576.982597464</v>
      </c>
      <c r="L32" s="257">
        <v>316762.90454685409</v>
      </c>
      <c r="M32" s="257">
        <v>294748.89724851277</v>
      </c>
      <c r="N32" s="257">
        <v>286093.56953436992</v>
      </c>
      <c r="O32" s="257">
        <v>279139.35206278402</v>
      </c>
      <c r="P32" s="257">
        <v>273273.9843440493</v>
      </c>
      <c r="Q32" s="257">
        <v>269115.25945513038</v>
      </c>
      <c r="R32" s="257">
        <v>264151.10569804965</v>
      </c>
      <c r="S32" s="257">
        <v>267567.56975376658</v>
      </c>
      <c r="T32" s="257">
        <v>268992.66802381998</v>
      </c>
      <c r="U32" s="257">
        <v>271539.06340786407</v>
      </c>
      <c r="V32" s="257">
        <v>257748.97323562976</v>
      </c>
      <c r="W32" s="257">
        <v>257684.23950917699</v>
      </c>
      <c r="X32" s="257">
        <v>254462.51897120656</v>
      </c>
      <c r="Y32" s="257">
        <v>247523.86725263391</v>
      </c>
      <c r="Z32" s="257">
        <v>273324.56523177522</v>
      </c>
      <c r="AA32" s="257">
        <v>271834.95496163727</v>
      </c>
      <c r="AB32" s="257">
        <v>274997.61803169531</v>
      </c>
      <c r="AC32" s="257">
        <v>283676.65746111213</v>
      </c>
      <c r="AD32" s="257">
        <v>287667.55538653361</v>
      </c>
      <c r="AE32" s="257">
        <v>282801.73372337327</v>
      </c>
      <c r="AF32" s="257">
        <v>295035.92075784522</v>
      </c>
      <c r="AG32" s="257">
        <v>317780.46822213003</v>
      </c>
      <c r="AH32" s="257">
        <v>321069.22759865195</v>
      </c>
      <c r="AI32" s="257">
        <v>336836.36746556958</v>
      </c>
      <c r="AJ32" s="257">
        <v>354765.20090524439</v>
      </c>
      <c r="AK32" s="257">
        <v>358533.22676568938</v>
      </c>
      <c r="AL32" s="257">
        <v>362725.95595289621</v>
      </c>
      <c r="AM32" s="257">
        <v>371873.56287083658</v>
      </c>
      <c r="AN32" s="257">
        <v>371447.02086680004</v>
      </c>
      <c r="AO32" s="257">
        <v>390785.52252003609</v>
      </c>
      <c r="AP32" s="257">
        <v>393497.26500746695</v>
      </c>
      <c r="AQ32" s="257">
        <v>421072.49606709863</v>
      </c>
      <c r="AR32" s="257">
        <v>421582.57156632689</v>
      </c>
    </row>
    <row r="33" spans="1:44" s="79" customFormat="1">
      <c r="A33" s="300" t="s">
        <v>346</v>
      </c>
      <c r="B33" s="257">
        <v>149956.68585904912</v>
      </c>
      <c r="C33" s="257">
        <v>157198.75132483861</v>
      </c>
      <c r="D33" s="257">
        <v>158405.36028151732</v>
      </c>
      <c r="E33" s="257">
        <v>164902.37145684671</v>
      </c>
      <c r="F33" s="257">
        <v>163418.4981672705</v>
      </c>
      <c r="G33" s="257">
        <v>168298.39394753519</v>
      </c>
      <c r="H33" s="257">
        <v>171847.86072192318</v>
      </c>
      <c r="I33" s="257">
        <v>174947.9452172844</v>
      </c>
      <c r="J33" s="257">
        <v>179491.06588587578</v>
      </c>
      <c r="K33" s="257">
        <v>184475.78829147998</v>
      </c>
      <c r="L33" s="257">
        <v>179586.35182938</v>
      </c>
      <c r="M33" s="257">
        <v>179814.30027662084</v>
      </c>
      <c r="N33" s="257">
        <v>180061.70276722999</v>
      </c>
      <c r="O33" s="257">
        <v>179095.55590309482</v>
      </c>
      <c r="P33" s="257">
        <v>180697.7285064832</v>
      </c>
      <c r="Q33" s="257">
        <v>173229.80277304864</v>
      </c>
      <c r="R33" s="257">
        <v>184712.28403202674</v>
      </c>
      <c r="S33" s="257">
        <v>188580.21285023977</v>
      </c>
      <c r="T33" s="257">
        <v>188223.24858109001</v>
      </c>
      <c r="U33" s="257">
        <v>188795.5625262642</v>
      </c>
      <c r="V33" s="257">
        <v>187550.8401947605</v>
      </c>
      <c r="W33" s="257">
        <v>185024.49564807798</v>
      </c>
      <c r="X33" s="257">
        <v>182832.10299487552</v>
      </c>
      <c r="Y33" s="257">
        <v>183824.34894568453</v>
      </c>
      <c r="Z33" s="257">
        <v>186506.96899310828</v>
      </c>
      <c r="AA33" s="257">
        <v>187689.14929356016</v>
      </c>
      <c r="AB33" s="257">
        <v>190453.08493912933</v>
      </c>
      <c r="AC33" s="257">
        <v>191706.5587459901</v>
      </c>
      <c r="AD33" s="257">
        <v>198513.1912365414</v>
      </c>
      <c r="AE33" s="257">
        <v>205904.1982705507</v>
      </c>
      <c r="AF33" s="257">
        <v>225780.53779192668</v>
      </c>
      <c r="AG33" s="257">
        <v>248023.13014192326</v>
      </c>
      <c r="AH33" s="257">
        <v>254576.61644929016</v>
      </c>
      <c r="AI33" s="257">
        <v>262042.17364936756</v>
      </c>
      <c r="AJ33" s="257">
        <v>285994.78182789212</v>
      </c>
      <c r="AK33" s="257">
        <v>309711.41694190126</v>
      </c>
      <c r="AL33" s="257">
        <v>322511.04007727979</v>
      </c>
      <c r="AM33" s="257">
        <v>321606.27158757008</v>
      </c>
      <c r="AN33" s="257">
        <v>339936.98905208003</v>
      </c>
      <c r="AO33" s="257">
        <v>355305.25805022946</v>
      </c>
      <c r="AP33" s="257">
        <v>372514.13312581979</v>
      </c>
      <c r="AQ33" s="257">
        <v>374989.18044922873</v>
      </c>
      <c r="AR33" s="257">
        <v>386570.8970061898</v>
      </c>
    </row>
    <row r="34" spans="1:44" s="79" customFormat="1" ht="13.5" thickBot="1">
      <c r="A34" s="302" t="s">
        <v>635</v>
      </c>
      <c r="B34" s="303">
        <v>56039.194380751855</v>
      </c>
      <c r="C34" s="303">
        <v>52889.33472989047</v>
      </c>
      <c r="D34" s="303">
        <v>56687.981909392816</v>
      </c>
      <c r="E34" s="303">
        <v>61824.029852877655</v>
      </c>
      <c r="F34" s="303">
        <v>72130.933879347664</v>
      </c>
      <c r="G34" s="303">
        <v>68518.87302274644</v>
      </c>
      <c r="H34" s="303">
        <v>81656.279483594233</v>
      </c>
      <c r="I34" s="303">
        <v>73797.992393361084</v>
      </c>
      <c r="J34" s="303">
        <v>61722.26882783317</v>
      </c>
      <c r="K34" s="303">
        <v>51215.1642936766</v>
      </c>
      <c r="L34" s="303">
        <v>51505.013852607415</v>
      </c>
      <c r="M34" s="303">
        <v>45654.816982500204</v>
      </c>
      <c r="N34" s="303">
        <v>42720.439413130727</v>
      </c>
      <c r="O34" s="303">
        <v>44871.023417267825</v>
      </c>
      <c r="P34" s="303">
        <v>41175.001110777841</v>
      </c>
      <c r="Q34" s="303">
        <v>44163.732403718903</v>
      </c>
      <c r="R34" s="303">
        <v>42043.203452968402</v>
      </c>
      <c r="S34" s="303">
        <v>43672.367140134666</v>
      </c>
      <c r="T34" s="303">
        <v>42346.054034974004</v>
      </c>
      <c r="U34" s="303">
        <v>41804.804214279975</v>
      </c>
      <c r="V34" s="303">
        <v>39840.31216518829</v>
      </c>
      <c r="W34" s="303">
        <v>39485.619306295608</v>
      </c>
      <c r="X34" s="303">
        <v>40039.804049909937</v>
      </c>
      <c r="Y34" s="303">
        <v>35153.391384856484</v>
      </c>
      <c r="Z34" s="303">
        <v>47690.962969764958</v>
      </c>
      <c r="AA34" s="303">
        <v>45263.57727894</v>
      </c>
      <c r="AB34" s="303">
        <v>43330.835420357791</v>
      </c>
      <c r="AC34" s="303">
        <v>37897.03608377435</v>
      </c>
      <c r="AD34" s="303">
        <v>38713.549929364191</v>
      </c>
      <c r="AE34" s="303">
        <v>37815.487205283534</v>
      </c>
      <c r="AF34" s="303">
        <v>39741.276714888874</v>
      </c>
      <c r="AG34" s="303">
        <v>43510.424198800429</v>
      </c>
      <c r="AH34" s="303">
        <v>39071.402942752167</v>
      </c>
      <c r="AI34" s="303">
        <v>46116.621963551981</v>
      </c>
      <c r="AJ34" s="303">
        <v>46550.447590382093</v>
      </c>
      <c r="AK34" s="303">
        <v>46748.905436572808</v>
      </c>
      <c r="AL34" s="303">
        <v>47473.750930414812</v>
      </c>
      <c r="AM34" s="303">
        <v>49326.330299420813</v>
      </c>
      <c r="AN34" s="303">
        <v>50700.603177596706</v>
      </c>
      <c r="AO34" s="303">
        <v>49368.254961829691</v>
      </c>
      <c r="AP34" s="303">
        <v>54680.216639258033</v>
      </c>
      <c r="AQ34" s="303">
        <v>66033.04178151708</v>
      </c>
      <c r="AR34" s="303">
        <v>68332.122317107904</v>
      </c>
    </row>
    <row r="35" spans="1:44" s="79" customFormat="1" ht="13.5" thickTop="1">
      <c r="A35" s="230"/>
      <c r="B35" s="248"/>
      <c r="C35" s="248"/>
      <c r="D35" s="248"/>
      <c r="E35" s="248"/>
      <c r="F35" s="248"/>
      <c r="G35" s="248"/>
      <c r="H35" s="248"/>
      <c r="I35" s="248"/>
      <c r="J35" s="248"/>
      <c r="K35" s="248"/>
      <c r="L35" s="248"/>
      <c r="M35" s="248"/>
      <c r="N35" s="248"/>
      <c r="O35" s="248"/>
      <c r="P35" s="248"/>
      <c r="Q35" s="248"/>
      <c r="R35" s="248"/>
      <c r="S35" s="248"/>
      <c r="T35" s="248"/>
      <c r="U35" s="248"/>
      <c r="V35" s="248"/>
      <c r="W35" s="248"/>
      <c r="X35" s="248"/>
      <c r="Y35" s="248"/>
      <c r="Z35" s="248"/>
      <c r="AA35" s="248"/>
      <c r="AB35" s="248"/>
      <c r="AC35" s="248"/>
      <c r="AD35" s="248"/>
      <c r="AE35" s="248"/>
      <c r="AF35" s="248"/>
      <c r="AG35" s="248"/>
      <c r="AH35" s="248"/>
    </row>
    <row r="36" spans="1:44" s="79" customFormat="1">
      <c r="A36" s="306" t="s">
        <v>769</v>
      </c>
      <c r="B36" s="236"/>
      <c r="C36" s="236"/>
      <c r="D36" s="236"/>
      <c r="E36" s="236"/>
      <c r="F36" s="236"/>
      <c r="G36" s="236"/>
      <c r="H36" s="236"/>
      <c r="I36" s="236"/>
      <c r="J36" s="236"/>
      <c r="K36" s="236"/>
      <c r="L36" s="236"/>
      <c r="M36" s="236"/>
      <c r="N36" s="236"/>
      <c r="O36" s="236"/>
      <c r="P36" s="236"/>
      <c r="Q36" s="236"/>
      <c r="R36" s="236"/>
      <c r="S36" s="236"/>
      <c r="T36" s="236"/>
      <c r="U36" s="236"/>
      <c r="V36" s="236"/>
      <c r="W36" s="236"/>
      <c r="X36" s="236"/>
      <c r="Y36" s="236"/>
      <c r="Z36" s="236"/>
      <c r="AA36" s="236"/>
      <c r="AB36" s="236"/>
      <c r="AC36" s="236"/>
      <c r="AD36" s="236"/>
      <c r="AE36" s="236"/>
      <c r="AF36" s="236"/>
      <c r="AG36" s="236"/>
      <c r="AH36" s="236"/>
      <c r="AI36" s="236"/>
      <c r="AJ36" s="236"/>
      <c r="AK36" s="236"/>
      <c r="AL36" s="236"/>
      <c r="AM36" s="236"/>
      <c r="AN36" s="236"/>
      <c r="AO36" s="236"/>
      <c r="AP36" s="236"/>
      <c r="AQ36" s="236"/>
      <c r="AR36" s="236"/>
    </row>
    <row r="37" spans="1:44" s="79" customFormat="1">
      <c r="A37" s="292" t="s">
        <v>799</v>
      </c>
      <c r="B37" s="228">
        <v>678942.06662482221</v>
      </c>
      <c r="C37" s="228">
        <v>698513.69067483768</v>
      </c>
      <c r="D37" s="228">
        <v>713904.40860149334</v>
      </c>
      <c r="E37" s="228">
        <v>741981.28483565699</v>
      </c>
      <c r="F37" s="228">
        <v>760316.34687694197</v>
      </c>
      <c r="G37" s="228">
        <v>762137.77851508604</v>
      </c>
      <c r="H37" s="228">
        <v>790244.42341409519</v>
      </c>
      <c r="I37" s="228">
        <v>798371.38048219995</v>
      </c>
      <c r="J37" s="228">
        <v>777453.99135188002</v>
      </c>
      <c r="K37" s="228">
        <v>752971.22607901064</v>
      </c>
      <c r="L37" s="228">
        <v>735445.03054089157</v>
      </c>
      <c r="M37" s="228">
        <v>708058.77610038023</v>
      </c>
      <c r="N37" s="228" t="s">
        <v>14</v>
      </c>
      <c r="O37" s="228" t="s">
        <v>14</v>
      </c>
      <c r="P37" s="228" t="s">
        <v>14</v>
      </c>
      <c r="Q37" s="228" t="s">
        <v>14</v>
      </c>
      <c r="R37" s="228" t="s">
        <v>14</v>
      </c>
      <c r="S37" s="228" t="s">
        <v>14</v>
      </c>
      <c r="T37" s="228" t="s">
        <v>14</v>
      </c>
      <c r="U37" s="228" t="s">
        <v>14</v>
      </c>
      <c r="V37" s="228" t="s">
        <v>14</v>
      </c>
      <c r="W37" s="228" t="s">
        <v>14</v>
      </c>
      <c r="X37" s="228" t="s">
        <v>14</v>
      </c>
      <c r="Y37" s="228" t="s">
        <v>14</v>
      </c>
      <c r="Z37" s="228" t="s">
        <v>14</v>
      </c>
      <c r="AA37" s="228" t="s">
        <v>14</v>
      </c>
      <c r="AB37" s="228" t="s">
        <v>14</v>
      </c>
      <c r="AC37" s="228" t="s">
        <v>14</v>
      </c>
      <c r="AD37" s="228" t="s">
        <v>14</v>
      </c>
      <c r="AE37" s="228" t="s">
        <v>14</v>
      </c>
      <c r="AF37" s="228" t="s">
        <v>14</v>
      </c>
      <c r="AG37" s="228" t="s">
        <v>14</v>
      </c>
      <c r="AH37" s="228" t="s">
        <v>14</v>
      </c>
      <c r="AI37" s="228" t="s">
        <v>14</v>
      </c>
      <c r="AJ37" s="228" t="s">
        <v>14</v>
      </c>
      <c r="AK37" s="228" t="s">
        <v>14</v>
      </c>
      <c r="AL37" s="228" t="s">
        <v>14</v>
      </c>
      <c r="AM37" s="228" t="s">
        <v>14</v>
      </c>
      <c r="AN37" s="228" t="s">
        <v>14</v>
      </c>
      <c r="AO37" s="228" t="s">
        <v>14</v>
      </c>
      <c r="AP37" s="228" t="s">
        <v>14</v>
      </c>
      <c r="AQ37" s="228" t="s">
        <v>14</v>
      </c>
      <c r="AR37" s="228" t="s">
        <v>14</v>
      </c>
    </row>
    <row r="38" spans="1:44" s="79" customFormat="1">
      <c r="A38" s="118" t="s">
        <v>1459</v>
      </c>
      <c r="B38" s="228">
        <v>21386.624731330317</v>
      </c>
      <c r="C38" s="228">
        <v>21295.166240365012</v>
      </c>
      <c r="D38" s="228">
        <v>19947.398469530046</v>
      </c>
      <c r="E38" s="228">
        <v>19971.022908500046</v>
      </c>
      <c r="F38" s="228">
        <v>17962.050048466306</v>
      </c>
      <c r="G38" s="228">
        <v>16046.442969680182</v>
      </c>
      <c r="H38" s="228">
        <v>16263.305620870204</v>
      </c>
      <c r="I38" s="228">
        <v>18130.357187139569</v>
      </c>
      <c r="J38" s="228" t="e">
        <v>#N/A</v>
      </c>
      <c r="K38" s="228" t="e">
        <v>#N/A</v>
      </c>
      <c r="L38" s="228" t="e">
        <v>#N/A</v>
      </c>
      <c r="M38" s="228" t="e">
        <v>#N/A</v>
      </c>
      <c r="N38" s="228" t="s">
        <v>14</v>
      </c>
      <c r="O38" s="228" t="s">
        <v>14</v>
      </c>
      <c r="P38" s="228" t="s">
        <v>14</v>
      </c>
      <c r="Q38" s="228" t="s">
        <v>14</v>
      </c>
      <c r="R38" s="228" t="s">
        <v>14</v>
      </c>
      <c r="S38" s="228" t="s">
        <v>14</v>
      </c>
      <c r="T38" s="228" t="s">
        <v>14</v>
      </c>
      <c r="U38" s="228" t="s">
        <v>14</v>
      </c>
      <c r="V38" s="228" t="s">
        <v>14</v>
      </c>
      <c r="W38" s="228" t="s">
        <v>14</v>
      </c>
      <c r="X38" s="228" t="s">
        <v>14</v>
      </c>
      <c r="Y38" s="228" t="s">
        <v>14</v>
      </c>
      <c r="Z38" s="228" t="s">
        <v>14</v>
      </c>
      <c r="AA38" s="228" t="s">
        <v>14</v>
      </c>
      <c r="AB38" s="228" t="s">
        <v>14</v>
      </c>
      <c r="AC38" s="228" t="s">
        <v>14</v>
      </c>
      <c r="AD38" s="228" t="s">
        <v>14</v>
      </c>
      <c r="AE38" s="228" t="s">
        <v>14</v>
      </c>
      <c r="AF38" s="228" t="s">
        <v>14</v>
      </c>
      <c r="AG38" s="228" t="s">
        <v>14</v>
      </c>
      <c r="AH38" s="228" t="s">
        <v>14</v>
      </c>
      <c r="AI38" s="228" t="s">
        <v>14</v>
      </c>
      <c r="AJ38" s="228" t="s">
        <v>14</v>
      </c>
      <c r="AK38" s="228" t="s">
        <v>14</v>
      </c>
      <c r="AL38" s="228" t="s">
        <v>14</v>
      </c>
      <c r="AM38" s="228" t="s">
        <v>14</v>
      </c>
      <c r="AN38" s="228" t="s">
        <v>14</v>
      </c>
      <c r="AO38" s="228" t="s">
        <v>14</v>
      </c>
      <c r="AP38" s="228" t="s">
        <v>14</v>
      </c>
      <c r="AQ38" s="228" t="s">
        <v>14</v>
      </c>
      <c r="AR38" s="228" t="s">
        <v>14</v>
      </c>
    </row>
    <row r="39" spans="1:44" s="79" customFormat="1">
      <c r="A39" s="134" t="s">
        <v>842</v>
      </c>
      <c r="B39" s="309">
        <v>700328.69135615253</v>
      </c>
      <c r="C39" s="309">
        <v>719808.85691520269</v>
      </c>
      <c r="D39" s="309">
        <v>733851.80707102339</v>
      </c>
      <c r="E39" s="309">
        <v>761952.30774415703</v>
      </c>
      <c r="F39" s="309">
        <v>778278.39692540828</v>
      </c>
      <c r="G39" s="309">
        <v>778184.22148476623</v>
      </c>
      <c r="H39" s="309">
        <v>806507.72903496539</v>
      </c>
      <c r="I39" s="309">
        <v>816501.73766933952</v>
      </c>
      <c r="J39" s="309" t="e">
        <v>#N/A</v>
      </c>
      <c r="K39" s="309" t="e">
        <v>#N/A</v>
      </c>
      <c r="L39" s="309" t="e">
        <v>#N/A</v>
      </c>
      <c r="M39" s="309" t="e">
        <v>#N/A</v>
      </c>
      <c r="N39" s="309" t="s">
        <v>14</v>
      </c>
      <c r="O39" s="309" t="s">
        <v>14</v>
      </c>
      <c r="P39" s="309" t="s">
        <v>14</v>
      </c>
      <c r="Q39" s="309" t="s">
        <v>14</v>
      </c>
      <c r="R39" s="309" t="s">
        <v>14</v>
      </c>
      <c r="S39" s="309" t="s">
        <v>14</v>
      </c>
      <c r="T39" s="309" t="s">
        <v>14</v>
      </c>
      <c r="U39" s="309" t="s">
        <v>14</v>
      </c>
      <c r="V39" s="309" t="s">
        <v>14</v>
      </c>
      <c r="W39" s="309" t="s">
        <v>14</v>
      </c>
      <c r="X39" s="309" t="s">
        <v>14</v>
      </c>
      <c r="Y39" s="309" t="s">
        <v>14</v>
      </c>
      <c r="Z39" s="309" t="s">
        <v>14</v>
      </c>
      <c r="AA39" s="309" t="s">
        <v>14</v>
      </c>
      <c r="AB39" s="309" t="s">
        <v>14</v>
      </c>
      <c r="AC39" s="309" t="s">
        <v>14</v>
      </c>
      <c r="AD39" s="309" t="s">
        <v>14</v>
      </c>
      <c r="AE39" s="309" t="s">
        <v>14</v>
      </c>
      <c r="AF39" s="309" t="s">
        <v>14</v>
      </c>
      <c r="AG39" s="309" t="s">
        <v>14</v>
      </c>
      <c r="AH39" s="309" t="s">
        <v>14</v>
      </c>
      <c r="AI39" s="309" t="s">
        <v>14</v>
      </c>
      <c r="AJ39" s="309" t="s">
        <v>14</v>
      </c>
      <c r="AK39" s="309" t="s">
        <v>14</v>
      </c>
      <c r="AL39" s="309" t="s">
        <v>14</v>
      </c>
      <c r="AM39" s="309" t="s">
        <v>14</v>
      </c>
      <c r="AN39" s="309" t="s">
        <v>14</v>
      </c>
      <c r="AO39" s="309" t="s">
        <v>14</v>
      </c>
      <c r="AP39" s="309" t="s">
        <v>14</v>
      </c>
      <c r="AQ39" s="309" t="s">
        <v>14</v>
      </c>
      <c r="AR39" s="309" t="s">
        <v>14</v>
      </c>
    </row>
    <row r="40" spans="1:44" s="79" customFormat="1">
      <c r="A40" s="293" t="s">
        <v>265</v>
      </c>
      <c r="B40" s="228">
        <v>643362.59252261068</v>
      </c>
      <c r="C40" s="228">
        <v>665819.28244921728</v>
      </c>
      <c r="D40" s="228">
        <v>675817.95659103058</v>
      </c>
      <c r="E40" s="228">
        <v>698728.10616848932</v>
      </c>
      <c r="F40" s="228">
        <v>704421.52873138059</v>
      </c>
      <c r="G40" s="228">
        <v>708481.83663292974</v>
      </c>
      <c r="H40" s="228">
        <v>723566.34709110111</v>
      </c>
      <c r="I40" s="228">
        <v>741585.77652659849</v>
      </c>
      <c r="J40" s="228" t="e">
        <v>#N/A</v>
      </c>
      <c r="K40" s="228" t="e">
        <v>#N/A</v>
      </c>
      <c r="L40" s="228" t="e">
        <v>#N/A</v>
      </c>
      <c r="M40" s="228" t="e">
        <v>#N/A</v>
      </c>
      <c r="N40" s="228" t="s">
        <v>14</v>
      </c>
      <c r="O40" s="228" t="s">
        <v>14</v>
      </c>
      <c r="P40" s="228" t="s">
        <v>14</v>
      </c>
      <c r="Q40" s="228" t="s">
        <v>14</v>
      </c>
      <c r="R40" s="228" t="s">
        <v>14</v>
      </c>
      <c r="S40" s="228" t="s">
        <v>14</v>
      </c>
      <c r="T40" s="228" t="s">
        <v>14</v>
      </c>
      <c r="U40" s="228" t="s">
        <v>14</v>
      </c>
      <c r="V40" s="228" t="s">
        <v>14</v>
      </c>
      <c r="W40" s="228" t="s">
        <v>14</v>
      </c>
      <c r="X40" s="228" t="s">
        <v>14</v>
      </c>
      <c r="Y40" s="228" t="s">
        <v>14</v>
      </c>
      <c r="Z40" s="228" t="s">
        <v>14</v>
      </c>
      <c r="AA40" s="228" t="s">
        <v>14</v>
      </c>
      <c r="AB40" s="228" t="s">
        <v>14</v>
      </c>
      <c r="AC40" s="228" t="s">
        <v>14</v>
      </c>
      <c r="AD40" s="228" t="s">
        <v>14</v>
      </c>
      <c r="AE40" s="228" t="s">
        <v>14</v>
      </c>
      <c r="AF40" s="228" t="s">
        <v>14</v>
      </c>
      <c r="AG40" s="228" t="s">
        <v>14</v>
      </c>
      <c r="AH40" s="228" t="s">
        <v>14</v>
      </c>
      <c r="AI40" s="228" t="s">
        <v>14</v>
      </c>
      <c r="AJ40" s="228" t="s">
        <v>14</v>
      </c>
      <c r="AK40" s="228" t="s">
        <v>14</v>
      </c>
      <c r="AL40" s="228" t="s">
        <v>14</v>
      </c>
      <c r="AM40" s="228" t="s">
        <v>14</v>
      </c>
      <c r="AN40" s="228" t="s">
        <v>14</v>
      </c>
      <c r="AO40" s="228" t="s">
        <v>14</v>
      </c>
      <c r="AP40" s="228" t="s">
        <v>14</v>
      </c>
      <c r="AQ40" s="228" t="s">
        <v>14</v>
      </c>
      <c r="AR40" s="228" t="s">
        <v>14</v>
      </c>
    </row>
    <row r="41" spans="1:44" s="79" customFormat="1">
      <c r="A41" s="129" t="s">
        <v>228</v>
      </c>
      <c r="B41" s="229">
        <v>169925.69934234867</v>
      </c>
      <c r="C41" s="229">
        <v>173302.92995321972</v>
      </c>
      <c r="D41" s="229">
        <v>175389.51837100112</v>
      </c>
      <c r="E41" s="229">
        <v>179721.69525724629</v>
      </c>
      <c r="F41" s="229">
        <v>182033.53048886341</v>
      </c>
      <c r="G41" s="229">
        <v>186885.38471111452</v>
      </c>
      <c r="H41" s="229">
        <v>189560.35342913403</v>
      </c>
      <c r="I41" s="229">
        <v>194872.73303031127</v>
      </c>
      <c r="J41" s="229" t="e">
        <v>#N/A</v>
      </c>
      <c r="K41" s="229" t="e">
        <v>#N/A</v>
      </c>
      <c r="L41" s="229" t="e">
        <v>#N/A</v>
      </c>
      <c r="M41" s="229" t="e">
        <v>#N/A</v>
      </c>
      <c r="N41" s="229" t="s">
        <v>14</v>
      </c>
      <c r="O41" s="229" t="s">
        <v>14</v>
      </c>
      <c r="P41" s="229" t="s">
        <v>14</v>
      </c>
      <c r="Q41" s="229" t="s">
        <v>14</v>
      </c>
      <c r="R41" s="229" t="s">
        <v>14</v>
      </c>
      <c r="S41" s="229" t="s">
        <v>14</v>
      </c>
      <c r="T41" s="229" t="s">
        <v>14</v>
      </c>
      <c r="U41" s="229" t="s">
        <v>14</v>
      </c>
      <c r="V41" s="229" t="s">
        <v>14</v>
      </c>
      <c r="W41" s="229" t="s">
        <v>14</v>
      </c>
      <c r="X41" s="229" t="s">
        <v>14</v>
      </c>
      <c r="Y41" s="229" t="s">
        <v>14</v>
      </c>
      <c r="Z41" s="229" t="s">
        <v>14</v>
      </c>
      <c r="AA41" s="229" t="s">
        <v>14</v>
      </c>
      <c r="AB41" s="229" t="s">
        <v>14</v>
      </c>
      <c r="AC41" s="229" t="s">
        <v>14</v>
      </c>
      <c r="AD41" s="229" t="s">
        <v>14</v>
      </c>
      <c r="AE41" s="229" t="s">
        <v>14</v>
      </c>
      <c r="AF41" s="229" t="s">
        <v>14</v>
      </c>
      <c r="AG41" s="229" t="s">
        <v>14</v>
      </c>
      <c r="AH41" s="229" t="s">
        <v>14</v>
      </c>
      <c r="AI41" s="229" t="s">
        <v>14</v>
      </c>
      <c r="AJ41" s="229" t="s">
        <v>14</v>
      </c>
      <c r="AK41" s="229" t="s">
        <v>14</v>
      </c>
      <c r="AL41" s="229" t="s">
        <v>14</v>
      </c>
      <c r="AM41" s="229" t="s">
        <v>14</v>
      </c>
      <c r="AN41" s="229" t="s">
        <v>14</v>
      </c>
      <c r="AO41" s="229" t="s">
        <v>14</v>
      </c>
      <c r="AP41" s="229" t="s">
        <v>14</v>
      </c>
      <c r="AQ41" s="229" t="s">
        <v>14</v>
      </c>
      <c r="AR41" s="229" t="s">
        <v>14</v>
      </c>
    </row>
    <row r="42" spans="1:44" s="79" customFormat="1">
      <c r="A42" s="129" t="s">
        <v>342</v>
      </c>
      <c r="B42" s="229">
        <v>323480.20732121286</v>
      </c>
      <c r="C42" s="229">
        <v>335317.60117115895</v>
      </c>
      <c r="D42" s="229">
        <v>342023.07793851214</v>
      </c>
      <c r="E42" s="229">
        <v>354104.03945439635</v>
      </c>
      <c r="F42" s="229">
        <v>358969.50007524673</v>
      </c>
      <c r="G42" s="229">
        <v>353298.05797427997</v>
      </c>
      <c r="H42" s="229">
        <v>362158.13294004393</v>
      </c>
      <c r="I42" s="229">
        <v>371765.09827900288</v>
      </c>
      <c r="J42" s="229" t="e">
        <v>#N/A</v>
      </c>
      <c r="K42" s="229" t="e">
        <v>#N/A</v>
      </c>
      <c r="L42" s="229" t="e">
        <v>#N/A</v>
      </c>
      <c r="M42" s="229" t="e">
        <v>#N/A</v>
      </c>
      <c r="N42" s="229" t="s">
        <v>14</v>
      </c>
      <c r="O42" s="229" t="s">
        <v>14</v>
      </c>
      <c r="P42" s="229" t="s">
        <v>14</v>
      </c>
      <c r="Q42" s="229" t="s">
        <v>14</v>
      </c>
      <c r="R42" s="229" t="s">
        <v>14</v>
      </c>
      <c r="S42" s="229" t="s">
        <v>14</v>
      </c>
      <c r="T42" s="229" t="s">
        <v>14</v>
      </c>
      <c r="U42" s="229" t="s">
        <v>14</v>
      </c>
      <c r="V42" s="229" t="s">
        <v>14</v>
      </c>
      <c r="W42" s="229" t="s">
        <v>14</v>
      </c>
      <c r="X42" s="229" t="s">
        <v>14</v>
      </c>
      <c r="Y42" s="229" t="s">
        <v>14</v>
      </c>
      <c r="Z42" s="229" t="s">
        <v>14</v>
      </c>
      <c r="AA42" s="229" t="s">
        <v>14</v>
      </c>
      <c r="AB42" s="229" t="s">
        <v>14</v>
      </c>
      <c r="AC42" s="229" t="s">
        <v>14</v>
      </c>
      <c r="AD42" s="229" t="s">
        <v>14</v>
      </c>
      <c r="AE42" s="229" t="s">
        <v>14</v>
      </c>
      <c r="AF42" s="229" t="s">
        <v>14</v>
      </c>
      <c r="AG42" s="229" t="s">
        <v>14</v>
      </c>
      <c r="AH42" s="229" t="s">
        <v>14</v>
      </c>
      <c r="AI42" s="229" t="s">
        <v>14</v>
      </c>
      <c r="AJ42" s="229" t="s">
        <v>14</v>
      </c>
      <c r="AK42" s="229" t="s">
        <v>14</v>
      </c>
      <c r="AL42" s="229" t="s">
        <v>14</v>
      </c>
      <c r="AM42" s="229" t="s">
        <v>14</v>
      </c>
      <c r="AN42" s="229" t="s">
        <v>14</v>
      </c>
      <c r="AO42" s="229" t="s">
        <v>14</v>
      </c>
      <c r="AP42" s="229" t="s">
        <v>14</v>
      </c>
      <c r="AQ42" s="229" t="s">
        <v>14</v>
      </c>
      <c r="AR42" s="229" t="s">
        <v>14</v>
      </c>
    </row>
    <row r="43" spans="1:44" s="79" customFormat="1">
      <c r="A43" s="129" t="s">
        <v>346</v>
      </c>
      <c r="B43" s="229">
        <v>149956.68585904912</v>
      </c>
      <c r="C43" s="229">
        <v>157198.75132483861</v>
      </c>
      <c r="D43" s="229">
        <v>158405.36028151732</v>
      </c>
      <c r="E43" s="229">
        <v>164902.37145684671</v>
      </c>
      <c r="F43" s="229">
        <v>163418.4981672705</v>
      </c>
      <c r="G43" s="229">
        <v>168298.39394753519</v>
      </c>
      <c r="H43" s="229">
        <v>171847.86072192318</v>
      </c>
      <c r="I43" s="229">
        <v>174947.9452172844</v>
      </c>
      <c r="J43" s="229" t="e">
        <v>#N/A</v>
      </c>
      <c r="K43" s="229" t="e">
        <v>#N/A</v>
      </c>
      <c r="L43" s="229" t="e">
        <v>#N/A</v>
      </c>
      <c r="M43" s="229" t="e">
        <v>#N/A</v>
      </c>
      <c r="N43" s="229" t="s">
        <v>14</v>
      </c>
      <c r="O43" s="229" t="s">
        <v>14</v>
      </c>
      <c r="P43" s="229" t="s">
        <v>14</v>
      </c>
      <c r="Q43" s="229" t="s">
        <v>14</v>
      </c>
      <c r="R43" s="229" t="s">
        <v>14</v>
      </c>
      <c r="S43" s="229" t="s">
        <v>14</v>
      </c>
      <c r="T43" s="229" t="s">
        <v>14</v>
      </c>
      <c r="U43" s="229" t="s">
        <v>14</v>
      </c>
      <c r="V43" s="229" t="s">
        <v>14</v>
      </c>
      <c r="W43" s="229" t="s">
        <v>14</v>
      </c>
      <c r="X43" s="229" t="s">
        <v>14</v>
      </c>
      <c r="Y43" s="229" t="s">
        <v>14</v>
      </c>
      <c r="Z43" s="229" t="s">
        <v>14</v>
      </c>
      <c r="AA43" s="229" t="s">
        <v>14</v>
      </c>
      <c r="AB43" s="229" t="s">
        <v>14</v>
      </c>
      <c r="AC43" s="229" t="s">
        <v>14</v>
      </c>
      <c r="AD43" s="229" t="s">
        <v>14</v>
      </c>
      <c r="AE43" s="229" t="s">
        <v>14</v>
      </c>
      <c r="AF43" s="229" t="s">
        <v>14</v>
      </c>
      <c r="AG43" s="229" t="s">
        <v>14</v>
      </c>
      <c r="AH43" s="229" t="s">
        <v>14</v>
      </c>
      <c r="AI43" s="229" t="s">
        <v>14</v>
      </c>
      <c r="AJ43" s="229" t="s">
        <v>14</v>
      </c>
      <c r="AK43" s="229" t="s">
        <v>14</v>
      </c>
      <c r="AL43" s="229" t="s">
        <v>14</v>
      </c>
      <c r="AM43" s="229" t="s">
        <v>14</v>
      </c>
      <c r="AN43" s="229" t="s">
        <v>14</v>
      </c>
      <c r="AO43" s="229" t="s">
        <v>14</v>
      </c>
      <c r="AP43" s="229" t="s">
        <v>14</v>
      </c>
      <c r="AQ43" s="229" t="s">
        <v>14</v>
      </c>
      <c r="AR43" s="229" t="s">
        <v>14</v>
      </c>
    </row>
    <row r="44" spans="1:44" s="79" customFormat="1" ht="13.5" thickBot="1">
      <c r="A44" s="307" t="s">
        <v>635</v>
      </c>
      <c r="B44" s="308">
        <v>56966.098833541822</v>
      </c>
      <c r="C44" s="308">
        <v>53989.574465985468</v>
      </c>
      <c r="D44" s="308">
        <v>58033.850479992805</v>
      </c>
      <c r="E44" s="308">
        <v>63224.201575667663</v>
      </c>
      <c r="F44" s="308">
        <v>73856.868194027658</v>
      </c>
      <c r="G44" s="308">
        <v>69702.384851836483</v>
      </c>
      <c r="H44" s="308">
        <v>82941.381943864224</v>
      </c>
      <c r="I44" s="308">
        <v>74915.961142741056</v>
      </c>
      <c r="J44" s="308" t="e">
        <v>#N/A</v>
      </c>
      <c r="K44" s="308" t="e">
        <v>#N/A</v>
      </c>
      <c r="L44" s="308" t="e">
        <v>#N/A</v>
      </c>
      <c r="M44" s="308" t="e">
        <v>#N/A</v>
      </c>
      <c r="N44" s="308" t="s">
        <v>14</v>
      </c>
      <c r="O44" s="308" t="s">
        <v>14</v>
      </c>
      <c r="P44" s="308" t="s">
        <v>14</v>
      </c>
      <c r="Q44" s="308" t="s">
        <v>14</v>
      </c>
      <c r="R44" s="308" t="s">
        <v>14</v>
      </c>
      <c r="S44" s="308" t="s">
        <v>14</v>
      </c>
      <c r="T44" s="308" t="s">
        <v>14</v>
      </c>
      <c r="U44" s="308" t="s">
        <v>14</v>
      </c>
      <c r="V44" s="308" t="s">
        <v>14</v>
      </c>
      <c r="W44" s="308" t="s">
        <v>14</v>
      </c>
      <c r="X44" s="308" t="s">
        <v>14</v>
      </c>
      <c r="Y44" s="308" t="s">
        <v>14</v>
      </c>
      <c r="Z44" s="308" t="s">
        <v>14</v>
      </c>
      <c r="AA44" s="308" t="s">
        <v>14</v>
      </c>
      <c r="AB44" s="308" t="s">
        <v>14</v>
      </c>
      <c r="AC44" s="308" t="s">
        <v>14</v>
      </c>
      <c r="AD44" s="308" t="s">
        <v>14</v>
      </c>
      <c r="AE44" s="308" t="s">
        <v>14</v>
      </c>
      <c r="AF44" s="308" t="s">
        <v>14</v>
      </c>
      <c r="AG44" s="308" t="s">
        <v>14</v>
      </c>
      <c r="AH44" s="308" t="s">
        <v>14</v>
      </c>
      <c r="AI44" s="308" t="s">
        <v>14</v>
      </c>
      <c r="AJ44" s="308" t="s">
        <v>14</v>
      </c>
      <c r="AK44" s="308" t="s">
        <v>14</v>
      </c>
      <c r="AL44" s="308" t="s">
        <v>14</v>
      </c>
      <c r="AM44" s="308" t="s">
        <v>14</v>
      </c>
      <c r="AN44" s="308" t="s">
        <v>14</v>
      </c>
      <c r="AO44" s="308" t="s">
        <v>14</v>
      </c>
      <c r="AP44" s="308" t="s">
        <v>14</v>
      </c>
      <c r="AQ44" s="308" t="s">
        <v>14</v>
      </c>
      <c r="AR44" s="308" t="s">
        <v>14</v>
      </c>
    </row>
    <row r="45" spans="1:44" s="79" customFormat="1" ht="13.5" thickTop="1">
      <c r="C45" s="84"/>
      <c r="D45" s="84"/>
      <c r="E45" s="84"/>
      <c r="F45" s="84"/>
      <c r="G45" s="84"/>
      <c r="H45" s="84"/>
      <c r="I45" s="84"/>
      <c r="J45" s="84"/>
      <c r="K45" s="84"/>
      <c r="L45" s="84"/>
      <c r="M45" s="84"/>
      <c r="N45" s="84"/>
      <c r="O45" s="84"/>
      <c r="P45" s="84"/>
      <c r="Q45" s="84"/>
      <c r="R45" s="84"/>
      <c r="S45" s="84"/>
      <c r="T45" s="84"/>
      <c r="U45" s="84"/>
      <c r="V45" s="84"/>
    </row>
    <row r="46" spans="1:44" s="79" customFormat="1">
      <c r="C46" s="84"/>
      <c r="D46" s="84"/>
      <c r="E46" s="84"/>
      <c r="F46" s="84"/>
      <c r="G46" s="84"/>
      <c r="H46" s="84"/>
      <c r="I46" s="84"/>
      <c r="J46" s="84"/>
      <c r="K46" s="84"/>
      <c r="L46" s="84"/>
      <c r="M46" s="84"/>
      <c r="N46" s="84"/>
      <c r="O46" s="84"/>
      <c r="P46" s="84"/>
      <c r="Q46" s="84"/>
      <c r="R46" s="84"/>
      <c r="S46" s="84"/>
      <c r="T46" s="84"/>
      <c r="U46" s="84"/>
      <c r="V46" s="84"/>
    </row>
    <row r="47" spans="1:44" s="79" customFormat="1">
      <c r="C47" s="84"/>
      <c r="D47" s="84"/>
      <c r="E47" s="84"/>
      <c r="F47" s="84"/>
      <c r="G47" s="84"/>
      <c r="H47" s="84"/>
      <c r="I47" s="84"/>
      <c r="J47" s="84"/>
      <c r="K47" s="84"/>
      <c r="L47" s="84"/>
      <c r="M47" s="84"/>
      <c r="N47" s="84"/>
      <c r="O47" s="84"/>
      <c r="P47" s="84"/>
      <c r="Q47" s="84"/>
      <c r="R47" s="84"/>
      <c r="S47" s="84"/>
      <c r="T47" s="84"/>
      <c r="U47" s="84"/>
      <c r="V47" s="84"/>
    </row>
    <row r="48" spans="1:44" s="79" customFormat="1">
      <c r="C48" s="84"/>
      <c r="D48" s="84"/>
      <c r="E48" s="84"/>
      <c r="F48" s="84"/>
      <c r="G48" s="84"/>
      <c r="H48" s="84"/>
      <c r="I48" s="84"/>
      <c r="J48" s="84"/>
      <c r="K48" s="84"/>
      <c r="L48" s="84"/>
      <c r="M48" s="84"/>
      <c r="N48" s="84"/>
      <c r="O48" s="84"/>
      <c r="P48" s="84"/>
      <c r="Q48" s="84"/>
      <c r="R48" s="84"/>
      <c r="S48" s="84"/>
      <c r="T48" s="84"/>
      <c r="U48" s="84"/>
      <c r="V48" s="84"/>
    </row>
  </sheetData>
  <sheetProtection sheet="1" objects="1" scenarios="1"/>
  <hyperlinks>
    <hyperlink ref="A4" location="'Index'!D27" display="Índice!A1" xr:uid="{4990F9AF-B009-447E-AF9F-9831AE3DAA18}"/>
  </hyperlinks>
  <printOptions horizontalCentered="1"/>
  <pageMargins left="0.39370078740157483" right="0.39370078740157483" top="0.39370078740157483" bottom="0.39370078740157483" header="0.51181102362204722" footer="0.51181102362204722"/>
  <pageSetup paperSize="9" orientation="landscape" r:id="rId1"/>
  <headerFooter alignWithMargins="0">
    <oddHeader>&amp;R&amp;"Calibri"&amp;10&amp;K000000 #interna&amp;1#_x000D_</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78AEA-021C-41D3-A963-D11E9E43FB46}">
  <sheetPr codeName="Plan9">
    <tabColor rgb="FF33CCCC"/>
  </sheetPr>
  <dimension ref="A1:AR33"/>
  <sheetViews>
    <sheetView showGridLines="0" showRowColHeaders="0" zoomScaleNormal="100" workbookViewId="0">
      <pane xSplit="1" ySplit="5" topLeftCell="AJ6" activePane="bottomRight" state="frozen"/>
      <selection pane="topRight" activeCell="B1" sqref="B1"/>
      <selection pane="bottomLeft" activeCell="A6" sqref="A6"/>
      <selection pane="bottomRight" activeCell="A4" sqref="A4"/>
    </sheetView>
  </sheetViews>
  <sheetFormatPr defaultColWidth="12.42578125" defaultRowHeight="12.75"/>
  <cols>
    <col min="1" max="1" width="64.7109375" customWidth="1"/>
    <col min="2" max="236" width="12.7109375" customWidth="1"/>
  </cols>
  <sheetData>
    <row r="1" spans="1:44" s="80" customFormat="1" ht="16.350000000000001" customHeight="1">
      <c r="A1" s="90"/>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row>
    <row r="2" spans="1:44" s="80" customFormat="1" ht="33" customHeight="1">
      <c r="A2" s="616" t="s">
        <v>76</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row>
    <row r="3" spans="1:44" s="80" customFormat="1" ht="16.350000000000001" customHeight="1">
      <c r="A3" s="617" t="s">
        <v>1443</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row>
    <row r="4" spans="1:44" s="81" customFormat="1" ht="16.350000000000001" customHeight="1">
      <c r="A4" s="95" t="s">
        <v>1457</v>
      </c>
      <c r="B4" s="93" t="s">
        <v>761</v>
      </c>
      <c r="C4" s="93" t="s">
        <v>762</v>
      </c>
      <c r="D4" s="93" t="s">
        <v>1478</v>
      </c>
      <c r="E4" s="93" t="s">
        <v>1479</v>
      </c>
      <c r="F4" s="94" t="s">
        <v>1460</v>
      </c>
      <c r="G4" s="94" t="s">
        <v>1461</v>
      </c>
      <c r="H4" s="94" t="s">
        <v>1480</v>
      </c>
      <c r="I4" s="94" t="s">
        <v>1481</v>
      </c>
      <c r="J4" s="94" t="s">
        <v>1464</v>
      </c>
      <c r="K4" s="94" t="s">
        <v>1465</v>
      </c>
      <c r="L4" s="94" t="s">
        <v>1482</v>
      </c>
      <c r="M4" s="94" t="s">
        <v>1483</v>
      </c>
      <c r="N4" s="94" t="s">
        <v>1468</v>
      </c>
      <c r="O4" s="94" t="s">
        <v>1469</v>
      </c>
      <c r="P4" s="94" t="s">
        <v>1484</v>
      </c>
      <c r="Q4" s="94" t="s">
        <v>1485</v>
      </c>
      <c r="R4" s="94" t="s">
        <v>1472</v>
      </c>
      <c r="S4" s="94" t="s">
        <v>1473</v>
      </c>
      <c r="T4" s="94" t="s">
        <v>1486</v>
      </c>
      <c r="U4" s="94" t="s">
        <v>1487</v>
      </c>
      <c r="V4" s="94" t="s">
        <v>1163</v>
      </c>
      <c r="W4" s="94" t="s">
        <v>1164</v>
      </c>
      <c r="X4" s="94" t="s">
        <v>1488</v>
      </c>
      <c r="Y4" s="94" t="s">
        <v>1489</v>
      </c>
      <c r="Z4" s="94" t="s">
        <v>1203</v>
      </c>
      <c r="AA4" s="94" t="s">
        <v>1204</v>
      </c>
      <c r="AB4" s="94" t="s">
        <v>1490</v>
      </c>
      <c r="AC4" s="94" t="s">
        <v>1491</v>
      </c>
      <c r="AD4" s="94" t="s">
        <v>1477</v>
      </c>
      <c r="AE4" s="94" t="s">
        <v>1403</v>
      </c>
      <c r="AF4" s="94" t="s">
        <v>1418</v>
      </c>
      <c r="AG4" s="94" t="s">
        <v>1419</v>
      </c>
      <c r="AH4" s="94" t="s">
        <v>1406</v>
      </c>
      <c r="AI4" s="94" t="s">
        <v>1407</v>
      </c>
      <c r="AJ4" s="94" t="s">
        <v>1420</v>
      </c>
      <c r="AK4" s="94" t="s">
        <v>1421</v>
      </c>
      <c r="AL4" s="94" t="s">
        <v>1410</v>
      </c>
      <c r="AM4" s="94" t="s">
        <v>1411</v>
      </c>
      <c r="AN4" s="94" t="s">
        <v>1422</v>
      </c>
      <c r="AO4" s="94" t="s">
        <v>1423</v>
      </c>
      <c r="AP4" s="94" t="s">
        <v>1414</v>
      </c>
      <c r="AQ4" s="94" t="s">
        <v>1415</v>
      </c>
      <c r="AR4" s="94" t="s">
        <v>1424</v>
      </c>
    </row>
    <row r="5" spans="1:44" s="82" customFormat="1" ht="4.5" customHeight="1">
      <c r="A5" s="96"/>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row>
    <row r="6" spans="1:44" s="79" customFormat="1">
      <c r="A6" s="118" t="s">
        <v>1584</v>
      </c>
      <c r="B6" s="228">
        <v>156683.23549669867</v>
      </c>
      <c r="C6" s="228">
        <v>159954.66733180976</v>
      </c>
      <c r="D6" s="228">
        <v>163323.93143426112</v>
      </c>
      <c r="E6" s="228">
        <v>167615.18848419125</v>
      </c>
      <c r="F6" s="228">
        <v>172405.79843902838</v>
      </c>
      <c r="G6" s="228">
        <v>178284.39382106956</v>
      </c>
      <c r="H6" s="228">
        <v>180803.09932550901</v>
      </c>
      <c r="I6" s="228">
        <v>184323.82080966127</v>
      </c>
      <c r="J6" s="228">
        <v>187170.33492435998</v>
      </c>
      <c r="K6" s="228">
        <v>189222.47588929001</v>
      </c>
      <c r="L6" s="228">
        <v>187144.39845064995</v>
      </c>
      <c r="M6" s="228">
        <v>187431.35315628635</v>
      </c>
      <c r="N6" s="228">
        <v>184751.82061692001</v>
      </c>
      <c r="O6" s="228">
        <v>185530.3616202194</v>
      </c>
      <c r="P6" s="228">
        <v>187186.1207922812</v>
      </c>
      <c r="Q6" s="228">
        <v>187335.86035313821</v>
      </c>
      <c r="R6" s="228">
        <v>185557.92921171625</v>
      </c>
      <c r="S6" s="228">
        <v>189627.57330972003</v>
      </c>
      <c r="T6" s="228">
        <v>191574.92069586998</v>
      </c>
      <c r="U6" s="228">
        <v>196654.4311167147</v>
      </c>
      <c r="V6" s="228">
        <v>199921.46482880996</v>
      </c>
      <c r="W6" s="228">
        <v>204046.39922083</v>
      </c>
      <c r="X6" s="228">
        <v>208942.14856621611</v>
      </c>
      <c r="Y6" s="228">
        <v>214069.50014213979</v>
      </c>
      <c r="Z6" s="228">
        <v>217201.15516039342</v>
      </c>
      <c r="AA6" s="228">
        <v>216834.18557537268</v>
      </c>
      <c r="AB6" s="228">
        <v>221388.83808646232</v>
      </c>
      <c r="AC6" s="228">
        <v>228201.95367208519</v>
      </c>
      <c r="AD6" s="228">
        <v>232645.30316575576</v>
      </c>
      <c r="AE6" s="228">
        <v>239531.95399637302</v>
      </c>
      <c r="AF6" s="228">
        <v>252893.88082477995</v>
      </c>
      <c r="AG6" s="228">
        <v>264111.22236742999</v>
      </c>
      <c r="AH6" s="228">
        <v>267433.26945641753</v>
      </c>
      <c r="AI6" s="228">
        <v>273014.46130135772</v>
      </c>
      <c r="AJ6" s="228">
        <v>280204.06348313403</v>
      </c>
      <c r="AK6" s="228">
        <v>287793.82792283926</v>
      </c>
      <c r="AL6" s="228">
        <v>298137.92536519701</v>
      </c>
      <c r="AM6" s="228">
        <v>300136.1320819534</v>
      </c>
      <c r="AN6" s="228">
        <v>302118.49906655995</v>
      </c>
      <c r="AO6" s="228">
        <v>310507.76787254424</v>
      </c>
      <c r="AP6" s="228">
        <v>314881.91000396316</v>
      </c>
      <c r="AQ6" s="228">
        <v>317235.46049011283</v>
      </c>
      <c r="AR6" s="228">
        <v>324824.0643341234</v>
      </c>
    </row>
    <row r="7" spans="1:44" s="79" customFormat="1">
      <c r="A7" s="120" t="s">
        <v>149</v>
      </c>
      <c r="B7" s="229">
        <v>84142.281745789296</v>
      </c>
      <c r="C7" s="229">
        <v>85966.409383879887</v>
      </c>
      <c r="D7" s="229">
        <v>85176.717859790195</v>
      </c>
      <c r="E7" s="229">
        <v>84991.927426079987</v>
      </c>
      <c r="F7" s="229">
        <v>86765.575235009805</v>
      </c>
      <c r="G7" s="229">
        <v>89351.691273420001</v>
      </c>
      <c r="H7" s="229">
        <v>90390.796252240209</v>
      </c>
      <c r="I7" s="229">
        <v>90198.667436299904</v>
      </c>
      <c r="J7" s="229">
        <v>91083.865967760008</v>
      </c>
      <c r="K7" s="229">
        <v>92253.12113272</v>
      </c>
      <c r="L7" s="229">
        <v>91353.684170089982</v>
      </c>
      <c r="M7" s="229">
        <v>88835.717476445381</v>
      </c>
      <c r="N7" s="229">
        <v>88733.499628289996</v>
      </c>
      <c r="O7" s="229">
        <v>90768.210445457313</v>
      </c>
      <c r="P7" s="229">
        <v>91132.579438381334</v>
      </c>
      <c r="Q7" s="229">
        <v>90977.660952718521</v>
      </c>
      <c r="R7" s="229">
        <v>91235.908816897441</v>
      </c>
      <c r="S7" s="229">
        <v>93288.942080280001</v>
      </c>
      <c r="T7" s="229">
        <v>95437.811373839999</v>
      </c>
      <c r="U7" s="229">
        <v>96975.049677398812</v>
      </c>
      <c r="V7" s="229">
        <v>100646.55544575</v>
      </c>
      <c r="W7" s="229">
        <v>104828.82310550999</v>
      </c>
      <c r="X7" s="229">
        <v>108073.67425195799</v>
      </c>
      <c r="Y7" s="229">
        <v>110651.15989626464</v>
      </c>
      <c r="Z7" s="229">
        <v>115611.44318243218</v>
      </c>
      <c r="AA7" s="229">
        <v>116871.79324791729</v>
      </c>
      <c r="AB7" s="229">
        <v>119711.80389984779</v>
      </c>
      <c r="AC7" s="229">
        <v>122996.44575184738</v>
      </c>
      <c r="AD7" s="229">
        <v>128675.06864588076</v>
      </c>
      <c r="AE7" s="229">
        <v>133323.64216141152</v>
      </c>
      <c r="AF7" s="229">
        <v>139746.68758544</v>
      </c>
      <c r="AG7" s="229">
        <v>142497.69977785999</v>
      </c>
      <c r="AH7" s="229">
        <v>145808.87508116206</v>
      </c>
      <c r="AI7" s="229">
        <v>149202.06117650666</v>
      </c>
      <c r="AJ7" s="229">
        <v>152950.19340999587</v>
      </c>
      <c r="AK7" s="229">
        <v>154801.10287460877</v>
      </c>
      <c r="AL7" s="229">
        <v>159719.95464260265</v>
      </c>
      <c r="AM7" s="229">
        <v>162407.98296027369</v>
      </c>
      <c r="AN7" s="229">
        <v>165043.75508456997</v>
      </c>
      <c r="AO7" s="229">
        <v>167521.87415989165</v>
      </c>
      <c r="AP7" s="229">
        <v>172773.74304134981</v>
      </c>
      <c r="AQ7" s="229">
        <v>176333.5531556457</v>
      </c>
      <c r="AR7" s="229">
        <v>180355.53523134321</v>
      </c>
    </row>
    <row r="8" spans="1:44" s="79" customFormat="1">
      <c r="A8" s="129" t="s">
        <v>347</v>
      </c>
      <c r="B8" s="229">
        <v>60342.848191028999</v>
      </c>
      <c r="C8" s="229">
        <v>61589.476935319901</v>
      </c>
      <c r="D8" s="229">
        <v>61363.8469454203</v>
      </c>
      <c r="E8" s="229">
        <v>62357.3997657</v>
      </c>
      <c r="F8" s="229">
        <v>63157.9583361599</v>
      </c>
      <c r="G8" s="229">
        <v>63804.391351489998</v>
      </c>
      <c r="H8" s="229">
        <v>64077.907186290198</v>
      </c>
      <c r="I8" s="229">
        <v>64566.639763710104</v>
      </c>
      <c r="J8" s="229">
        <v>64315.617723480013</v>
      </c>
      <c r="K8" s="229">
        <v>64379.900260390001</v>
      </c>
      <c r="L8" s="229">
        <v>63996.548498759992</v>
      </c>
      <c r="M8" s="229">
        <v>63397.656421485757</v>
      </c>
      <c r="N8" s="229">
        <v>63176.288801129995</v>
      </c>
      <c r="O8" s="229">
        <v>64808.379751967856</v>
      </c>
      <c r="P8" s="229">
        <v>66047.704704981457</v>
      </c>
      <c r="Q8" s="229">
        <v>67464.988753578014</v>
      </c>
      <c r="R8" s="229">
        <v>67859.576974937168</v>
      </c>
      <c r="S8" s="229">
        <v>69183.346554529999</v>
      </c>
      <c r="T8" s="229">
        <v>70269.986989969999</v>
      </c>
      <c r="U8" s="229">
        <v>71037.326712088659</v>
      </c>
      <c r="V8" s="229">
        <v>72706.026529909999</v>
      </c>
      <c r="W8" s="229">
        <v>75194.385829199993</v>
      </c>
      <c r="X8" s="229">
        <v>78046.512715738107</v>
      </c>
      <c r="Y8" s="229">
        <v>81198.919837054491</v>
      </c>
      <c r="Z8" s="229">
        <v>84520.07625062202</v>
      </c>
      <c r="AA8" s="229">
        <v>86057.264064978066</v>
      </c>
      <c r="AB8" s="229">
        <v>89900.71315719944</v>
      </c>
      <c r="AC8" s="229">
        <v>93488.738846317574</v>
      </c>
      <c r="AD8" s="229">
        <v>96511.575907820879</v>
      </c>
      <c r="AE8" s="229">
        <v>100170.78763046212</v>
      </c>
      <c r="AF8" s="229">
        <v>104597.359872</v>
      </c>
      <c r="AG8" s="229">
        <v>106771.49785153</v>
      </c>
      <c r="AH8" s="229">
        <v>108181.20183888056</v>
      </c>
      <c r="AI8" s="229">
        <v>110645.56023642657</v>
      </c>
      <c r="AJ8" s="229">
        <v>113283.67243641627</v>
      </c>
      <c r="AK8" s="229">
        <v>115137.68002831921</v>
      </c>
      <c r="AL8" s="229">
        <v>118600.09642450261</v>
      </c>
      <c r="AM8" s="229">
        <v>120978.67136752239</v>
      </c>
      <c r="AN8" s="229">
        <v>123344.07374170999</v>
      </c>
      <c r="AO8" s="229">
        <v>126374.96738939</v>
      </c>
      <c r="AP8" s="229">
        <v>130857.56708311978</v>
      </c>
      <c r="AQ8" s="229">
        <v>133742.36387537437</v>
      </c>
      <c r="AR8" s="229">
        <v>137187.30704043209</v>
      </c>
    </row>
    <row r="9" spans="1:44" s="79" customFormat="1">
      <c r="A9" s="129" t="s">
        <v>1371</v>
      </c>
      <c r="B9" s="229">
        <v>23799.4335547603</v>
      </c>
      <c r="C9" s="229">
        <v>24376.932448559997</v>
      </c>
      <c r="D9" s="229">
        <v>23812.870914369898</v>
      </c>
      <c r="E9" s="229">
        <v>22634.527660379998</v>
      </c>
      <c r="F9" s="229">
        <v>23607.616898849898</v>
      </c>
      <c r="G9" s="229">
        <v>25547.299921930004</v>
      </c>
      <c r="H9" s="229">
        <v>26312.889065950003</v>
      </c>
      <c r="I9" s="229">
        <v>25632.0276725898</v>
      </c>
      <c r="J9" s="229">
        <v>26768.247090970101</v>
      </c>
      <c r="K9" s="229">
        <v>27873.220872330006</v>
      </c>
      <c r="L9" s="229">
        <v>27357.135671330001</v>
      </c>
      <c r="M9" s="229">
        <v>25438.061054959617</v>
      </c>
      <c r="N9" s="229">
        <v>25557.210827160001</v>
      </c>
      <c r="O9" s="229">
        <v>25959.830693489461</v>
      </c>
      <c r="P9" s="229">
        <v>25084.87473339988</v>
      </c>
      <c r="Q9" s="229">
        <v>23512.672199140496</v>
      </c>
      <c r="R9" s="229">
        <v>23376.331841960269</v>
      </c>
      <c r="S9" s="229">
        <v>24105.595525749999</v>
      </c>
      <c r="T9" s="229">
        <v>25167.824383869996</v>
      </c>
      <c r="U9" s="229">
        <v>25937.722965310153</v>
      </c>
      <c r="V9" s="229">
        <v>27940.528915840001</v>
      </c>
      <c r="W9" s="229">
        <v>29634.43727631</v>
      </c>
      <c r="X9" s="229">
        <v>30027.161536219879</v>
      </c>
      <c r="Y9" s="229">
        <v>29452.240059210148</v>
      </c>
      <c r="Z9" s="229">
        <v>31091.366931810157</v>
      </c>
      <c r="AA9" s="229">
        <v>30814.529182939223</v>
      </c>
      <c r="AB9" s="229">
        <v>29811.090742648346</v>
      </c>
      <c r="AC9" s="229">
        <v>29507.706905529805</v>
      </c>
      <c r="AD9" s="229">
        <v>32163.492738059889</v>
      </c>
      <c r="AE9" s="229">
        <v>33152.8545309494</v>
      </c>
      <c r="AF9" s="229">
        <v>35149.327713439998</v>
      </c>
      <c r="AG9" s="229">
        <v>35726.201926329995</v>
      </c>
      <c r="AH9" s="229">
        <v>37627.673242281482</v>
      </c>
      <c r="AI9" s="229">
        <v>38556.500940080092</v>
      </c>
      <c r="AJ9" s="229">
        <v>39666.520973579623</v>
      </c>
      <c r="AK9" s="229">
        <v>39663.422846289533</v>
      </c>
      <c r="AL9" s="229">
        <v>41119.858218100038</v>
      </c>
      <c r="AM9" s="229">
        <v>41429.311592751299</v>
      </c>
      <c r="AN9" s="229">
        <v>41699.68134286</v>
      </c>
      <c r="AO9" s="229">
        <v>41146.906770501657</v>
      </c>
      <c r="AP9" s="229">
        <v>41916.175958230036</v>
      </c>
      <c r="AQ9" s="229">
        <v>42591.189280271326</v>
      </c>
      <c r="AR9" s="229">
        <v>43168.228190911104</v>
      </c>
    </row>
    <row r="10" spans="1:44" s="79" customFormat="1">
      <c r="A10" s="120" t="s">
        <v>150</v>
      </c>
      <c r="B10" s="229">
        <v>20886.47781104</v>
      </c>
      <c r="C10" s="229">
        <v>23539.1319759301</v>
      </c>
      <c r="D10" s="229">
        <v>25717.363317929899</v>
      </c>
      <c r="E10" s="229">
        <v>28486.91546869</v>
      </c>
      <c r="F10" s="229">
        <v>30385.608906270001</v>
      </c>
      <c r="G10" s="229">
        <v>32833.035835200099</v>
      </c>
      <c r="H10" s="229">
        <v>35187.6349320999</v>
      </c>
      <c r="I10" s="229">
        <v>37169.107027600403</v>
      </c>
      <c r="J10" s="229">
        <v>38446.312219890096</v>
      </c>
      <c r="K10" s="229">
        <v>39706.222626479997</v>
      </c>
      <c r="L10" s="229">
        <v>41157.373081729995</v>
      </c>
      <c r="M10" s="229">
        <v>42054.833653149537</v>
      </c>
      <c r="N10" s="229">
        <v>42635.221911069973</v>
      </c>
      <c r="O10" s="229">
        <v>43048.682307600146</v>
      </c>
      <c r="P10" s="229">
        <v>43656.426273069184</v>
      </c>
      <c r="Q10" s="229">
        <v>44571.505442291542</v>
      </c>
      <c r="R10" s="229">
        <v>45517.550223590129</v>
      </c>
      <c r="S10" s="229">
        <v>46855.907172600004</v>
      </c>
      <c r="T10" s="229">
        <v>47957.064962939985</v>
      </c>
      <c r="U10" s="229">
        <v>48455.439805779752</v>
      </c>
      <c r="V10" s="229">
        <v>48762.969523790001</v>
      </c>
      <c r="W10" s="229">
        <v>49318.311605560004</v>
      </c>
      <c r="X10" s="229">
        <v>49261.446471620162</v>
      </c>
      <c r="Y10" s="229">
        <v>49233.903917779411</v>
      </c>
      <c r="Z10" s="229">
        <v>48745.178976289993</v>
      </c>
      <c r="AA10" s="229">
        <v>47938.632635980837</v>
      </c>
      <c r="AB10" s="229">
        <v>47358.073288880099</v>
      </c>
      <c r="AC10" s="229">
        <v>46982.076661260064</v>
      </c>
      <c r="AD10" s="229">
        <v>46498.80003561965</v>
      </c>
      <c r="AE10" s="229">
        <v>46313.660680729561</v>
      </c>
      <c r="AF10" s="229">
        <v>46353.315088779993</v>
      </c>
      <c r="AG10" s="229">
        <v>46269.941874169992</v>
      </c>
      <c r="AH10" s="229">
        <v>46023.322037250138</v>
      </c>
      <c r="AI10" s="229">
        <v>46251.731176160138</v>
      </c>
      <c r="AJ10" s="229">
        <v>46218.416133340426</v>
      </c>
      <c r="AK10" s="229">
        <v>46170.043735019921</v>
      </c>
      <c r="AL10" s="229">
        <v>46011.177238650431</v>
      </c>
      <c r="AM10" s="229">
        <v>46424.888818970474</v>
      </c>
      <c r="AN10" s="229">
        <v>46870.226285540004</v>
      </c>
      <c r="AO10" s="229">
        <v>47330.259245630165</v>
      </c>
      <c r="AP10" s="229">
        <v>47406.526113710446</v>
      </c>
      <c r="AQ10" s="229">
        <v>47841.873568149713</v>
      </c>
      <c r="AR10" s="229">
        <v>48099.430167510043</v>
      </c>
    </row>
    <row r="11" spans="1:44" s="79" customFormat="1">
      <c r="A11" s="120" t="s">
        <v>151</v>
      </c>
      <c r="B11" s="229">
        <v>24024.1122721598</v>
      </c>
      <c r="C11" s="229">
        <v>22567.373466790199</v>
      </c>
      <c r="D11" s="229">
        <v>23538.201317959702</v>
      </c>
      <c r="E11" s="229">
        <v>23588.691739900099</v>
      </c>
      <c r="F11" s="229">
        <v>25446.334662589899</v>
      </c>
      <c r="G11" s="229">
        <v>26159.803184559496</v>
      </c>
      <c r="H11" s="229">
        <v>24676.6726772599</v>
      </c>
      <c r="I11" s="229">
        <v>23757.894947389999</v>
      </c>
      <c r="J11" s="229">
        <v>24233.683533390002</v>
      </c>
      <c r="K11" s="229">
        <v>23080.520655600001</v>
      </c>
      <c r="L11" s="229">
        <v>20167.65663025</v>
      </c>
      <c r="M11" s="229">
        <v>20414.079071539982</v>
      </c>
      <c r="N11" s="229">
        <v>17732.356669429999</v>
      </c>
      <c r="O11" s="229">
        <v>16400.15049363998</v>
      </c>
      <c r="P11" s="229">
        <v>17160.89494216998</v>
      </c>
      <c r="Q11" s="229">
        <v>14796.11600366996</v>
      </c>
      <c r="R11" s="229">
        <v>12696.476991270039</v>
      </c>
      <c r="S11" s="229">
        <v>12816.012676119999</v>
      </c>
      <c r="T11" s="229">
        <v>11108.31262239</v>
      </c>
      <c r="U11" s="229">
        <v>10363.497960429999</v>
      </c>
      <c r="V11" s="229">
        <v>11023.466603860001</v>
      </c>
      <c r="W11" s="229">
        <v>9763.6452638099981</v>
      </c>
      <c r="X11" s="229">
        <v>9571.3444184299751</v>
      </c>
      <c r="Y11" s="229">
        <v>8681.4623217899898</v>
      </c>
      <c r="Z11" s="229">
        <v>9862.2927304199766</v>
      </c>
      <c r="AA11" s="229">
        <v>12176.952929089994</v>
      </c>
      <c r="AB11" s="229">
        <v>11060.482807380004</v>
      </c>
      <c r="AC11" s="229">
        <v>10158.253652740013</v>
      </c>
      <c r="AD11" s="229">
        <v>10415.96793817001</v>
      </c>
      <c r="AE11" s="229">
        <v>11220.98997180999</v>
      </c>
      <c r="AF11" s="229">
        <v>11221.225075169999</v>
      </c>
      <c r="AG11" s="229">
        <v>11429.073985630001</v>
      </c>
      <c r="AH11" s="229">
        <v>10101.074933490005</v>
      </c>
      <c r="AI11" s="229">
        <v>8963.7853691300006</v>
      </c>
      <c r="AJ11" s="229">
        <v>9545.4053811499525</v>
      </c>
      <c r="AK11" s="229">
        <v>11817.084917639977</v>
      </c>
      <c r="AL11" s="229">
        <v>16860.367380229993</v>
      </c>
      <c r="AM11" s="229">
        <v>15147.452443710015</v>
      </c>
      <c r="AN11" s="229">
        <v>13539.075890219998</v>
      </c>
      <c r="AO11" s="229">
        <v>15364.620606349989</v>
      </c>
      <c r="AP11" s="229">
        <v>15862.715740710008</v>
      </c>
      <c r="AQ11" s="229">
        <v>14042.573212840001</v>
      </c>
      <c r="AR11" s="229">
        <v>15265.111747769972</v>
      </c>
    </row>
    <row r="12" spans="1:44" s="79" customFormat="1">
      <c r="A12" s="120" t="s">
        <v>152</v>
      </c>
      <c r="B12" s="229">
        <v>19096.283355089599</v>
      </c>
      <c r="C12" s="229">
        <v>19295.842678239398</v>
      </c>
      <c r="D12" s="229">
        <v>19919.014730911302</v>
      </c>
      <c r="E12" s="229">
        <v>22155.962641841197</v>
      </c>
      <c r="F12" s="229">
        <v>21383.9853547686</v>
      </c>
      <c r="G12" s="229">
        <v>21552.308421069902</v>
      </c>
      <c r="H12" s="229">
        <v>21537.464265839</v>
      </c>
      <c r="I12" s="229">
        <v>23625.259908590899</v>
      </c>
      <c r="J12" s="229">
        <v>22730.339797320303</v>
      </c>
      <c r="K12" s="229">
        <v>22906.094515949997</v>
      </c>
      <c r="L12" s="229">
        <v>22844.407192479997</v>
      </c>
      <c r="M12" s="229">
        <v>24616.819215261636</v>
      </c>
      <c r="N12" s="229">
        <v>23776.011037259999</v>
      </c>
      <c r="O12" s="229">
        <v>23627.30550602216</v>
      </c>
      <c r="P12" s="229">
        <v>23611.986489670937</v>
      </c>
      <c r="Q12" s="229">
        <v>25654.680559068271</v>
      </c>
      <c r="R12" s="229">
        <v>24516.369244828787</v>
      </c>
      <c r="S12" s="229">
        <v>25051.819435850026</v>
      </c>
      <c r="T12" s="229">
        <v>25510.793216170008</v>
      </c>
      <c r="U12" s="229">
        <v>29180.438569686165</v>
      </c>
      <c r="V12" s="229">
        <v>27257.420577689983</v>
      </c>
      <c r="W12" s="229">
        <v>27609.77016968</v>
      </c>
      <c r="X12" s="229">
        <v>29086.756005127969</v>
      </c>
      <c r="Y12" s="229">
        <v>32301.551344865868</v>
      </c>
      <c r="Z12" s="229">
        <v>29179.684656101439</v>
      </c>
      <c r="AA12" s="229">
        <v>25659.403797044688</v>
      </c>
      <c r="AB12" s="229">
        <v>28999.186259204511</v>
      </c>
      <c r="AC12" s="229">
        <v>33597.452023987775</v>
      </c>
      <c r="AD12" s="229">
        <v>32185.919667915448</v>
      </c>
      <c r="AE12" s="229">
        <v>34350.155851072115</v>
      </c>
      <c r="AF12" s="229">
        <v>40969.634165730015</v>
      </c>
      <c r="AG12" s="229">
        <v>49332.269495869994</v>
      </c>
      <c r="AH12" s="229">
        <v>49608.125095655771</v>
      </c>
      <c r="AI12" s="229">
        <v>52110.726188841254</v>
      </c>
      <c r="AJ12" s="229">
        <v>53869.645279778299</v>
      </c>
      <c r="AK12" s="229">
        <v>56507.697861921035</v>
      </c>
      <c r="AL12" s="229">
        <v>56177.877897484497</v>
      </c>
      <c r="AM12" s="229">
        <v>55388.731557409803</v>
      </c>
      <c r="AN12" s="229">
        <v>54346.701191719963</v>
      </c>
      <c r="AO12" s="229">
        <v>56940.431104963078</v>
      </c>
      <c r="AP12" s="229">
        <v>54338.555461623422</v>
      </c>
      <c r="AQ12" s="229">
        <v>53770.377284848139</v>
      </c>
      <c r="AR12" s="229">
        <v>54806.124653531253</v>
      </c>
    </row>
    <row r="13" spans="1:44" s="79" customFormat="1">
      <c r="A13" s="120" t="s">
        <v>153</v>
      </c>
      <c r="B13" s="229">
        <v>2783.9938242099502</v>
      </c>
      <c r="C13" s="229">
        <v>2786.9428961100602</v>
      </c>
      <c r="D13" s="229">
        <v>2735.46080205</v>
      </c>
      <c r="E13" s="229">
        <v>2298.1901592999602</v>
      </c>
      <c r="F13" s="229">
        <v>2550.4302533899699</v>
      </c>
      <c r="G13" s="229">
        <v>2525.39791935005</v>
      </c>
      <c r="H13" s="229">
        <v>2564.41436629996</v>
      </c>
      <c r="I13" s="229">
        <v>2271.6890132100102</v>
      </c>
      <c r="J13" s="229">
        <v>2830.2188522200299</v>
      </c>
      <c r="K13" s="229">
        <v>2774.9916524900004</v>
      </c>
      <c r="L13" s="229">
        <v>2830.2525908100001</v>
      </c>
      <c r="M13" s="229">
        <v>2298.4731173098221</v>
      </c>
      <c r="N13" s="229">
        <v>2580.1379455599999</v>
      </c>
      <c r="O13" s="229">
        <v>2425.053229469801</v>
      </c>
      <c r="P13" s="229">
        <v>2332.6735549497439</v>
      </c>
      <c r="Q13" s="229">
        <v>1950.6209772799773</v>
      </c>
      <c r="R13" s="229">
        <v>2070.7764382199684</v>
      </c>
      <c r="S13" s="229">
        <v>2119.24139332</v>
      </c>
      <c r="T13" s="229">
        <v>1886.4551774800002</v>
      </c>
      <c r="U13" s="229">
        <v>1658.4943560999588</v>
      </c>
      <c r="V13" s="229">
        <v>1850.6042184699998</v>
      </c>
      <c r="W13" s="229">
        <v>1884.4481388500001</v>
      </c>
      <c r="X13" s="229">
        <v>1911.5788919898635</v>
      </c>
      <c r="Y13" s="229">
        <v>1572.9972464698137</v>
      </c>
      <c r="Z13" s="229">
        <v>1712.6466943197863</v>
      </c>
      <c r="AA13" s="229">
        <v>1421.9961648898488</v>
      </c>
      <c r="AB13" s="229">
        <v>1389.7230009598197</v>
      </c>
      <c r="AC13" s="229">
        <v>1282.894779739916</v>
      </c>
      <c r="AD13" s="229">
        <v>1514.4880535297818</v>
      </c>
      <c r="AE13" s="229">
        <v>1489.129008179852</v>
      </c>
      <c r="AF13" s="229">
        <v>1641.83117253</v>
      </c>
      <c r="AG13" s="229">
        <v>1591.2920399899999</v>
      </c>
      <c r="AH13" s="229">
        <v>1923.7485877796973</v>
      </c>
      <c r="AI13" s="229">
        <v>2021.7250119896803</v>
      </c>
      <c r="AJ13" s="229">
        <v>2178.0202815696375</v>
      </c>
      <c r="AK13" s="229">
        <v>2018.1163339796674</v>
      </c>
      <c r="AL13" s="229">
        <v>2380.5522837996132</v>
      </c>
      <c r="AM13" s="229">
        <v>2451.5759260792966</v>
      </c>
      <c r="AN13" s="229">
        <v>2579.8835958600002</v>
      </c>
      <c r="AO13" s="229">
        <v>2398.4077367094123</v>
      </c>
      <c r="AP13" s="229">
        <v>2745.602350159229</v>
      </c>
      <c r="AQ13" s="229">
        <v>2641.6347789090114</v>
      </c>
      <c r="AR13" s="229">
        <v>2876.166630938641</v>
      </c>
    </row>
    <row r="14" spans="1:44" s="79" customFormat="1">
      <c r="A14" s="120" t="s">
        <v>154</v>
      </c>
      <c r="B14" s="229">
        <v>827.65025237000111</v>
      </c>
      <c r="C14" s="229">
        <v>977.06714624999404</v>
      </c>
      <c r="D14" s="229">
        <v>1387.0845702399899</v>
      </c>
      <c r="E14" s="229">
        <v>1340.6578378499999</v>
      </c>
      <c r="F14" s="229">
        <v>1109.6269949800001</v>
      </c>
      <c r="G14" s="229">
        <v>809.87817694</v>
      </c>
      <c r="H14" s="229">
        <v>838.97937511000498</v>
      </c>
      <c r="I14" s="229">
        <v>778.70831373000101</v>
      </c>
      <c r="J14" s="229">
        <v>705.94801641999993</v>
      </c>
      <c r="K14" s="229">
        <v>700.15012215000002</v>
      </c>
      <c r="L14" s="229">
        <v>757.10555671999998</v>
      </c>
      <c r="M14" s="229">
        <v>689.12543887000061</v>
      </c>
      <c r="N14" s="229">
        <v>602.36589139</v>
      </c>
      <c r="O14" s="229">
        <v>537.79028672998356</v>
      </c>
      <c r="P14" s="229">
        <v>480.35733387998681</v>
      </c>
      <c r="Q14" s="229">
        <v>426.670962729998</v>
      </c>
      <c r="R14" s="229">
        <v>380.7647634699922</v>
      </c>
      <c r="S14" s="229">
        <v>366.00009803999995</v>
      </c>
      <c r="T14" s="229">
        <v>356.89751697000003</v>
      </c>
      <c r="U14" s="229">
        <v>336.34226140000408</v>
      </c>
      <c r="V14" s="229">
        <v>316.78692675999997</v>
      </c>
      <c r="W14" s="229">
        <v>309.07440459000003</v>
      </c>
      <c r="X14" s="229">
        <v>308.56332871000455</v>
      </c>
      <c r="Y14" s="229">
        <v>304.57214676000063</v>
      </c>
      <c r="Z14" s="229">
        <v>302.05980224000075</v>
      </c>
      <c r="AA14" s="229">
        <v>276.15424849000067</v>
      </c>
      <c r="AB14" s="229">
        <v>269.43799928999914</v>
      </c>
      <c r="AC14" s="229">
        <v>274.09846685000338</v>
      </c>
      <c r="AD14" s="229">
        <v>282.65583570999991</v>
      </c>
      <c r="AE14" s="229">
        <v>274.51477482999906</v>
      </c>
      <c r="AF14" s="229">
        <v>268.10027561999999</v>
      </c>
      <c r="AG14" s="229">
        <v>263.91887150000002</v>
      </c>
      <c r="AH14" s="229">
        <v>256.73703264000108</v>
      </c>
      <c r="AI14" s="229">
        <v>251.47095898000208</v>
      </c>
      <c r="AJ14" s="229">
        <v>250.92216566999795</v>
      </c>
      <c r="AK14" s="229">
        <v>253.53851766999887</v>
      </c>
      <c r="AL14" s="229">
        <v>261.52528449999903</v>
      </c>
      <c r="AM14" s="229">
        <v>256.51661069999949</v>
      </c>
      <c r="AN14" s="229">
        <v>258.68614441999995</v>
      </c>
      <c r="AO14" s="229">
        <v>252.12121883000017</v>
      </c>
      <c r="AP14" s="229">
        <v>254.16022048999716</v>
      </c>
      <c r="AQ14" s="229">
        <v>259.28540438000118</v>
      </c>
      <c r="AR14" s="229">
        <v>235.54178880999899</v>
      </c>
    </row>
    <row r="15" spans="1:44" s="79" customFormat="1">
      <c r="A15" s="120" t="s">
        <v>841</v>
      </c>
      <c r="B15" s="229">
        <v>3416.8617293300013</v>
      </c>
      <c r="C15" s="229">
        <v>3249.1403969699986</v>
      </c>
      <c r="D15" s="229">
        <v>3363.9841045199996</v>
      </c>
      <c r="E15" s="229">
        <v>3340.9413791599986</v>
      </c>
      <c r="F15" s="229">
        <v>3481.8110710200017</v>
      </c>
      <c r="G15" s="229">
        <v>3794.8676774000051</v>
      </c>
      <c r="H15" s="229">
        <v>4426.9061354200021</v>
      </c>
      <c r="I15" s="229">
        <v>5429.1235117100123</v>
      </c>
      <c r="J15" s="229">
        <v>6108.1435894099795</v>
      </c>
      <c r="K15" s="229">
        <v>6875.6560137299984</v>
      </c>
      <c r="L15" s="229">
        <v>7235.5189601800002</v>
      </c>
      <c r="M15" s="229">
        <v>7787.259340460002</v>
      </c>
      <c r="N15" s="229">
        <v>8049.2070444300016</v>
      </c>
      <c r="O15" s="229">
        <v>8138.8980879299934</v>
      </c>
      <c r="P15" s="229">
        <v>8287.7746625300169</v>
      </c>
      <c r="Q15" s="229">
        <v>8436.1241298799359</v>
      </c>
      <c r="R15" s="229">
        <v>8578.881843669933</v>
      </c>
      <c r="S15" s="229">
        <v>8548.5049796199983</v>
      </c>
      <c r="T15" s="229">
        <v>8757.680644529999</v>
      </c>
      <c r="U15" s="229">
        <v>9143.8695079800091</v>
      </c>
      <c r="V15" s="229">
        <v>9526.8888538299998</v>
      </c>
      <c r="W15" s="229">
        <v>9824.4065017299981</v>
      </c>
      <c r="X15" s="229">
        <v>10268.010199280163</v>
      </c>
      <c r="Y15" s="229">
        <v>10897.863768920053</v>
      </c>
      <c r="Z15" s="229">
        <v>11418.124829330056</v>
      </c>
      <c r="AA15" s="229">
        <v>12159.516436970049</v>
      </c>
      <c r="AB15" s="229">
        <v>12330.396659860065</v>
      </c>
      <c r="AC15" s="229">
        <v>12645.243301400003</v>
      </c>
      <c r="AD15" s="229">
        <v>12807.907045340116</v>
      </c>
      <c r="AE15" s="229">
        <v>12260.356122180016</v>
      </c>
      <c r="AF15" s="229">
        <v>12279.876662589999</v>
      </c>
      <c r="AG15" s="229">
        <v>12121.189570319997</v>
      </c>
      <c r="AH15" s="229">
        <v>12851.73067025986</v>
      </c>
      <c r="AI15" s="229">
        <v>13293.589873360024</v>
      </c>
      <c r="AJ15" s="229">
        <v>14186.602092359783</v>
      </c>
      <c r="AK15" s="229">
        <v>15000.378273039949</v>
      </c>
      <c r="AL15" s="229">
        <v>15638.949858069844</v>
      </c>
      <c r="AM15" s="229">
        <v>16874.212117340136</v>
      </c>
      <c r="AN15" s="229">
        <v>18300.524213050001</v>
      </c>
      <c r="AO15" s="229">
        <v>19527.075391499973</v>
      </c>
      <c r="AP15" s="229">
        <v>20401.311206410228</v>
      </c>
      <c r="AQ15" s="229">
        <v>21237.461084200229</v>
      </c>
      <c r="AR15" s="229">
        <v>22096.313460260306</v>
      </c>
    </row>
    <row r="16" spans="1:44" s="79" customFormat="1" ht="13.5" thickBot="1">
      <c r="A16" s="239" t="s">
        <v>155</v>
      </c>
      <c r="B16" s="240">
        <v>1505.5745067099976</v>
      </c>
      <c r="C16" s="240">
        <v>1572.7593876400915</v>
      </c>
      <c r="D16" s="240">
        <v>1486.1047308600291</v>
      </c>
      <c r="E16" s="240">
        <v>1411.9018313700012</v>
      </c>
      <c r="F16" s="240">
        <v>1282.4259610000881</v>
      </c>
      <c r="G16" s="240">
        <v>1257.4113331299948</v>
      </c>
      <c r="H16" s="240">
        <v>1180.231321240057</v>
      </c>
      <c r="I16" s="240">
        <v>1093.3706511300277</v>
      </c>
      <c r="J16" s="240">
        <v>1031.8241015999899</v>
      </c>
      <c r="K16" s="240">
        <v>925.71917016999998</v>
      </c>
      <c r="L16" s="240">
        <v>798.40026838999995</v>
      </c>
      <c r="M16" s="240">
        <v>735.04584325000224</v>
      </c>
      <c r="N16" s="240">
        <v>643.02048948999982</v>
      </c>
      <c r="O16" s="240">
        <v>584.27126336999788</v>
      </c>
      <c r="P16" s="240">
        <v>523.428097630004</v>
      </c>
      <c r="Q16" s="240">
        <v>522.48132550000287</v>
      </c>
      <c r="R16" s="240">
        <v>561.2008897700008</v>
      </c>
      <c r="S16" s="240">
        <v>581.14547388999983</v>
      </c>
      <c r="T16" s="240">
        <v>559.90518154999995</v>
      </c>
      <c r="U16" s="240">
        <v>541.2989779399943</v>
      </c>
      <c r="V16" s="240">
        <v>536.77267866</v>
      </c>
      <c r="W16" s="240">
        <v>507.92003109999996</v>
      </c>
      <c r="X16" s="240">
        <v>460.77499909999835</v>
      </c>
      <c r="Y16" s="240">
        <v>425.98949928999684</v>
      </c>
      <c r="Z16" s="240">
        <v>369.72428926000345</v>
      </c>
      <c r="AA16" s="240">
        <v>329.73611498999816</v>
      </c>
      <c r="AB16" s="240">
        <v>269.73417103999998</v>
      </c>
      <c r="AC16" s="240">
        <v>265.48903426000106</v>
      </c>
      <c r="AD16" s="240">
        <v>264.49594358999769</v>
      </c>
      <c r="AE16" s="240">
        <v>299.50542615999962</v>
      </c>
      <c r="AF16" s="240">
        <v>413.21079892</v>
      </c>
      <c r="AG16" s="240">
        <v>605.83675208999989</v>
      </c>
      <c r="AH16" s="240">
        <v>859.65601818000698</v>
      </c>
      <c r="AI16" s="240">
        <v>919.37154638998834</v>
      </c>
      <c r="AJ16" s="240">
        <v>1004.8587392699964</v>
      </c>
      <c r="AK16" s="240">
        <v>1225.8654089599886</v>
      </c>
      <c r="AL16" s="240">
        <v>1087.5207798599959</v>
      </c>
      <c r="AM16" s="240">
        <v>1184.7716474700089</v>
      </c>
      <c r="AN16" s="240">
        <v>1179.6466611799999</v>
      </c>
      <c r="AO16" s="240">
        <v>1172.9784086700024</v>
      </c>
      <c r="AP16" s="240">
        <v>1099.2958695099933</v>
      </c>
      <c r="AQ16" s="240">
        <v>1108.7020011400043</v>
      </c>
      <c r="AR16" s="240">
        <v>1089.8406539600055</v>
      </c>
    </row>
    <row r="17" spans="1:44" s="79" customFormat="1">
      <c r="A17" s="233" t="s">
        <v>1585</v>
      </c>
      <c r="B17" s="234">
        <v>321.97963933000574</v>
      </c>
      <c r="C17" s="234">
        <v>398.76741264999146</v>
      </c>
      <c r="D17" s="234">
        <v>448.63177497001016</v>
      </c>
      <c r="E17" s="234">
        <v>496.75053014000878</v>
      </c>
      <c r="F17" s="234">
        <v>607.04802605998702</v>
      </c>
      <c r="G17" s="234">
        <v>588.58037332000094</v>
      </c>
      <c r="H17" s="234">
        <v>726.10458512001787</v>
      </c>
      <c r="I17" s="234">
        <v>668.50720789999468</v>
      </c>
      <c r="J17" s="234">
        <v>576.16966832004255</v>
      </c>
      <c r="K17" s="234">
        <v>480.81500709996908</v>
      </c>
      <c r="L17" s="234">
        <v>446.36186139998608</v>
      </c>
      <c r="M17" s="234">
        <v>409.40843646001304</v>
      </c>
      <c r="N17" s="234">
        <v>372.36795931000961</v>
      </c>
      <c r="O17" s="234">
        <v>354.02107643999625</v>
      </c>
      <c r="P17" s="234">
        <v>316.55822654999793</v>
      </c>
      <c r="Q17" s="234">
        <v>329.95957032000297</v>
      </c>
      <c r="R17" s="234">
        <v>163.43793779998668</v>
      </c>
      <c r="S17" s="234">
        <v>199.68908770999406</v>
      </c>
      <c r="T17" s="234">
        <v>250.08339035999961</v>
      </c>
      <c r="U17" s="234">
        <v>300.23228336000466</v>
      </c>
      <c r="V17" s="234">
        <v>364.9983174999943</v>
      </c>
      <c r="W17" s="234">
        <v>525.86882842000341</v>
      </c>
      <c r="X17" s="234">
        <v>688.13430015000631</v>
      </c>
      <c r="Y17" s="234">
        <v>906.48795415999484</v>
      </c>
      <c r="Z17" s="234">
        <v>1200.7153585600026</v>
      </c>
      <c r="AA17" s="234">
        <v>1212.9011434199929</v>
      </c>
      <c r="AB17" s="234">
        <v>1211.3175191399932</v>
      </c>
      <c r="AC17" s="234">
        <v>1141.7363784300105</v>
      </c>
      <c r="AD17" s="234">
        <v>1359.7442230200104</v>
      </c>
      <c r="AE17" s="234">
        <v>1070.5563373700134</v>
      </c>
      <c r="AF17" s="234">
        <v>1331.3476266399957</v>
      </c>
      <c r="AG17" s="234">
        <v>1481.2369248699979</v>
      </c>
      <c r="AH17" s="234">
        <v>1360.0516897399793</v>
      </c>
      <c r="AI17" s="234">
        <v>1501.2728003400262</v>
      </c>
      <c r="AJ17" s="234">
        <v>1704.9102173100109</v>
      </c>
      <c r="AK17" s="234">
        <v>1820.1120478099911</v>
      </c>
      <c r="AL17" s="234">
        <v>1981.7806985499919</v>
      </c>
      <c r="AM17" s="234">
        <v>1916.3346025699866</v>
      </c>
      <c r="AN17" s="234">
        <v>2028.9459509699955</v>
      </c>
      <c r="AO17" s="234">
        <v>2611.2057098600199</v>
      </c>
      <c r="AP17" s="234">
        <v>2520.065021670016</v>
      </c>
      <c r="AQ17" s="234">
        <v>3529.8957652400131</v>
      </c>
      <c r="AR17" s="234">
        <v>3442.5895291800261</v>
      </c>
    </row>
    <row r="18" spans="1:44" s="79" customFormat="1">
      <c r="A18" s="118" t="s">
        <v>1587</v>
      </c>
      <c r="B18" s="228" t="s">
        <v>14</v>
      </c>
      <c r="C18" s="228" t="s">
        <v>14</v>
      </c>
      <c r="D18" s="228" t="s">
        <v>14</v>
      </c>
      <c r="E18" s="228" t="s">
        <v>14</v>
      </c>
      <c r="F18" s="228" t="s">
        <v>14</v>
      </c>
      <c r="G18" s="228" t="s">
        <v>14</v>
      </c>
      <c r="H18" s="228" t="s">
        <v>14</v>
      </c>
      <c r="I18" s="228" t="s">
        <v>14</v>
      </c>
      <c r="J18" s="228" t="s">
        <v>14</v>
      </c>
      <c r="K18" s="228" t="s">
        <v>14</v>
      </c>
      <c r="L18" s="228" t="s">
        <v>14</v>
      </c>
      <c r="M18" s="228" t="s">
        <v>14</v>
      </c>
      <c r="N18" s="228" t="s">
        <v>14</v>
      </c>
      <c r="O18" s="228" t="s">
        <v>14</v>
      </c>
      <c r="P18" s="228" t="s">
        <v>14</v>
      </c>
      <c r="Q18" s="228" t="s">
        <v>14</v>
      </c>
      <c r="R18" s="228" t="s">
        <v>14</v>
      </c>
      <c r="S18" s="228" t="s">
        <v>14</v>
      </c>
      <c r="T18" s="228" t="s">
        <v>14</v>
      </c>
      <c r="U18" s="228" t="s">
        <v>14</v>
      </c>
      <c r="V18" s="228" t="s">
        <v>14</v>
      </c>
      <c r="W18" s="228" t="s">
        <v>14</v>
      </c>
      <c r="X18" s="228" t="s">
        <v>14</v>
      </c>
      <c r="Y18" s="228" t="s">
        <v>14</v>
      </c>
      <c r="Z18" s="228" t="s">
        <v>14</v>
      </c>
      <c r="AA18" s="228" t="s">
        <v>14</v>
      </c>
      <c r="AB18" s="228" t="s">
        <v>14</v>
      </c>
      <c r="AC18" s="228" t="s">
        <v>14</v>
      </c>
      <c r="AD18" s="228" t="s">
        <v>14</v>
      </c>
      <c r="AE18" s="228" t="s">
        <v>14</v>
      </c>
      <c r="AF18" s="228" t="s">
        <v>14</v>
      </c>
      <c r="AG18" s="228" t="s">
        <v>14</v>
      </c>
      <c r="AH18" s="228" t="s">
        <v>14</v>
      </c>
      <c r="AI18" s="228" t="s">
        <v>14</v>
      </c>
      <c r="AJ18" s="228" t="s">
        <v>14</v>
      </c>
      <c r="AK18" s="228" t="s">
        <v>14</v>
      </c>
      <c r="AL18" s="228" t="s">
        <v>14</v>
      </c>
      <c r="AM18" s="228" t="s">
        <v>14</v>
      </c>
      <c r="AN18" s="228" t="s">
        <v>14</v>
      </c>
      <c r="AO18" s="228" t="s">
        <v>14</v>
      </c>
      <c r="AP18" s="228" t="s">
        <v>14</v>
      </c>
      <c r="AQ18" s="228" t="s">
        <v>14</v>
      </c>
      <c r="AR18" s="228" t="s">
        <v>14</v>
      </c>
    </row>
    <row r="19" spans="1:44" s="79" customFormat="1" ht="13.5" thickBot="1">
      <c r="A19" s="355" t="s">
        <v>1588</v>
      </c>
      <c r="B19" s="356">
        <v>157005.21513602868</v>
      </c>
      <c r="C19" s="356">
        <v>160353.43474445975</v>
      </c>
      <c r="D19" s="356">
        <v>163772.56320923113</v>
      </c>
      <c r="E19" s="356">
        <v>168111.93901433126</v>
      </c>
      <c r="F19" s="356">
        <v>173012.84646508837</v>
      </c>
      <c r="G19" s="356">
        <v>178872.97419438956</v>
      </c>
      <c r="H19" s="356">
        <v>181529.20391062903</v>
      </c>
      <c r="I19" s="356">
        <v>184992.32801756126</v>
      </c>
      <c r="J19" s="356">
        <v>187746.50459268002</v>
      </c>
      <c r="K19" s="356">
        <v>189703.29089638998</v>
      </c>
      <c r="L19" s="356">
        <v>187590.76031204994</v>
      </c>
      <c r="M19" s="356">
        <v>187840.76159274636</v>
      </c>
      <c r="N19" s="356">
        <v>185124.18857623002</v>
      </c>
      <c r="O19" s="356">
        <v>185884.38269665939</v>
      </c>
      <c r="P19" s="356">
        <v>187502.6790188312</v>
      </c>
      <c r="Q19" s="356">
        <v>187665.81992345821</v>
      </c>
      <c r="R19" s="356">
        <v>185721.36714951624</v>
      </c>
      <c r="S19" s="356">
        <v>189827.26239743002</v>
      </c>
      <c r="T19" s="356">
        <v>191825.00408622998</v>
      </c>
      <c r="U19" s="356">
        <v>196954.6634000747</v>
      </c>
      <c r="V19" s="356">
        <v>200286.46314630995</v>
      </c>
      <c r="W19" s="356">
        <v>204572.26804925001</v>
      </c>
      <c r="X19" s="356">
        <v>209630.28286636612</v>
      </c>
      <c r="Y19" s="356">
        <v>214975.98809629978</v>
      </c>
      <c r="Z19" s="356">
        <v>218401.87051895342</v>
      </c>
      <c r="AA19" s="356">
        <v>218047.08671879268</v>
      </c>
      <c r="AB19" s="356">
        <v>222600.15560560231</v>
      </c>
      <c r="AC19" s="356">
        <v>229343.6900505152</v>
      </c>
      <c r="AD19" s="356">
        <v>234005.04738877577</v>
      </c>
      <c r="AE19" s="356">
        <v>240602.51033374303</v>
      </c>
      <c r="AF19" s="356">
        <v>254225.22845141994</v>
      </c>
      <c r="AG19" s="356">
        <v>265592.45929229999</v>
      </c>
      <c r="AH19" s="356">
        <v>268793.32114615751</v>
      </c>
      <c r="AI19" s="356">
        <v>274515.73410169774</v>
      </c>
      <c r="AJ19" s="356">
        <v>281908.97370044404</v>
      </c>
      <c r="AK19" s="356">
        <v>289613.93997064925</v>
      </c>
      <c r="AL19" s="356">
        <v>300119.706063747</v>
      </c>
      <c r="AM19" s="356">
        <v>302052.46668452339</v>
      </c>
      <c r="AN19" s="356">
        <v>304147.44501752994</v>
      </c>
      <c r="AO19" s="356">
        <v>313118.97358240426</v>
      </c>
      <c r="AP19" s="356">
        <v>317401.97502563318</v>
      </c>
      <c r="AQ19" s="356">
        <v>320765.35625535285</v>
      </c>
      <c r="AR19" s="356">
        <v>328266.65386330342</v>
      </c>
    </row>
    <row r="20" spans="1:44" s="79" customFormat="1">
      <c r="A20" s="118"/>
      <c r="B20" s="228"/>
      <c r="C20" s="228"/>
      <c r="D20" s="228"/>
      <c r="E20" s="228"/>
      <c r="F20" s="228"/>
      <c r="G20" s="228"/>
      <c r="H20" s="228"/>
      <c r="I20" s="228"/>
      <c r="J20" s="228"/>
      <c r="K20" s="228"/>
      <c r="L20" s="228"/>
      <c r="M20" s="228"/>
      <c r="N20" s="228"/>
      <c r="O20" s="228"/>
      <c r="P20" s="228"/>
      <c r="Q20" s="228"/>
      <c r="R20" s="228"/>
      <c r="S20" s="228"/>
      <c r="T20" s="228"/>
      <c r="U20" s="228"/>
      <c r="V20" s="228"/>
      <c r="W20" s="228"/>
      <c r="X20" s="228"/>
      <c r="Y20" s="228"/>
      <c r="Z20" s="228"/>
      <c r="AA20" s="228"/>
      <c r="AB20" s="228"/>
      <c r="AC20" s="228"/>
      <c r="AD20" s="228"/>
      <c r="AE20" s="228"/>
      <c r="AF20" s="228"/>
      <c r="AG20" s="228"/>
      <c r="AH20" s="228"/>
      <c r="AI20" s="228"/>
      <c r="AJ20" s="228"/>
      <c r="AK20" s="228"/>
      <c r="AL20" s="228"/>
      <c r="AM20" s="228"/>
      <c r="AN20" s="228"/>
      <c r="AO20" s="228"/>
      <c r="AP20" s="228"/>
      <c r="AQ20" s="228"/>
      <c r="AR20" s="228"/>
    </row>
    <row r="21" spans="1:44" s="79" customFormat="1">
      <c r="C21" s="84"/>
      <c r="D21" s="84"/>
      <c r="E21" s="84"/>
      <c r="F21" s="84"/>
      <c r="G21" s="84"/>
      <c r="H21" s="84"/>
      <c r="I21" s="84"/>
      <c r="J21" s="84"/>
      <c r="K21" s="84"/>
      <c r="L21" s="84"/>
      <c r="M21" s="84"/>
      <c r="N21" s="84"/>
      <c r="O21" s="84"/>
      <c r="P21" s="84"/>
      <c r="Q21" s="84"/>
      <c r="R21" s="84"/>
      <c r="S21" s="84"/>
      <c r="T21" s="84"/>
      <c r="U21" s="84"/>
      <c r="V21" s="84"/>
    </row>
    <row r="22" spans="1:44" s="79" customFormat="1">
      <c r="C22" s="84"/>
      <c r="D22" s="84"/>
      <c r="E22" s="84"/>
      <c r="F22" s="84"/>
      <c r="G22" s="84"/>
      <c r="H22" s="84"/>
      <c r="I22" s="84"/>
      <c r="J22" s="84"/>
      <c r="K22" s="84"/>
      <c r="L22" s="84"/>
      <c r="M22" s="84"/>
      <c r="N22" s="84"/>
      <c r="O22" s="84"/>
      <c r="P22" s="84"/>
      <c r="Q22" s="84"/>
      <c r="R22" s="84"/>
      <c r="S22" s="84"/>
      <c r="T22" s="84"/>
      <c r="U22" s="84"/>
      <c r="V22" s="84"/>
    </row>
    <row r="23" spans="1:44" s="79" customFormat="1">
      <c r="C23" s="84"/>
      <c r="D23" s="84"/>
      <c r="E23" s="84"/>
      <c r="F23" s="84"/>
      <c r="G23" s="84"/>
      <c r="H23" s="84"/>
      <c r="I23" s="84"/>
      <c r="J23" s="84"/>
      <c r="K23" s="84"/>
      <c r="L23" s="84"/>
      <c r="M23" s="84"/>
      <c r="N23" s="84"/>
      <c r="O23" s="84"/>
      <c r="P23" s="84"/>
      <c r="Q23" s="84"/>
      <c r="R23" s="84"/>
      <c r="S23" s="84"/>
      <c r="T23" s="84"/>
      <c r="U23" s="84"/>
      <c r="V23" s="84"/>
    </row>
    <row r="24" spans="1:44" s="79" customFormat="1">
      <c r="C24" s="84"/>
      <c r="D24" s="84"/>
      <c r="E24" s="84"/>
      <c r="F24" s="84"/>
      <c r="G24" s="84"/>
      <c r="H24" s="84"/>
      <c r="I24" s="84"/>
      <c r="J24" s="84"/>
      <c r="K24" s="84"/>
      <c r="L24" s="84"/>
      <c r="M24" s="84"/>
      <c r="N24" s="84"/>
      <c r="O24" s="84"/>
      <c r="P24" s="84"/>
      <c r="Q24" s="84"/>
      <c r="R24" s="84"/>
      <c r="S24" s="84"/>
      <c r="T24" s="84"/>
      <c r="U24" s="84"/>
      <c r="V24" s="84"/>
    </row>
    <row r="25" spans="1:44" s="79" customFormat="1" ht="29.1" customHeight="1">
      <c r="A25" s="577" t="s">
        <v>893</v>
      </c>
      <c r="B25" s="84"/>
      <c r="C25" s="84"/>
      <c r="D25" s="84"/>
      <c r="E25" s="84"/>
      <c r="F25" s="84"/>
      <c r="G25" s="84"/>
      <c r="H25" s="84"/>
      <c r="I25" s="84"/>
      <c r="J25" s="84"/>
      <c r="K25" s="84"/>
      <c r="L25" s="84"/>
      <c r="M25" s="84"/>
      <c r="N25" s="84"/>
      <c r="O25" s="84"/>
      <c r="P25" s="84"/>
      <c r="Q25" s="84"/>
      <c r="R25" s="84"/>
      <c r="S25" s="84"/>
      <c r="T25" s="84"/>
      <c r="U25" s="84"/>
      <c r="V25" s="84"/>
    </row>
    <row r="26" spans="1:44" s="79" customFormat="1">
      <c r="B26" s="84"/>
      <c r="C26" s="84"/>
      <c r="D26" s="84"/>
      <c r="E26" s="84"/>
      <c r="F26" s="84"/>
      <c r="G26" s="84"/>
      <c r="H26" s="84"/>
      <c r="I26" s="84"/>
      <c r="J26" s="84"/>
      <c r="K26" s="84"/>
      <c r="L26" s="84"/>
      <c r="M26" s="84"/>
      <c r="N26" s="84"/>
      <c r="O26" s="84"/>
      <c r="P26" s="84"/>
      <c r="Q26" s="84"/>
      <c r="R26" s="84"/>
      <c r="S26" s="84"/>
      <c r="T26" s="84"/>
      <c r="U26" s="84"/>
      <c r="V26" s="84"/>
    </row>
    <row r="27" spans="1:44" s="79" customFormat="1">
      <c r="B27" s="84"/>
      <c r="C27" s="84"/>
      <c r="D27" s="84"/>
      <c r="E27" s="84"/>
      <c r="F27" s="84"/>
      <c r="G27" s="84"/>
      <c r="H27" s="84"/>
      <c r="I27" s="84"/>
      <c r="J27" s="84"/>
      <c r="K27" s="84"/>
      <c r="L27" s="84"/>
      <c r="M27" s="84"/>
      <c r="N27" s="84"/>
      <c r="O27" s="84"/>
      <c r="P27" s="84"/>
      <c r="Q27" s="84"/>
      <c r="R27" s="84"/>
      <c r="S27" s="84"/>
      <c r="T27" s="84"/>
      <c r="U27" s="84"/>
      <c r="V27" s="84"/>
    </row>
    <row r="28" spans="1:44" s="79" customFormat="1">
      <c r="C28" s="84"/>
      <c r="D28" s="84"/>
      <c r="E28" s="84"/>
      <c r="F28" s="84"/>
      <c r="G28" s="84"/>
      <c r="H28" s="84"/>
      <c r="I28" s="84"/>
      <c r="J28" s="84"/>
      <c r="K28" s="84"/>
      <c r="L28" s="84"/>
      <c r="M28" s="84"/>
      <c r="N28" s="84"/>
      <c r="O28" s="84"/>
      <c r="P28" s="84"/>
      <c r="Q28" s="84"/>
      <c r="R28" s="84"/>
      <c r="S28" s="84"/>
      <c r="T28" s="84"/>
      <c r="U28" s="84"/>
      <c r="V28" s="84"/>
    </row>
    <row r="29" spans="1:44" s="79" customFormat="1">
      <c r="C29" s="84"/>
      <c r="D29" s="84"/>
      <c r="E29" s="84"/>
      <c r="F29" s="84"/>
      <c r="G29" s="84"/>
      <c r="H29" s="84"/>
      <c r="I29" s="84"/>
      <c r="J29" s="84"/>
      <c r="K29" s="84"/>
      <c r="L29" s="84"/>
      <c r="M29" s="84"/>
      <c r="N29" s="84"/>
      <c r="O29" s="84"/>
      <c r="P29" s="84"/>
      <c r="Q29" s="84"/>
      <c r="R29" s="84"/>
      <c r="S29" s="84"/>
      <c r="T29" s="84"/>
      <c r="U29" s="84"/>
      <c r="V29" s="84"/>
    </row>
    <row r="30" spans="1:44" s="79" customFormat="1">
      <c r="C30" s="84"/>
      <c r="D30" s="84"/>
      <c r="E30" s="84"/>
      <c r="F30" s="84"/>
      <c r="G30" s="84"/>
      <c r="H30" s="84"/>
      <c r="I30" s="84"/>
      <c r="J30" s="84"/>
      <c r="K30" s="84"/>
      <c r="L30" s="84"/>
      <c r="M30" s="84"/>
      <c r="N30" s="84"/>
      <c r="O30" s="84"/>
      <c r="P30" s="84"/>
      <c r="Q30" s="84"/>
      <c r="R30" s="84"/>
      <c r="S30" s="84"/>
      <c r="T30" s="84"/>
      <c r="U30" s="84"/>
      <c r="V30" s="84"/>
    </row>
    <row r="31" spans="1:44" s="79" customFormat="1">
      <c r="C31" s="84"/>
      <c r="D31" s="84"/>
      <c r="E31" s="84"/>
      <c r="F31" s="84"/>
      <c r="G31" s="84"/>
      <c r="H31" s="84"/>
      <c r="I31" s="84"/>
      <c r="J31" s="84"/>
      <c r="K31" s="84"/>
      <c r="L31" s="84"/>
      <c r="M31" s="84"/>
      <c r="N31" s="84"/>
      <c r="O31" s="84"/>
      <c r="P31" s="84"/>
      <c r="Q31" s="84"/>
      <c r="R31" s="84"/>
      <c r="S31" s="84"/>
      <c r="T31" s="84"/>
      <c r="U31" s="84"/>
      <c r="V31" s="84"/>
    </row>
    <row r="32" spans="1:44" s="79" customFormat="1">
      <c r="C32" s="84"/>
      <c r="D32" s="84"/>
      <c r="E32" s="84"/>
      <c r="F32" s="84"/>
      <c r="G32" s="84"/>
      <c r="H32" s="84"/>
      <c r="I32" s="84"/>
      <c r="J32" s="84"/>
      <c r="K32" s="84"/>
      <c r="L32" s="84"/>
      <c r="M32" s="84"/>
      <c r="N32" s="84"/>
      <c r="O32" s="84"/>
      <c r="P32" s="84"/>
      <c r="Q32" s="84"/>
      <c r="R32" s="84"/>
      <c r="S32" s="84"/>
      <c r="T32" s="84"/>
      <c r="U32" s="84"/>
      <c r="V32" s="84"/>
    </row>
    <row r="33" spans="3:22" s="79" customFormat="1">
      <c r="C33" s="84"/>
      <c r="D33" s="84"/>
      <c r="E33" s="84"/>
      <c r="F33" s="84"/>
      <c r="G33" s="84"/>
      <c r="H33" s="84"/>
      <c r="I33" s="84"/>
      <c r="J33" s="84"/>
      <c r="K33" s="84"/>
      <c r="L33" s="84"/>
      <c r="M33" s="84"/>
      <c r="N33" s="84"/>
      <c r="O33" s="84"/>
      <c r="P33" s="84"/>
      <c r="Q33" s="84"/>
      <c r="R33" s="84"/>
      <c r="S33" s="84"/>
      <c r="T33" s="84"/>
      <c r="U33" s="84"/>
      <c r="V33" s="84"/>
    </row>
  </sheetData>
  <sheetProtection sheet="1" objects="1" scenarios="1"/>
  <phoneticPr fontId="16" type="noConversion"/>
  <hyperlinks>
    <hyperlink ref="A4" location="'Index'!D26" display="Índice!A1" xr:uid="{AB49357E-3769-4FD5-888A-85B7CDBEC5BD}"/>
  </hyperlinks>
  <printOptions horizontalCentered="1"/>
  <pageMargins left="0.39370078740157483" right="0.39370078740157483" top="0.39370078740157483" bottom="0.39370078740157483" header="0.51181102362204722" footer="0.51181102362204722"/>
  <pageSetup paperSize="9" orientation="landscape" r:id="rId1"/>
  <headerFooter alignWithMargins="0">
    <oddHeader>&amp;R&amp;"Calibri"&amp;10&amp;K000000 #interna&amp;1#_x000D_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E8A63-CF43-49F8-8695-470153050E5C}">
  <sheetPr codeName="Plan1">
    <tabColor rgb="FF00389E"/>
    <pageSetUpPr fitToPage="1"/>
  </sheetPr>
  <dimension ref="A1:I36"/>
  <sheetViews>
    <sheetView showRowColHeaders="0" tabSelected="1" showOutlineSymbols="0" zoomScaleNormal="100" workbookViewId="0">
      <selection activeCell="F13" sqref="F13"/>
    </sheetView>
  </sheetViews>
  <sheetFormatPr defaultRowHeight="12.75"/>
  <cols>
    <col min="1" max="1" width="2.42578125" style="639" customWidth="1"/>
    <col min="2" max="2" width="59.85546875" style="639" customWidth="1"/>
    <col min="3" max="3" width="2.42578125" style="639" customWidth="1"/>
    <col min="4" max="4" width="58.42578125" style="639" customWidth="1"/>
    <col min="5" max="5" width="2.42578125" style="639" customWidth="1"/>
    <col min="6" max="6" width="58.42578125" style="639" customWidth="1"/>
    <col min="7" max="7" width="2.42578125" style="639" customWidth="1"/>
    <col min="8" max="8" width="15.42578125" style="639" customWidth="1"/>
    <col min="9" max="34" width="9.140625" style="639"/>
    <col min="35" max="56" width="9.140625" style="639" customWidth="1"/>
    <col min="57" max="57" width="9.140625" style="639"/>
    <col min="58" max="64" width="9.140625" style="639" customWidth="1"/>
    <col min="65" max="65" width="5.42578125" style="639" customWidth="1"/>
    <col min="66" max="66" width="9.140625" style="639" customWidth="1"/>
    <col min="67" max="16384" width="9.140625" style="639"/>
  </cols>
  <sheetData>
    <row r="1" spans="1:9" ht="30" customHeight="1"/>
    <row r="2" spans="1:9" ht="30" customHeight="1"/>
    <row r="3" spans="1:9" ht="30" customHeight="1"/>
    <row r="5" spans="1:9" ht="13.5" thickBot="1">
      <c r="A5" s="566"/>
      <c r="B5" s="566"/>
      <c r="C5" s="566"/>
      <c r="D5" s="566"/>
      <c r="E5" s="566"/>
      <c r="F5" s="566"/>
      <c r="G5" s="566"/>
      <c r="H5" s="566"/>
    </row>
    <row r="6" spans="1:9" ht="19.5">
      <c r="A6" s="566"/>
      <c r="B6" s="615" t="s">
        <v>1451</v>
      </c>
      <c r="C6" s="567"/>
      <c r="D6" s="615" t="s">
        <v>1453</v>
      </c>
      <c r="E6" s="567"/>
      <c r="F6" s="615" t="s">
        <v>1455</v>
      </c>
      <c r="G6" s="566"/>
      <c r="H6" s="586" t="s">
        <v>806</v>
      </c>
    </row>
    <row r="7" spans="1:9">
      <c r="A7" s="566"/>
      <c r="B7" s="659" t="s">
        <v>77</v>
      </c>
      <c r="C7" s="641"/>
      <c r="D7" s="659" t="s">
        <v>1142</v>
      </c>
      <c r="E7" s="641"/>
      <c r="F7" s="659" t="s">
        <v>1064</v>
      </c>
      <c r="G7" s="566"/>
      <c r="H7" s="586" t="s">
        <v>300</v>
      </c>
    </row>
    <row r="8" spans="1:9">
      <c r="A8" s="566"/>
      <c r="B8" s="659" t="s">
        <v>767</v>
      </c>
      <c r="C8" s="641"/>
      <c r="D8" s="659" t="s">
        <v>304</v>
      </c>
      <c r="E8" s="641"/>
      <c r="F8" s="659" t="s">
        <v>569</v>
      </c>
      <c r="G8" s="566"/>
      <c r="H8" s="566"/>
    </row>
    <row r="9" spans="1:9">
      <c r="A9" s="566"/>
      <c r="B9" s="659" t="s">
        <v>766</v>
      </c>
      <c r="C9" s="641"/>
      <c r="D9" s="659" t="s">
        <v>1123</v>
      </c>
      <c r="E9" s="641"/>
      <c r="F9" s="659" t="s">
        <v>1001</v>
      </c>
      <c r="G9" s="566"/>
      <c r="H9" s="566"/>
    </row>
    <row r="10" spans="1:9">
      <c r="A10" s="566"/>
      <c r="B10" s="659" t="s">
        <v>847</v>
      </c>
      <c r="C10" s="641"/>
      <c r="D10" s="659" t="s">
        <v>1127</v>
      </c>
      <c r="E10" s="641"/>
      <c r="F10" s="659" t="s">
        <v>1013</v>
      </c>
      <c r="G10" s="566"/>
      <c r="H10" s="566"/>
    </row>
    <row r="11" spans="1:9">
      <c r="A11" s="566"/>
      <c r="B11" s="659" t="s">
        <v>75</v>
      </c>
      <c r="C11" s="641"/>
      <c r="D11" s="659" t="s">
        <v>1104</v>
      </c>
      <c r="E11" s="641"/>
      <c r="F11" s="659" t="s">
        <v>796</v>
      </c>
      <c r="G11" s="566"/>
      <c r="H11" s="566"/>
    </row>
    <row r="12" spans="1:9">
      <c r="A12" s="566"/>
      <c r="B12" s="659" t="s">
        <v>1247</v>
      </c>
      <c r="C12" s="641"/>
      <c r="D12" s="659" t="s">
        <v>1101</v>
      </c>
      <c r="E12" s="641"/>
      <c r="F12" s="659" t="s">
        <v>85</v>
      </c>
      <c r="G12" s="566"/>
      <c r="H12" s="566"/>
    </row>
    <row r="13" spans="1:9">
      <c r="A13" s="566"/>
      <c r="B13" s="659" t="s">
        <v>268</v>
      </c>
      <c r="C13" s="641"/>
      <c r="D13" s="659" t="s">
        <v>1128</v>
      </c>
      <c r="E13" s="641"/>
      <c r="F13" s="659" t="s">
        <v>1179</v>
      </c>
      <c r="G13" s="566"/>
      <c r="H13" s="566"/>
    </row>
    <row r="14" spans="1:9">
      <c r="A14" s="566"/>
      <c r="B14" s="659" t="s">
        <v>1220</v>
      </c>
      <c r="C14" s="641"/>
      <c r="D14" s="659" t="s">
        <v>247</v>
      </c>
      <c r="E14" s="641"/>
      <c r="F14" s="659" t="s">
        <v>243</v>
      </c>
      <c r="G14" s="566"/>
      <c r="H14" s="566"/>
    </row>
    <row r="15" spans="1:9">
      <c r="A15" s="566"/>
      <c r="B15" s="659" t="s">
        <v>289</v>
      </c>
      <c r="C15" s="641"/>
      <c r="D15" s="659" t="s">
        <v>833</v>
      </c>
      <c r="E15" s="641"/>
      <c r="F15" s="659" t="s">
        <v>244</v>
      </c>
      <c r="G15" s="566"/>
      <c r="H15" s="566"/>
      <c r="I15" s="640"/>
    </row>
    <row r="16" spans="1:9">
      <c r="A16" s="566"/>
      <c r="B16" s="659" t="s">
        <v>701</v>
      </c>
      <c r="C16" s="641"/>
      <c r="D16" s="659" t="s">
        <v>832</v>
      </c>
      <c r="E16" s="641"/>
      <c r="F16" s="659" t="s">
        <v>245</v>
      </c>
      <c r="G16" s="566"/>
      <c r="H16" s="566"/>
      <c r="I16" s="640"/>
    </row>
    <row r="17" spans="1:9">
      <c r="A17" s="566"/>
      <c r="B17" s="659" t="s">
        <v>340</v>
      </c>
      <c r="C17" s="641"/>
      <c r="D17" s="659" t="s">
        <v>89</v>
      </c>
      <c r="E17" s="641"/>
      <c r="F17" s="659" t="s">
        <v>1193</v>
      </c>
      <c r="G17" s="566"/>
      <c r="H17" s="566"/>
      <c r="I17" s="640"/>
    </row>
    <row r="18" spans="1:9">
      <c r="A18" s="566"/>
      <c r="B18" s="659" t="s">
        <v>653</v>
      </c>
      <c r="C18" s="641"/>
      <c r="D18" s="659" t="s">
        <v>90</v>
      </c>
      <c r="E18" s="641"/>
      <c r="F18" s="659" t="s">
        <v>583</v>
      </c>
      <c r="G18" s="566"/>
      <c r="H18" s="566"/>
      <c r="I18" s="640"/>
    </row>
    <row r="19" spans="1:9">
      <c r="A19" s="566"/>
      <c r="B19" s="659" t="s">
        <v>216</v>
      </c>
      <c r="C19" s="641"/>
      <c r="D19" s="659" t="s">
        <v>1092</v>
      </c>
      <c r="E19" s="641"/>
      <c r="F19" s="659" t="s">
        <v>78</v>
      </c>
      <c r="G19" s="566"/>
      <c r="H19" s="566"/>
    </row>
    <row r="20" spans="1:9">
      <c r="A20" s="566"/>
      <c r="B20" s="659" t="s">
        <v>648</v>
      </c>
      <c r="C20" s="641"/>
      <c r="D20" s="659" t="s">
        <v>82</v>
      </c>
      <c r="E20" s="641"/>
      <c r="F20" s="659" t="s">
        <v>907</v>
      </c>
      <c r="G20" s="566"/>
      <c r="H20" s="566"/>
    </row>
    <row r="21" spans="1:9">
      <c r="A21" s="566"/>
      <c r="B21" s="659" t="s">
        <v>679</v>
      </c>
      <c r="C21" s="641"/>
      <c r="D21" s="659" t="s">
        <v>248</v>
      </c>
      <c r="E21" s="641"/>
      <c r="F21" s="659" t="s">
        <v>81</v>
      </c>
      <c r="G21" s="566"/>
      <c r="H21" s="566"/>
    </row>
    <row r="22" spans="1:9">
      <c r="A22" s="566"/>
      <c r="B22" s="659" t="s">
        <v>83</v>
      </c>
      <c r="C22" s="641"/>
      <c r="D22" s="659" t="s">
        <v>91</v>
      </c>
      <c r="E22" s="641"/>
      <c r="F22" s="659" t="s">
        <v>86</v>
      </c>
      <c r="G22" s="566"/>
      <c r="H22" s="566"/>
    </row>
    <row r="23" spans="1:9">
      <c r="A23" s="566"/>
      <c r="B23" s="659" t="s">
        <v>84</v>
      </c>
      <c r="C23" s="641"/>
      <c r="D23" s="659" t="s">
        <v>93</v>
      </c>
      <c r="E23" s="641"/>
      <c r="F23" s="659" t="s">
        <v>8</v>
      </c>
      <c r="G23" s="566"/>
      <c r="H23" s="566"/>
    </row>
    <row r="24" spans="1:9">
      <c r="A24" s="566"/>
      <c r="B24" s="659" t="s">
        <v>1229</v>
      </c>
      <c r="C24" s="641"/>
      <c r="D24" s="659" t="s">
        <v>1093</v>
      </c>
      <c r="E24" s="641"/>
      <c r="F24" s="659" t="s">
        <v>246</v>
      </c>
      <c r="G24" s="566"/>
      <c r="H24" s="566"/>
    </row>
    <row r="25" spans="1:9">
      <c r="A25" s="566"/>
      <c r="B25" s="659" t="s">
        <v>88</v>
      </c>
      <c r="C25" s="641"/>
      <c r="D25" s="659" t="s">
        <v>1099</v>
      </c>
      <c r="E25" s="641"/>
      <c r="F25" s="659" t="s">
        <v>94</v>
      </c>
      <c r="G25" s="566"/>
      <c r="H25" s="566"/>
    </row>
    <row r="26" spans="1:9">
      <c r="A26" s="566"/>
      <c r="B26" s="659" t="s">
        <v>809</v>
      </c>
      <c r="C26" s="641"/>
      <c r="D26" s="659" t="s">
        <v>76</v>
      </c>
      <c r="E26" s="641"/>
      <c r="F26" s="659"/>
      <c r="G26" s="566"/>
      <c r="H26" s="566"/>
    </row>
    <row r="27" spans="1:9">
      <c r="A27" s="566"/>
      <c r="B27" s="659" t="s">
        <v>586</v>
      </c>
      <c r="C27" s="641"/>
      <c r="D27" s="659" t="s">
        <v>79</v>
      </c>
      <c r="E27" s="641"/>
      <c r="F27" s="659"/>
      <c r="G27" s="566"/>
      <c r="H27" s="566"/>
    </row>
    <row r="28" spans="1:9">
      <c r="A28" s="566"/>
      <c r="B28" s="659" t="s">
        <v>92</v>
      </c>
      <c r="C28" s="641"/>
      <c r="D28" s="659" t="s">
        <v>80</v>
      </c>
      <c r="E28" s="641"/>
      <c r="F28" s="659"/>
      <c r="G28" s="566"/>
      <c r="H28" s="566"/>
    </row>
    <row r="29" spans="1:9">
      <c r="A29" s="566"/>
      <c r="B29" s="659" t="s">
        <v>1161</v>
      </c>
      <c r="C29" s="641"/>
      <c r="D29" s="659" t="s">
        <v>749</v>
      </c>
      <c r="E29" s="641"/>
      <c r="F29" s="659"/>
      <c r="G29" s="566"/>
      <c r="H29" s="566"/>
    </row>
    <row r="30" spans="1:9">
      <c r="A30" s="566"/>
      <c r="B30" s="659" t="s">
        <v>95</v>
      </c>
      <c r="C30" s="641"/>
      <c r="D30" s="659" t="s">
        <v>752</v>
      </c>
      <c r="E30" s="641"/>
      <c r="F30" s="659"/>
      <c r="G30" s="566"/>
      <c r="H30" s="566"/>
    </row>
    <row r="31" spans="1:9">
      <c r="A31" s="566"/>
      <c r="B31" s="659"/>
      <c r="C31" s="642"/>
      <c r="D31" s="659" t="s">
        <v>748</v>
      </c>
      <c r="E31" s="642"/>
      <c r="F31" s="659"/>
      <c r="G31" s="566"/>
      <c r="H31" s="566"/>
    </row>
    <row r="32" spans="1:9">
      <c r="A32" s="566"/>
      <c r="B32" s="659"/>
      <c r="C32" s="642"/>
      <c r="D32" s="659" t="s">
        <v>751</v>
      </c>
      <c r="E32" s="642"/>
      <c r="F32" s="659"/>
      <c r="G32" s="566"/>
      <c r="H32" s="566"/>
    </row>
    <row r="33" spans="1:8" ht="12" customHeight="1">
      <c r="A33" s="566"/>
      <c r="B33" s="660"/>
      <c r="C33" s="642"/>
      <c r="D33" s="659" t="s">
        <v>750</v>
      </c>
      <c r="E33" s="642"/>
      <c r="F33" s="660"/>
      <c r="G33" s="566"/>
      <c r="H33" s="566"/>
    </row>
    <row r="34" spans="1:8">
      <c r="A34" s="566"/>
      <c r="B34" s="660"/>
      <c r="C34" s="642"/>
      <c r="D34" s="659" t="s">
        <v>87</v>
      </c>
      <c r="E34" s="642"/>
      <c r="F34" s="660"/>
      <c r="G34" s="566"/>
      <c r="H34" s="566"/>
    </row>
    <row r="35" spans="1:8" ht="13.5" thickBot="1">
      <c r="A35" s="566"/>
      <c r="B35" s="661"/>
      <c r="C35" s="642"/>
      <c r="D35" s="661"/>
      <c r="E35" s="642"/>
      <c r="F35" s="661"/>
      <c r="G35" s="566"/>
      <c r="H35" s="566"/>
    </row>
    <row r="36" spans="1:8">
      <c r="A36" s="566"/>
      <c r="B36" s="566"/>
      <c r="C36" s="566"/>
      <c r="D36" s="566"/>
      <c r="E36" s="566"/>
      <c r="F36" s="566"/>
      <c r="G36" s="566"/>
      <c r="H36" s="566"/>
    </row>
  </sheetData>
  <sheetProtection sheet="1" objects="1" scenarios="1"/>
  <hyperlinks>
    <hyperlink ref="H7" location="'IR'!A2" display="RI!B2" xr:uid="{8E444A8D-CA62-45E0-91C9-CDBDEF269949}"/>
    <hyperlink ref="H6" location="'BB Consolidated'!A2" display="BB!B2" xr:uid="{C0B7EC93-FEC0-41E1-802E-DF5EFF38A91C}"/>
    <hyperlink ref="B8" location="'Assets - Accounting'!A2" display="'Ativos - Contábil'!B4" xr:uid="{735908FC-2947-4ECF-937D-B33F295D53BD}"/>
    <hyperlink ref="B9" location="'Liability - Accounting'!A2" display="'Passivos - Contábil'!B4" xr:uid="{0CF1543D-044D-4E25-A89E-B97B28BA8BA7}"/>
    <hyperlink ref="B26" location="'Statement Income'!A2" display="'DRE - Contábil'!B4" xr:uid="{85078158-7433-4475-AE9B-7AE9EA7E17C6}"/>
    <hyperlink ref="B28" location="'St Including Reallocations'!A2" display="'DRE - Realocada'!B4" xr:uid="{296BA395-86A9-4BE6-97B7-2AFE8E8CCB63}"/>
    <hyperlink ref="B29" location="'St Inc Realloc 4720'!A2" display="'DRE Realoc 4720'!B4" xr:uid="{CC265F1F-632A-420B-ADDD-79E713B84D06}"/>
    <hyperlink ref="B27" location="'St Realloc One-Off Items'!A2" display="'DRE - Realoc IE'!B4" xr:uid="{D6640A95-7B7A-4EC3-9E9F-AAD0EA117948}"/>
    <hyperlink ref="B19" location="'NII'!A2" display="'MFB'!B4" xr:uid="{B630AEC8-1878-49BA-A4D4-557C81A8AAED}"/>
    <hyperlink ref="B12" location="'Financial Margin Clients Mkt'!A2" display="'MFB Clientes e Mercado'!B4" xr:uid="{5DB5C7B9-60E3-4768-9177-BCB8FD47A6BC}"/>
    <hyperlink ref="B20" location="'Breakdown NII'!A2" display="'MFB - Abertura'!B4" xr:uid="{CAF46885-1927-4EF4-9D56-5E910560369D}"/>
    <hyperlink ref="B18" location="'Managerial Margin'!A2" display="'Margem Carteira'!B4" xr:uid="{7A4C307D-9B28-4737-ADD0-0F5CE455F5D5}"/>
    <hyperlink ref="B21" location="'Net Interest Rate'!A2" display="'MLL'!B4" xr:uid="{09EFD9BE-E4B7-4529-ACD9-E0501A27495E}"/>
    <hyperlink ref="B13" location="'Funding'!A2" display="'Captações'!B4" xr:uid="{0BCE1407-D2F1-416D-8991-30B7394F418C}"/>
    <hyperlink ref="B14" location="'Funding - Sources and Uses'!A2" display="'Captações - FU'!B4" xr:uid="{BCBD0B7F-840C-4FA8-B1EA-6A80E3731B7A}"/>
    <hyperlink ref="B15" location="'Funding Investments'!A2" display="'Aplicações e Captações'!B4" xr:uid="{5B994ED3-8CEE-4064-B96A-D7CE5566BA7D}"/>
    <hyperlink ref="B7" location="'Analysis Liquidity'!A2" display="'Liquidez'!B4" xr:uid="{96BF6A07-BC12-4F6C-94D7-9482CA090E63}"/>
    <hyperlink ref="B30" location="'Tax Credit'!A2" display="'Crédito Tributário'!B4" xr:uid="{2147163C-9524-4BA3-B976-D5746CE930DF}"/>
    <hyperlink ref="B25" location="'Securities Income'!A2" display="'TVMs - Resultado'!B4" xr:uid="{2392A2D9-B560-4AA1-AD59-5B6000CEF122}"/>
    <hyperlink ref="B24" location="'PPOP'!A2" display="'Resultado Estrutural'!B4" xr:uid="{BB5C99C6-1F36-458E-B582-63D864A65B84}"/>
    <hyperlink ref="B11" location="'Fee Income'!A2" display="'RPS'!B4" xr:uid="{DD385095-F410-4DED-9FB5-C549EDFAB8FE}"/>
    <hyperlink ref="B23" location="'Personnel Expenses'!A2" display="'Desp Pessoal'!B4" xr:uid="{41CCB053-5A08-47D4-A0BB-E6FB10E80419}"/>
    <hyperlink ref="B22" location="'Other Administrative Expenses'!A2" display="'ODA'!B4" xr:uid="{A9C1A649-873C-4D4F-90BF-AAD776D5178E}"/>
    <hyperlink ref="B16" location="'Goodwill on Equity'!A2" display="'Ágios'!B4" xr:uid="{2CC4E1F8-96CD-45B9-8F35-392A8B4C3AF8}"/>
    <hyperlink ref="B17" location="'Intangible Assets'!A2" display="'Ativos Intangíveis'!B4" xr:uid="{33BAF1B7-15ED-432D-BBEC-733FE8E9435A}"/>
    <hyperlink ref="B10" location="'DTL'!A2" display="'Passivo Fiscal Diferido'!B4" xr:uid="{E387D1C4-20A9-4E78-88A2-85271D6D26D1}"/>
    <hyperlink ref="D27" location="'Loan Portfolio'!A2" display="'Crédito'!B4" xr:uid="{327AC3D2-E7A5-451C-8B18-B26372C5B673}"/>
    <hyperlink ref="D26" location="'Individuals Loan'!A2" display="'Crédito PF'!B4" xr:uid="{84A50FDF-1B62-45A3-9AF0-2EA02F53CF29}"/>
    <hyperlink ref="D20" location="'Companies Loan'!A2" display="'Crédito PJ'!B4" xr:uid="{F06FC0F0-3B96-4B46-B94E-9EE6A6452820}"/>
    <hyperlink ref="D8" location="'Agribusiness Loan'!A2" display="'Crédito Agronegócios'!B4" xr:uid="{780EA8E2-8099-4DD1-8A97-43EB47D73E1A}"/>
    <hyperlink ref="D12" location="'Agro-Purpose'!A2" display="'Agro-Destinação'!B4" xr:uid="{0635EB02-E3AF-4676-8901-C101C49AA48E}"/>
    <hyperlink ref="D11" location="'Agro-Item'!A2" display="'Agro-Item'!B4" xr:uid="{F04FB79F-4AD2-4955-A236-78BC1FB2A419}"/>
    <hyperlink ref="D9" location="'Agro-Size'!A2" display="'Agro-Porte'!B4" xr:uid="{4F81011D-6E58-4A89-8CCD-33DA211B8A72}"/>
    <hyperlink ref="D10" location="'Agro-Customer View'!A2" display="'Agro-Visão Cliente'!B4" xr:uid="{01BEF5D7-1B72-4EE3-868B-8AE798B17A8F}"/>
    <hyperlink ref="D13" location="'Agro-Funding'!A2" display="'Agro-Fonte'!B4" xr:uid="{3ED64B5A-30C5-4677-A50E-852381B22931}"/>
    <hyperlink ref="D25" location="'Agro-Equalization'!A2" display="'Agro - Receitas Eq FP'!B4" xr:uid="{7EFAEE8D-B60E-4ED4-899C-F2DD2BB5CD03}"/>
    <hyperlink ref="D24" location="'Agro-Eq. Resources'!A2" display="'Agro - Recursos Eq'!B4" xr:uid="{4830E0BB-A4D6-49BE-B547-369068078E60}"/>
    <hyperlink ref="D19" location="'Agro-NPL'!A2" display="'Agro - Inad'!B4" xr:uid="{0E932E69-B51D-4040-B8B2-4AD1A1D3E82F}"/>
    <hyperlink ref="D22" location="'Concentration Portfolio'!A2" display="'Crédito - Concentração'!B4" xr:uid="{B9745D90-16AE-4C11-8F90-47C5D4B4855E}"/>
    <hyperlink ref="D21" location="'Macro-sector'!A2" display="'Crédito PJ Macrossetor'!B4" xr:uid="{7CC19498-1097-47B9-B332-B63A1B0940F3}"/>
    <hyperlink ref="D28" location="'Loan Portfolio RL'!A2" display="'Crédito NR'!B4" xr:uid="{EFAAF1A2-C980-48C0-A45A-8378BA36C502}"/>
    <hyperlink ref="D33" location="'Loan Portf by RL - Individuals'!A2" display="'Crédito PF NR'!B4" xr:uid="{E4874C13-02DC-44F9-B3DE-6A554092198B}"/>
    <hyperlink ref="D32" location="'Loan Portfolio RL - Companies'!A2" display="'Crédito PJ NR'!B4" xr:uid="{F46AA363-0C22-4E0B-90C6-1A7068DCAB09}"/>
    <hyperlink ref="D31" location="'Loan Portf RL - Agrib Indiv'!A2" display="'Crédito Agro PF NR'!B4" xr:uid="{89A8C0FE-047A-45A5-92FD-B6DA58F47C0A}"/>
    <hyperlink ref="D29" location="'Loan Portf RL - Agrib Comp'!A2" display="'Agro PJ NR'!B4" xr:uid="{01D3E295-7A4C-4CF7-A10F-F3F9D336D043}"/>
    <hyperlink ref="D30" location="'Loan Portf RL - Abroad'!A2" display="'Crédito Exterior NR'!B4" xr:uid="{37F2ED8B-FAB0-4450-85FE-6DA5610C7F9D}"/>
    <hyperlink ref="D7" location="'ACC ACE'!A2" display="'ACC-ACE'!B294" xr:uid="{2BE00CA8-A560-4BFC-84A1-18121740497E}"/>
    <hyperlink ref="D14" location="'Breakdown Allowance'!A2" display="'Provisões'!B4" xr:uid="{92697125-ADAE-40AD-B10A-A1C3A32B0418}"/>
    <hyperlink ref="D18" location="'Chg Allow - Individuals'!A2" display="'PCLD - PF'!B4" xr:uid="{87021F85-34C2-46EF-B0BB-3CC86431430D}"/>
    <hyperlink ref="D17" location="'Chg Allow - Companies'!A2" display="'PCLD - PJ'!B4" xr:uid="{4EE52C53-07E0-4280-B413-FD6874916D77}"/>
    <hyperlink ref="D16" location="'Chg Allow - Agrib Individ'!A2" display="'PCLD - Agro PF'!B4" xr:uid="{CC70F370-3AF3-485B-B32C-7846B15345EA}"/>
    <hyperlink ref="D15" location="'Chg Allow - Agrib Comp'!A2" display="'PCLD - Agro PJ'!B4" xr:uid="{50FD6BB5-7B16-4542-8564-DA09C74B2036}"/>
    <hyperlink ref="D34" location="'Provision Expenses'!A2" display="'PCLD - Despesas'!B4" xr:uid="{0D525D2B-FB35-45B5-B9ED-5FFF52EC5B3F}"/>
    <hyperlink ref="D23" location="'Delinquency Ratios'!A2" display="'Índice Atraso'!B4" xr:uid="{A6CB1D65-FAC3-4858-81F9-CED6EC768C96}"/>
    <hyperlink ref="F8" location="'BB Quots'!A2" display="'Cotações BB'!B4" xr:uid="{7B01A187-BA63-409D-8FD6-53C84A91FE2F}"/>
    <hyperlink ref="F24" location="'Shareholding Breakdown'!A2" display="'Composição Acionária'!B5" xr:uid="{B139D796-8AD6-42F1-99D3-A48B67302037}"/>
    <hyperlink ref="F16" location="'Dividends &amp; IOE'!A2" display="'Dividendos e JCP'!B4" xr:uid="{24451509-70C5-4239-B1E1-463350A9DB84}"/>
    <hyperlink ref="F12" location="'Capital Market'!A2" display="'Multiplos de Mercado'!B4" xr:uid="{6A36AFA2-72F0-4285-89D6-FA542338497C}"/>
    <hyperlink ref="F18" location="'IF &amp; MP'!A2" display="'Fundos de Investimento'!B4" xr:uid="{853FEC11-8B28-4401-BC6C-841419194818}"/>
    <hyperlink ref="F13" location="'Cards'!A2" display="'Cartões'!B4" xr:uid="{F1312FBB-2CF1-44D7-8797-0FD188563F70}"/>
    <hyperlink ref="F21" location="'Market Share'!A2" display="'Participação de Mercado'!B4" xr:uid="{76DEF27C-8FCF-4621-A975-9396170B854A}"/>
    <hyperlink ref="F14" location="'Compuls Reserves'!A2" display="'Compulsório'!B4" xr:uid="{16C15A0B-86A4-4980-9932-84C5FACE02CB}"/>
    <hyperlink ref="F11" location="'BIS III'!A2" display="'Bis III - Gerencial'!B4" xr:uid="{A8083C1E-3E2A-4EDC-8B4F-E9A40C697AE5}"/>
    <hyperlink ref="F19" location="'LR'!A2" display="'Risco Legal'!B4" xr:uid="{C8FAED8E-B738-4310-837E-CAAE173957F7}"/>
    <hyperlink ref="F25" location="'Structural Data'!A2" display="'Dados Estruturais'!B4" xr:uid="{8535EB71-E215-486F-BC54-4915024FAA89}"/>
    <hyperlink ref="F22" location="'Productivity Ratios'!A2" display="'Indicador Desempenho'!B4" xr:uid="{362BA0B2-8E1D-4C6B-95EA-BEACFDCFF34A}"/>
    <hyperlink ref="F15" location="'Coverage Ratios'!A2" display="'Índice Cobertura'!B4" xr:uid="{7E38F5D0-25B2-42AD-92BD-78D8083CF9A1}"/>
    <hyperlink ref="F20" location="'Indicadores Econômicos'!B4" display="'Indicadores Econômicos'!B4" xr:uid="{774B0407-3D49-4202-90E2-24B6463CD6A8}"/>
    <hyperlink ref="F9" location="'Index Share - Brazil'!A2" display="'Part. Índices - Brasil'!B4" xr:uid="{8720F2C3-9993-4C06-95C0-935A16BD5FD3}"/>
    <hyperlink ref="F10" location="'Part. Índice - International'!B4" display="'Part. Índice - International'!B4" xr:uid="{AA3BDA01-B0B2-4F6F-AEEC-A4365F3033F4}"/>
    <hyperlink ref="F23" location="'Ratings'!A2" display="'Ratings'!B4" xr:uid="{60E06112-1EDB-4754-862F-CB39983EDA24}"/>
    <hyperlink ref="F7" location="'Banco Patagonia'!A2" display="'Banco Patagonia'!B4" xr:uid="{F761C23B-D610-441F-B784-C059F6CCDEB7}"/>
    <hyperlink ref="F17" location="'Effects on Shareholders Equity'!A2" display="'Ativos e Passivos Atuariais'!B4" xr:uid="{F85E2238-D2EF-42BD-8D13-1531B668C9BC}"/>
  </hyperlinks>
  <pageMargins left="0.78740157480314965" right="0.78740157480314965" top="0.98425196850393704" bottom="0.98425196850393704" header="0.51181102362204722" footer="0.51181102362204722"/>
  <pageSetup paperSize="9" scale="15" orientation="landscape" r:id="rId1"/>
  <headerFooter alignWithMargins="0">
    <oddHeader>&amp;R&amp;"Calibri"&amp;10&amp;K000000 #interna&amp;1#_x000D_</oddHead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D8982-6316-43D5-9FF4-51A8C45B7490}">
  <sheetPr codeName="Plan10">
    <tabColor rgb="FF33CCCC"/>
  </sheetPr>
  <dimension ref="A1:AR40"/>
  <sheetViews>
    <sheetView showGridLines="0" showRowColHeaders="0" zoomScaleNormal="100" workbookViewId="0">
      <pane xSplit="1" ySplit="5" topLeftCell="AJ6" activePane="bottomRight" state="frozen"/>
      <selection pane="topRight" activeCell="B1" sqref="B1"/>
      <selection pane="bottomLeft" activeCell="A6" sqref="A6"/>
      <selection pane="bottomRight" activeCell="A4" sqref="A4"/>
    </sheetView>
  </sheetViews>
  <sheetFormatPr defaultColWidth="12.42578125" defaultRowHeight="12.75"/>
  <cols>
    <col min="1" max="1" width="64.7109375" customWidth="1"/>
    <col min="2" max="236" width="12.7109375" customWidth="1"/>
  </cols>
  <sheetData>
    <row r="1" spans="1:44" s="80" customFormat="1" ht="16.350000000000001" customHeight="1">
      <c r="A1" s="90"/>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row>
    <row r="2" spans="1:44" s="80" customFormat="1" ht="33" customHeight="1">
      <c r="A2" s="616" t="s">
        <v>82</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row>
    <row r="3" spans="1:44" s="80" customFormat="1" ht="16.350000000000001" customHeight="1">
      <c r="A3" s="617" t="s">
        <v>1443</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row>
    <row r="4" spans="1:44" s="81" customFormat="1" ht="16.350000000000001" customHeight="1">
      <c r="A4" s="95" t="s">
        <v>1457</v>
      </c>
      <c r="B4" s="93" t="s">
        <v>761</v>
      </c>
      <c r="C4" s="93" t="s">
        <v>762</v>
      </c>
      <c r="D4" s="93" t="s">
        <v>1478</v>
      </c>
      <c r="E4" s="93" t="s">
        <v>1479</v>
      </c>
      <c r="F4" s="94" t="s">
        <v>1460</v>
      </c>
      <c r="G4" s="94" t="s">
        <v>1461</v>
      </c>
      <c r="H4" s="94" t="s">
        <v>1480</v>
      </c>
      <c r="I4" s="94" t="s">
        <v>1481</v>
      </c>
      <c r="J4" s="94" t="s">
        <v>1464</v>
      </c>
      <c r="K4" s="94" t="s">
        <v>1465</v>
      </c>
      <c r="L4" s="94" t="s">
        <v>1482</v>
      </c>
      <c r="M4" s="94" t="s">
        <v>1483</v>
      </c>
      <c r="N4" s="94" t="s">
        <v>1468</v>
      </c>
      <c r="O4" s="94" t="s">
        <v>1469</v>
      </c>
      <c r="P4" s="94" t="s">
        <v>1484</v>
      </c>
      <c r="Q4" s="94" t="s">
        <v>1485</v>
      </c>
      <c r="R4" s="94" t="s">
        <v>1472</v>
      </c>
      <c r="S4" s="94" t="s">
        <v>1473</v>
      </c>
      <c r="T4" s="94" t="s">
        <v>1486</v>
      </c>
      <c r="U4" s="94" t="s">
        <v>1487</v>
      </c>
      <c r="V4" s="94" t="s">
        <v>1163</v>
      </c>
      <c r="W4" s="94" t="s">
        <v>1164</v>
      </c>
      <c r="X4" s="94" t="s">
        <v>1488</v>
      </c>
      <c r="Y4" s="94" t="s">
        <v>1489</v>
      </c>
      <c r="Z4" s="94" t="s">
        <v>1203</v>
      </c>
      <c r="AA4" s="94" t="s">
        <v>1204</v>
      </c>
      <c r="AB4" s="94" t="s">
        <v>1490</v>
      </c>
      <c r="AC4" s="94" t="s">
        <v>1491</v>
      </c>
      <c r="AD4" s="94" t="s">
        <v>1477</v>
      </c>
      <c r="AE4" s="94" t="s">
        <v>1403</v>
      </c>
      <c r="AF4" s="94" t="s">
        <v>1418</v>
      </c>
      <c r="AG4" s="94" t="s">
        <v>1419</v>
      </c>
      <c r="AH4" s="94" t="s">
        <v>1406</v>
      </c>
      <c r="AI4" s="94" t="s">
        <v>1407</v>
      </c>
      <c r="AJ4" s="94" t="s">
        <v>1420</v>
      </c>
      <c r="AK4" s="94" t="s">
        <v>1421</v>
      </c>
      <c r="AL4" s="94" t="s">
        <v>1410</v>
      </c>
      <c r="AM4" s="94" t="s">
        <v>1411</v>
      </c>
      <c r="AN4" s="94" t="s">
        <v>1422</v>
      </c>
      <c r="AO4" s="94" t="s">
        <v>1423</v>
      </c>
      <c r="AP4" s="94" t="s">
        <v>1414</v>
      </c>
      <c r="AQ4" s="94" t="s">
        <v>1415</v>
      </c>
      <c r="AR4" s="94" t="s">
        <v>1424</v>
      </c>
    </row>
    <row r="5" spans="1:44" s="113" customFormat="1" ht="4.5" customHeight="1">
      <c r="A5" s="96"/>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row>
    <row r="6" spans="1:44" s="79" customFormat="1">
      <c r="A6" s="223" t="s">
        <v>1584</v>
      </c>
      <c r="B6" s="236">
        <v>256179.79766175587</v>
      </c>
      <c r="C6" s="236">
        <v>267067.34030422952</v>
      </c>
      <c r="D6" s="236">
        <v>273303.45708569966</v>
      </c>
      <c r="E6" s="236">
        <v>283916.20242889045</v>
      </c>
      <c r="F6" s="236">
        <v>286770.34705706651</v>
      </c>
      <c r="G6" s="236">
        <v>285419.64229537052</v>
      </c>
      <c r="H6" s="236">
        <v>291040.84549488575</v>
      </c>
      <c r="I6" s="236">
        <v>298687.10095549491</v>
      </c>
      <c r="J6" s="236">
        <v>286584.93215106928</v>
      </c>
      <c r="K6" s="236">
        <v>274874.91056535399</v>
      </c>
      <c r="L6" s="236">
        <v>263538.83292214409</v>
      </c>
      <c r="M6" s="236">
        <v>249203.83055507278</v>
      </c>
      <c r="N6" s="236">
        <v>240875.05589482994</v>
      </c>
      <c r="O6" s="236">
        <v>236007.40134915704</v>
      </c>
      <c r="P6" s="236">
        <v>230161.2121446777</v>
      </c>
      <c r="Q6" s="236">
        <v>228691.49729731068</v>
      </c>
      <c r="R6" s="236">
        <v>220366.79355278326</v>
      </c>
      <c r="S6" s="236">
        <v>223863.02440788009</v>
      </c>
      <c r="T6" s="236">
        <v>219801.57992919997</v>
      </c>
      <c r="U6" s="236">
        <v>221595.56902402424</v>
      </c>
      <c r="V6" s="236">
        <v>209587.14361529003</v>
      </c>
      <c r="W6" s="236">
        <v>206497.76034215698</v>
      </c>
      <c r="X6" s="236">
        <v>203572.00699538656</v>
      </c>
      <c r="Y6" s="236">
        <v>197522.51793819192</v>
      </c>
      <c r="Z6" s="236">
        <v>221922.15571528926</v>
      </c>
      <c r="AA6" s="236">
        <v>219517.89818039135</v>
      </c>
      <c r="AB6" s="236">
        <v>225701.95666009834</v>
      </c>
      <c r="AC6" s="236">
        <v>236409.00088606533</v>
      </c>
      <c r="AD6" s="236">
        <v>240913.2663211129</v>
      </c>
      <c r="AE6" s="236">
        <v>237232.60758982546</v>
      </c>
      <c r="AF6" s="236">
        <v>246042.79058326004</v>
      </c>
      <c r="AG6" s="236">
        <v>253110.97843241974</v>
      </c>
      <c r="AH6" s="236">
        <v>251725.53217385008</v>
      </c>
      <c r="AI6" s="236">
        <v>264401.25382083957</v>
      </c>
      <c r="AJ6" s="236">
        <v>279674.3906951641</v>
      </c>
      <c r="AK6" s="236">
        <v>280008.99270408932</v>
      </c>
      <c r="AL6" s="236">
        <v>282487.90412923298</v>
      </c>
      <c r="AM6" s="236">
        <v>291997.17945169663</v>
      </c>
      <c r="AN6" s="236">
        <v>296449.58120271005</v>
      </c>
      <c r="AO6" s="236">
        <v>307252.19387726608</v>
      </c>
      <c r="AP6" s="236">
        <v>312692.36827764695</v>
      </c>
      <c r="AQ6" s="236">
        <v>323811.95534048864</v>
      </c>
      <c r="AR6" s="236">
        <v>327363.23392156686</v>
      </c>
    </row>
    <row r="7" spans="1:44" s="79" customFormat="1">
      <c r="A7" s="120" t="s">
        <v>156</v>
      </c>
      <c r="B7" s="229">
        <v>135154.563037074</v>
      </c>
      <c r="C7" s="229">
        <v>141334.754818941</v>
      </c>
      <c r="D7" s="229">
        <v>143269.03113180998</v>
      </c>
      <c r="E7" s="229">
        <v>146546.07225313198</v>
      </c>
      <c r="F7" s="229">
        <v>149215.07399659601</v>
      </c>
      <c r="G7" s="229">
        <v>146111.108198937</v>
      </c>
      <c r="H7" s="229">
        <v>148951.32339082699</v>
      </c>
      <c r="I7" s="229">
        <v>151900.813761639</v>
      </c>
      <c r="J7" s="229">
        <v>143825.691030071</v>
      </c>
      <c r="K7" s="229">
        <v>134356.29706245</v>
      </c>
      <c r="L7" s="229">
        <v>128794.95881911</v>
      </c>
      <c r="M7" s="229">
        <v>121018.71341748061</v>
      </c>
      <c r="N7" s="229">
        <v>117236.20165141998</v>
      </c>
      <c r="O7" s="229">
        <v>114706.68726390068</v>
      </c>
      <c r="P7" s="229">
        <v>113952.65776064064</v>
      </c>
      <c r="Q7" s="229">
        <v>111829.97870142033</v>
      </c>
      <c r="R7" s="229">
        <v>108557.47382821029</v>
      </c>
      <c r="S7" s="229">
        <v>112151.18047117999</v>
      </c>
      <c r="T7" s="229">
        <v>109652.92916954002</v>
      </c>
      <c r="U7" s="229">
        <v>110278.00817410022</v>
      </c>
      <c r="V7" s="229">
        <v>102589.08188306</v>
      </c>
      <c r="W7" s="229">
        <v>102130.98386312</v>
      </c>
      <c r="X7" s="229">
        <v>101823.18666395212</v>
      </c>
      <c r="Y7" s="229">
        <v>99006.863215013436</v>
      </c>
      <c r="Z7" s="229">
        <v>111983.68672286558</v>
      </c>
      <c r="AA7" s="229">
        <v>120431.39997577133</v>
      </c>
      <c r="AB7" s="229">
        <v>128728.4330635325</v>
      </c>
      <c r="AC7" s="229">
        <v>136407.62106978215</v>
      </c>
      <c r="AD7" s="229">
        <v>139068.29566552033</v>
      </c>
      <c r="AE7" s="229">
        <v>133422.54601685077</v>
      </c>
      <c r="AF7" s="229">
        <v>138565.28821522999</v>
      </c>
      <c r="AG7" s="229">
        <v>139444.86641709</v>
      </c>
      <c r="AH7" s="229">
        <v>135177.79450565891</v>
      </c>
      <c r="AI7" s="229">
        <v>142116.13267676829</v>
      </c>
      <c r="AJ7" s="229">
        <v>150034.03291909915</v>
      </c>
      <c r="AK7" s="229">
        <v>147665.40651989996</v>
      </c>
      <c r="AL7" s="229">
        <v>149692.39879503974</v>
      </c>
      <c r="AM7" s="229">
        <v>151813.42480407914</v>
      </c>
      <c r="AN7" s="229">
        <v>154316.00457225999</v>
      </c>
      <c r="AO7" s="229">
        <v>158919.71552576218</v>
      </c>
      <c r="AP7" s="229">
        <v>159359.67113854125</v>
      </c>
      <c r="AQ7" s="229">
        <v>163633.30539777796</v>
      </c>
      <c r="AR7" s="229">
        <v>160328.85726228097</v>
      </c>
    </row>
    <row r="8" spans="1:44" s="79" customFormat="1">
      <c r="A8" s="120" t="s">
        <v>157</v>
      </c>
      <c r="B8" s="229">
        <v>56328.62143673165</v>
      </c>
      <c r="C8" s="229">
        <v>58177.625203878459</v>
      </c>
      <c r="D8" s="229">
        <v>61976.265039370061</v>
      </c>
      <c r="E8" s="229">
        <v>65075.91867248925</v>
      </c>
      <c r="F8" s="229">
        <v>66211.454171402525</v>
      </c>
      <c r="G8" s="229">
        <v>65207.060199055188</v>
      </c>
      <c r="H8" s="229">
        <v>66631.667745490544</v>
      </c>
      <c r="I8" s="229">
        <v>66458.729452977801</v>
      </c>
      <c r="J8" s="229">
        <v>63986.245733839678</v>
      </c>
      <c r="K8" s="229">
        <v>62383.454561244056</v>
      </c>
      <c r="L8" s="229">
        <v>61062.290788394072</v>
      </c>
      <c r="M8" s="229">
        <v>59250.572576121813</v>
      </c>
      <c r="N8" s="229">
        <v>57880.670608289962</v>
      </c>
      <c r="O8" s="229">
        <v>56471.445851336241</v>
      </c>
      <c r="P8" s="229">
        <v>54548.029370127144</v>
      </c>
      <c r="Q8" s="229">
        <v>55600.713112610261</v>
      </c>
      <c r="R8" s="229">
        <v>54124.116598702989</v>
      </c>
      <c r="S8" s="229">
        <v>53434.740378240065</v>
      </c>
      <c r="T8" s="229">
        <v>52368.952780629996</v>
      </c>
      <c r="U8" s="229">
        <v>51471.634434874017</v>
      </c>
      <c r="V8" s="229">
        <v>50515.019035260048</v>
      </c>
      <c r="W8" s="229">
        <v>49193.870623426985</v>
      </c>
      <c r="X8" s="229">
        <v>49481.540141724028</v>
      </c>
      <c r="Y8" s="229">
        <v>49885.182368848087</v>
      </c>
      <c r="Z8" s="229">
        <v>50499.896288093638</v>
      </c>
      <c r="AA8" s="229">
        <v>50597.885547229977</v>
      </c>
      <c r="AB8" s="229">
        <v>50987.251304705627</v>
      </c>
      <c r="AC8" s="229">
        <v>51205.241982622989</v>
      </c>
      <c r="AD8" s="229">
        <v>51587.651911662186</v>
      </c>
      <c r="AE8" s="229">
        <v>50206.247564324382</v>
      </c>
      <c r="AF8" s="229">
        <v>52205.020177710059</v>
      </c>
      <c r="AG8" s="229">
        <v>52670.858954559706</v>
      </c>
      <c r="AH8" s="229">
        <v>52100.605697890926</v>
      </c>
      <c r="AI8" s="229">
        <v>53444.30765619094</v>
      </c>
      <c r="AJ8" s="229">
        <v>54182.168261244806</v>
      </c>
      <c r="AK8" s="229">
        <v>53980.526246729205</v>
      </c>
      <c r="AL8" s="229">
        <v>53897.749049453312</v>
      </c>
      <c r="AM8" s="229">
        <v>57756.362903547546</v>
      </c>
      <c r="AN8" s="229">
        <v>62433.835042840168</v>
      </c>
      <c r="AO8" s="229">
        <v>65160.9018737843</v>
      </c>
      <c r="AP8" s="229">
        <v>66822.812220336113</v>
      </c>
      <c r="AQ8" s="229">
        <v>70513.107548950895</v>
      </c>
      <c r="AR8" s="229">
        <v>77250.743200785961</v>
      </c>
    </row>
    <row r="9" spans="1:44" s="79" customFormat="1">
      <c r="A9" s="120" t="s">
        <v>158</v>
      </c>
      <c r="B9" s="229">
        <v>17321.218302379701</v>
      </c>
      <c r="C9" s="229">
        <v>17120.049633320101</v>
      </c>
      <c r="D9" s="229">
        <v>16597.7219824903</v>
      </c>
      <c r="E9" s="229">
        <v>17043.212425530299</v>
      </c>
      <c r="F9" s="229">
        <v>14484.6594063099</v>
      </c>
      <c r="G9" s="229">
        <v>13415.56356746</v>
      </c>
      <c r="H9" s="229">
        <v>12817.373863459899</v>
      </c>
      <c r="I9" s="229">
        <v>13262.893112239901</v>
      </c>
      <c r="J9" s="229">
        <v>11673.09334399</v>
      </c>
      <c r="K9" s="229">
        <v>10958.652523000001</v>
      </c>
      <c r="L9" s="229">
        <v>9872.0391652999988</v>
      </c>
      <c r="M9" s="229">
        <v>8573.3707561900992</v>
      </c>
      <c r="N9" s="229">
        <v>9497.9378577700027</v>
      </c>
      <c r="O9" s="229">
        <v>9450.909393100048</v>
      </c>
      <c r="P9" s="229">
        <v>9382.5869337300373</v>
      </c>
      <c r="Q9" s="229">
        <v>9674.105536840143</v>
      </c>
      <c r="R9" s="229">
        <v>8302.1197318700742</v>
      </c>
      <c r="S9" s="229">
        <v>11252.010706340005</v>
      </c>
      <c r="T9" s="229">
        <v>11871.578674910003</v>
      </c>
      <c r="U9" s="229">
        <v>13700.892125070039</v>
      </c>
      <c r="V9" s="229">
        <v>12922.782068960001</v>
      </c>
      <c r="W9" s="229">
        <v>12390.334239</v>
      </c>
      <c r="X9" s="229">
        <v>11509.977640420393</v>
      </c>
      <c r="Y9" s="229">
        <v>13076.837614840231</v>
      </c>
      <c r="Z9" s="229">
        <v>15134.144793300098</v>
      </c>
      <c r="AA9" s="229">
        <v>8938.798273700073</v>
      </c>
      <c r="AB9" s="229">
        <v>9261.0800224601408</v>
      </c>
      <c r="AC9" s="229">
        <v>10184.87087958007</v>
      </c>
      <c r="AD9" s="229">
        <v>10615.969053280085</v>
      </c>
      <c r="AE9" s="229">
        <v>12332.648155590006</v>
      </c>
      <c r="AF9" s="229">
        <v>12734.208924299999</v>
      </c>
      <c r="AG9" s="229">
        <v>16644.65490826</v>
      </c>
      <c r="AH9" s="229">
        <v>17925.794699069862</v>
      </c>
      <c r="AI9" s="229">
        <v>19622.822904669993</v>
      </c>
      <c r="AJ9" s="229">
        <v>18011.350798279738</v>
      </c>
      <c r="AK9" s="229">
        <v>20044.465376819793</v>
      </c>
      <c r="AL9" s="229">
        <v>22374.342065249559</v>
      </c>
      <c r="AM9" s="229">
        <v>22014.873178999605</v>
      </c>
      <c r="AN9" s="229">
        <v>19565.352440119997</v>
      </c>
      <c r="AO9" s="229">
        <v>19595.764534249451</v>
      </c>
      <c r="AP9" s="229">
        <v>18624.658033169402</v>
      </c>
      <c r="AQ9" s="229">
        <v>16538.398875999264</v>
      </c>
      <c r="AR9" s="229">
        <v>16014.1166051696</v>
      </c>
    </row>
    <row r="10" spans="1:44" s="79" customFormat="1">
      <c r="A10" s="120" t="s">
        <v>159</v>
      </c>
      <c r="B10" s="229">
        <v>3937.3777815100002</v>
      </c>
      <c r="C10" s="229">
        <v>3941.4672968600103</v>
      </c>
      <c r="D10" s="229">
        <v>4018.5705371700301</v>
      </c>
      <c r="E10" s="229">
        <v>4054.2755631200098</v>
      </c>
      <c r="F10" s="229">
        <v>3932.4509174999998</v>
      </c>
      <c r="G10" s="229">
        <v>3704.0079619099997</v>
      </c>
      <c r="H10" s="229">
        <v>3078.7970575700001</v>
      </c>
      <c r="I10" s="229">
        <v>2834.8202419700197</v>
      </c>
      <c r="J10" s="229">
        <v>2498.00095031</v>
      </c>
      <c r="K10" s="229">
        <v>2233.4431559999998</v>
      </c>
      <c r="L10" s="229">
        <v>1922.174295</v>
      </c>
      <c r="M10" s="229">
        <v>1742.015622180003</v>
      </c>
      <c r="N10" s="229">
        <v>1539.27953</v>
      </c>
      <c r="O10" s="229">
        <v>1311.9922893000009</v>
      </c>
      <c r="P10" s="229">
        <v>1219.0715305899951</v>
      </c>
      <c r="Q10" s="229">
        <v>1220.5674956299947</v>
      </c>
      <c r="R10" s="229">
        <v>1302.8215226899977</v>
      </c>
      <c r="S10" s="229">
        <v>1413.8298725699999</v>
      </c>
      <c r="T10" s="229">
        <v>1403.7207557500001</v>
      </c>
      <c r="U10" s="229">
        <v>1611.2077894399977</v>
      </c>
      <c r="V10" s="229">
        <v>2004.3874659999999</v>
      </c>
      <c r="W10" s="229">
        <v>1803.302011</v>
      </c>
      <c r="X10" s="229">
        <v>1781.7143353099989</v>
      </c>
      <c r="Y10" s="229">
        <v>1878.9209481300036</v>
      </c>
      <c r="Z10" s="229">
        <v>3366.6026491000116</v>
      </c>
      <c r="AA10" s="229">
        <v>2815.8809863599931</v>
      </c>
      <c r="AB10" s="229">
        <v>2355.2177863000052</v>
      </c>
      <c r="AC10" s="229">
        <v>972.18177635000018</v>
      </c>
      <c r="AD10" s="229">
        <v>1024.9081736200001</v>
      </c>
      <c r="AE10" s="229">
        <v>1084.0576528799963</v>
      </c>
      <c r="AF10" s="229">
        <v>1186.9388300000001</v>
      </c>
      <c r="AG10" s="229">
        <v>1607.3564655499999</v>
      </c>
      <c r="AH10" s="229">
        <v>1734.292366050003</v>
      </c>
      <c r="AI10" s="229">
        <v>1846.2592836699976</v>
      </c>
      <c r="AJ10" s="229">
        <v>2130.1026926599993</v>
      </c>
      <c r="AK10" s="229">
        <v>2393.9165090199949</v>
      </c>
      <c r="AL10" s="229">
        <v>2737.563724910005</v>
      </c>
      <c r="AM10" s="229">
        <v>2717.8077768699909</v>
      </c>
      <c r="AN10" s="229">
        <v>2792.09582224</v>
      </c>
      <c r="AO10" s="229">
        <v>2965.3658401300045</v>
      </c>
      <c r="AP10" s="229">
        <v>3204.3192775900029</v>
      </c>
      <c r="AQ10" s="229">
        <v>3420.3026872199971</v>
      </c>
      <c r="AR10" s="229">
        <v>3756.9724428200002</v>
      </c>
    </row>
    <row r="11" spans="1:44" s="79" customFormat="1">
      <c r="A11" s="120" t="s">
        <v>17</v>
      </c>
      <c r="B11" s="229">
        <v>10965.653859399999</v>
      </c>
      <c r="C11" s="229">
        <v>12113.24744132</v>
      </c>
      <c r="D11" s="229">
        <v>11478.966903660001</v>
      </c>
      <c r="E11" s="229">
        <v>12493.572160760001</v>
      </c>
      <c r="F11" s="229">
        <v>12613.05745251</v>
      </c>
      <c r="G11" s="229">
        <v>14920.399035889999</v>
      </c>
      <c r="H11" s="229">
        <v>15881.707790889999</v>
      </c>
      <c r="I11" s="229">
        <v>17521.684647189999</v>
      </c>
      <c r="J11" s="229">
        <v>18296.42247537</v>
      </c>
      <c r="K11" s="229">
        <v>18162.999117900003</v>
      </c>
      <c r="L11" s="229">
        <v>16054.257817</v>
      </c>
      <c r="M11" s="229">
        <v>13662.727725500003</v>
      </c>
      <c r="N11" s="229">
        <v>12662.843886000001</v>
      </c>
      <c r="O11" s="229">
        <v>13460.529039520006</v>
      </c>
      <c r="P11" s="229">
        <v>14222.092913199976</v>
      </c>
      <c r="Q11" s="229">
        <v>15540.130140619947</v>
      </c>
      <c r="R11" s="229">
        <v>17627.04684695998</v>
      </c>
      <c r="S11" s="229">
        <v>17198.801936970001</v>
      </c>
      <c r="T11" s="229">
        <v>17590.012959619999</v>
      </c>
      <c r="U11" s="229">
        <v>18946.954461959995</v>
      </c>
      <c r="V11" s="229">
        <v>17133.151968300001</v>
      </c>
      <c r="W11" s="229">
        <v>17657.702550499998</v>
      </c>
      <c r="X11" s="229">
        <v>16158.631558640003</v>
      </c>
      <c r="Y11" s="229">
        <v>12180.084508280042</v>
      </c>
      <c r="Z11" s="229">
        <v>18575.735500579925</v>
      </c>
      <c r="AA11" s="229">
        <v>15621.48296597998</v>
      </c>
      <c r="AB11" s="229">
        <v>14073.197266080006</v>
      </c>
      <c r="AC11" s="229">
        <v>13384.774445149953</v>
      </c>
      <c r="AD11" s="229">
        <v>14247.223943749947</v>
      </c>
      <c r="AE11" s="229">
        <v>16328.881337580004</v>
      </c>
      <c r="AF11" s="229">
        <v>17211.752237140001</v>
      </c>
      <c r="AG11" s="229">
        <v>17574.95612889</v>
      </c>
      <c r="AH11" s="229">
        <v>19065.637319729933</v>
      </c>
      <c r="AI11" s="229">
        <v>19830.738535269993</v>
      </c>
      <c r="AJ11" s="229">
        <v>23505.286046739988</v>
      </c>
      <c r="AK11" s="229">
        <v>23786.92816056998</v>
      </c>
      <c r="AL11" s="229">
        <v>22402.356862329991</v>
      </c>
      <c r="AM11" s="229">
        <v>24747.865937199993</v>
      </c>
      <c r="AN11" s="229">
        <v>22244.183106869998</v>
      </c>
      <c r="AO11" s="229">
        <v>24810.671958599985</v>
      </c>
      <c r="AP11" s="229">
        <v>24761.183291329984</v>
      </c>
      <c r="AQ11" s="229">
        <v>30643.501467340018</v>
      </c>
      <c r="AR11" s="229">
        <v>29965.591532020026</v>
      </c>
    </row>
    <row r="12" spans="1:44" s="79" customFormat="1">
      <c r="A12" s="120" t="s">
        <v>18</v>
      </c>
      <c r="B12" s="229">
        <v>3677.8117325900002</v>
      </c>
      <c r="C12" s="229">
        <v>3580.2576067300001</v>
      </c>
      <c r="D12" s="229">
        <v>4051.13622274</v>
      </c>
      <c r="E12" s="229">
        <v>4002.9888039799998</v>
      </c>
      <c r="F12" s="229">
        <v>3907.8968227800001</v>
      </c>
      <c r="G12" s="229">
        <v>3281.9136917600003</v>
      </c>
      <c r="H12" s="229">
        <v>2208.1874581699999</v>
      </c>
      <c r="I12" s="229">
        <v>2047.14259569</v>
      </c>
      <c r="J12" s="229">
        <v>1452.1579036300002</v>
      </c>
      <c r="K12" s="229">
        <v>924.89571979999994</v>
      </c>
      <c r="L12" s="229">
        <v>872.93335309999998</v>
      </c>
      <c r="M12" s="229">
        <v>815.65398976000006</v>
      </c>
      <c r="N12" s="229">
        <v>764.61055910000005</v>
      </c>
      <c r="O12" s="229">
        <v>707.79110908000018</v>
      </c>
      <c r="P12" s="229">
        <v>199.95617271999996</v>
      </c>
      <c r="Q12" s="229">
        <v>112.06294949000001</v>
      </c>
      <c r="R12" s="229">
        <v>85.025043999999994</v>
      </c>
      <c r="S12" s="229">
        <v>36.773134840000004</v>
      </c>
      <c r="T12" s="229">
        <v>21.28287753</v>
      </c>
      <c r="U12" s="229">
        <v>6.0239704399999994</v>
      </c>
      <c r="V12" s="229">
        <v>0.76903290000000002</v>
      </c>
      <c r="W12" s="229">
        <v>0</v>
      </c>
      <c r="X12" s="229">
        <v>0</v>
      </c>
      <c r="Y12" s="229">
        <v>0</v>
      </c>
      <c r="Z12" s="229">
        <v>0</v>
      </c>
      <c r="AA12" s="229">
        <v>0</v>
      </c>
      <c r="AB12" s="229">
        <v>0</v>
      </c>
      <c r="AC12" s="229">
        <v>0</v>
      </c>
      <c r="AD12" s="229">
        <v>0</v>
      </c>
      <c r="AE12" s="229">
        <v>0</v>
      </c>
      <c r="AF12" s="229">
        <v>0</v>
      </c>
      <c r="AG12" s="229">
        <v>0</v>
      </c>
      <c r="AH12" s="229">
        <v>0</v>
      </c>
      <c r="AI12" s="229">
        <v>0</v>
      </c>
      <c r="AJ12" s="229">
        <v>0</v>
      </c>
      <c r="AK12" s="229">
        <v>0</v>
      </c>
      <c r="AL12" s="229">
        <v>0</v>
      </c>
      <c r="AM12" s="229">
        <v>0</v>
      </c>
      <c r="AN12" s="229">
        <v>0</v>
      </c>
      <c r="AO12" s="229">
        <v>0</v>
      </c>
      <c r="AP12" s="229">
        <v>0</v>
      </c>
      <c r="AQ12" s="229">
        <v>0</v>
      </c>
      <c r="AR12" s="229">
        <v>0</v>
      </c>
    </row>
    <row r="13" spans="1:44" s="79" customFormat="1">
      <c r="A13" s="120" t="s">
        <v>152</v>
      </c>
      <c r="B13" s="229">
        <v>14107.7316647104</v>
      </c>
      <c r="C13" s="229">
        <v>14486.1184501997</v>
      </c>
      <c r="D13" s="229">
        <v>14527.5023830891</v>
      </c>
      <c r="E13" s="229">
        <v>15013.7146113987</v>
      </c>
      <c r="F13" s="229">
        <v>15441.3081270481</v>
      </c>
      <c r="G13" s="229">
        <v>15236.3730676182</v>
      </c>
      <c r="H13" s="229">
        <v>15203.238260787901</v>
      </c>
      <c r="I13" s="229">
        <v>15085.3668250383</v>
      </c>
      <c r="J13" s="229">
        <v>13609.617703579301</v>
      </c>
      <c r="K13" s="229">
        <v>12573.105306109999</v>
      </c>
      <c r="L13" s="229">
        <v>11512.526560870001</v>
      </c>
      <c r="M13" s="229">
        <v>10231.051798850249</v>
      </c>
      <c r="N13" s="229">
        <v>8862.5641944900017</v>
      </c>
      <c r="O13" s="229">
        <v>7593.3578562601251</v>
      </c>
      <c r="P13" s="229">
        <v>6502.6650065499598</v>
      </c>
      <c r="Q13" s="229">
        <v>6193.7817350700079</v>
      </c>
      <c r="R13" s="229">
        <v>4550.8708322299481</v>
      </c>
      <c r="S13" s="229">
        <v>4236.9477358599997</v>
      </c>
      <c r="T13" s="229">
        <v>3742.6554614800002</v>
      </c>
      <c r="U13" s="229">
        <v>3440.7892262599803</v>
      </c>
      <c r="V13" s="229">
        <v>2973.8845638000007</v>
      </c>
      <c r="W13" s="229">
        <v>2954.1036405900009</v>
      </c>
      <c r="X13" s="229">
        <v>2918.8104372599746</v>
      </c>
      <c r="Y13" s="229">
        <v>2808.9026533400875</v>
      </c>
      <c r="Z13" s="229">
        <v>4412.9044454099967</v>
      </c>
      <c r="AA13" s="229">
        <v>2981.0458940299609</v>
      </c>
      <c r="AB13" s="229">
        <v>2689.5287162700633</v>
      </c>
      <c r="AC13" s="229">
        <v>2685.5158417302227</v>
      </c>
      <c r="AD13" s="229">
        <v>3066.0676862703353</v>
      </c>
      <c r="AE13" s="229">
        <v>3440.4048327403189</v>
      </c>
      <c r="AF13" s="229">
        <v>3782.5731297800007</v>
      </c>
      <c r="AG13" s="229">
        <v>4906.0683305099992</v>
      </c>
      <c r="AH13" s="229">
        <v>5025.0845231404492</v>
      </c>
      <c r="AI13" s="229">
        <v>6465.5447194603703</v>
      </c>
      <c r="AJ13" s="229">
        <v>9508.2680014303951</v>
      </c>
      <c r="AK13" s="229">
        <v>8804.2979988604329</v>
      </c>
      <c r="AL13" s="229">
        <v>9500.75134799035</v>
      </c>
      <c r="AM13" s="229">
        <v>8885.4222060803822</v>
      </c>
      <c r="AN13" s="229">
        <v>9783.2223268000016</v>
      </c>
      <c r="AO13" s="229">
        <v>8858.0259189302596</v>
      </c>
      <c r="AP13" s="229">
        <v>10535.587618510357</v>
      </c>
      <c r="AQ13" s="229">
        <v>7352.0718891604301</v>
      </c>
      <c r="AR13" s="229">
        <v>6534.2213866204384</v>
      </c>
    </row>
    <row r="14" spans="1:44" s="79" customFormat="1">
      <c r="A14" s="120" t="s">
        <v>153</v>
      </c>
      <c r="B14" s="229">
        <v>295.474378769998</v>
      </c>
      <c r="C14" s="229">
        <v>333.13387928999799</v>
      </c>
      <c r="D14" s="229">
        <v>326.92826331000299</v>
      </c>
      <c r="E14" s="229">
        <v>317.28858870999903</v>
      </c>
      <c r="F14" s="229">
        <v>392.41815189000101</v>
      </c>
      <c r="G14" s="229">
        <v>430.439696970005</v>
      </c>
      <c r="H14" s="229">
        <v>465.78046602000001</v>
      </c>
      <c r="I14" s="229">
        <v>428.36612714</v>
      </c>
      <c r="J14" s="229">
        <v>490.700082660004</v>
      </c>
      <c r="K14" s="229">
        <v>475.73194619999998</v>
      </c>
      <c r="L14" s="229">
        <v>495.91399039999999</v>
      </c>
      <c r="M14" s="229">
        <v>418.42363625000206</v>
      </c>
      <c r="N14" s="229">
        <v>438.46415639999998</v>
      </c>
      <c r="O14" s="229">
        <v>412.4739548400002</v>
      </c>
      <c r="P14" s="229">
        <v>402.29999603000243</v>
      </c>
      <c r="Q14" s="229">
        <v>343.70251766999735</v>
      </c>
      <c r="R14" s="229">
        <v>361.74358785000874</v>
      </c>
      <c r="S14" s="229">
        <v>327.75105611999999</v>
      </c>
      <c r="T14" s="229">
        <v>322.06764116000005</v>
      </c>
      <c r="U14" s="229">
        <v>270.28375784000167</v>
      </c>
      <c r="V14" s="229">
        <v>337.15090179999999</v>
      </c>
      <c r="W14" s="229">
        <v>359.54502230000003</v>
      </c>
      <c r="X14" s="229">
        <v>398.79213401999863</v>
      </c>
      <c r="Y14" s="229">
        <v>359.16706653999847</v>
      </c>
      <c r="Z14" s="229">
        <v>431.68751344000196</v>
      </c>
      <c r="AA14" s="229">
        <v>329.65155734000092</v>
      </c>
      <c r="AB14" s="229">
        <v>300.01279183000503</v>
      </c>
      <c r="AC14" s="229">
        <v>277.37766144999659</v>
      </c>
      <c r="AD14" s="229">
        <v>411.03641715000145</v>
      </c>
      <c r="AE14" s="229">
        <v>438.25383906000252</v>
      </c>
      <c r="AF14" s="229">
        <v>454.96836450000001</v>
      </c>
      <c r="AG14" s="229">
        <v>436.76592769999996</v>
      </c>
      <c r="AH14" s="229">
        <v>538.06717576998062</v>
      </c>
      <c r="AI14" s="229">
        <v>565.51400708997357</v>
      </c>
      <c r="AJ14" s="229">
        <v>556.63425135000239</v>
      </c>
      <c r="AK14" s="229">
        <v>511.80168111997426</v>
      </c>
      <c r="AL14" s="229">
        <v>587.81848197000636</v>
      </c>
      <c r="AM14" s="229">
        <v>578.53924289000929</v>
      </c>
      <c r="AN14" s="229">
        <v>554.74735677000012</v>
      </c>
      <c r="AO14" s="229">
        <v>474.94045153999849</v>
      </c>
      <c r="AP14" s="229">
        <v>536.00611225998421</v>
      </c>
      <c r="AQ14" s="229">
        <v>491.15474654999423</v>
      </c>
      <c r="AR14" s="229">
        <v>484.09065352999227</v>
      </c>
    </row>
    <row r="15" spans="1:44" s="79" customFormat="1">
      <c r="A15" s="120" t="s">
        <v>150</v>
      </c>
      <c r="B15" s="229">
        <v>6636.4056422700096</v>
      </c>
      <c r="C15" s="229">
        <v>8437.0167271099908</v>
      </c>
      <c r="D15" s="229">
        <v>9273.9069526000003</v>
      </c>
      <c r="E15" s="229">
        <v>10276.40160401</v>
      </c>
      <c r="F15" s="229">
        <v>10649.14100722</v>
      </c>
      <c r="G15" s="229">
        <v>11230.21949609</v>
      </c>
      <c r="H15" s="229">
        <v>11706.0925388</v>
      </c>
      <c r="I15" s="229">
        <v>11909.32104674</v>
      </c>
      <c r="J15" s="229">
        <v>11875.96913519</v>
      </c>
      <c r="K15" s="229">
        <v>11871.853362</v>
      </c>
      <c r="L15" s="229">
        <v>11913.0734146</v>
      </c>
      <c r="M15" s="229">
        <v>11681.881730739999</v>
      </c>
      <c r="N15" s="229">
        <v>11028.0951964</v>
      </c>
      <c r="O15" s="229">
        <v>10548.904460689993</v>
      </c>
      <c r="P15" s="229">
        <v>9859.9615092000004</v>
      </c>
      <c r="Q15" s="229">
        <v>9223.6626334400007</v>
      </c>
      <c r="R15" s="229">
        <v>8537.3792635899954</v>
      </c>
      <c r="S15" s="229">
        <v>7638.5227372600002</v>
      </c>
      <c r="T15" s="229">
        <v>6926.1890716099997</v>
      </c>
      <c r="U15" s="229">
        <v>6362.6976461100012</v>
      </c>
      <c r="V15" s="229">
        <v>5838.8101128999997</v>
      </c>
      <c r="W15" s="229">
        <v>4674.3636754999998</v>
      </c>
      <c r="X15" s="229">
        <v>4353.2656026999994</v>
      </c>
      <c r="Y15" s="229">
        <v>3490.4373705799999</v>
      </c>
      <c r="Z15" s="229">
        <v>2780.782182410002</v>
      </c>
      <c r="AA15" s="229">
        <v>2495.2359795900002</v>
      </c>
      <c r="AB15" s="229">
        <v>2241.4923760099996</v>
      </c>
      <c r="AC15" s="229">
        <v>1860.2660941600002</v>
      </c>
      <c r="AD15" s="229">
        <v>940.22695999000018</v>
      </c>
      <c r="AE15" s="229">
        <v>756.88858447000018</v>
      </c>
      <c r="AF15" s="229">
        <v>664.74837335999996</v>
      </c>
      <c r="AG15" s="229">
        <v>624.57660751000003</v>
      </c>
      <c r="AH15" s="229">
        <v>556.87930375999986</v>
      </c>
      <c r="AI15" s="229">
        <v>663.71827377</v>
      </c>
      <c r="AJ15" s="229">
        <v>784.90029736000008</v>
      </c>
      <c r="AK15" s="229">
        <v>942.04711944000007</v>
      </c>
      <c r="AL15" s="229">
        <v>1171.8774737599995</v>
      </c>
      <c r="AM15" s="229">
        <v>1510.9851242599998</v>
      </c>
      <c r="AN15" s="229">
        <v>1878.9612035900002</v>
      </c>
      <c r="AO15" s="229">
        <v>2161.2227899200002</v>
      </c>
      <c r="AP15" s="229">
        <v>2312.92973889</v>
      </c>
      <c r="AQ15" s="229">
        <v>2658.5715155400003</v>
      </c>
      <c r="AR15" s="229">
        <v>3125.1659437199996</v>
      </c>
    </row>
    <row r="16" spans="1:44" s="79" customFormat="1">
      <c r="A16" s="120" t="s">
        <v>841</v>
      </c>
      <c r="B16" s="229">
        <v>3918.1488554999996</v>
      </c>
      <c r="C16" s="229">
        <v>4112.9463591999902</v>
      </c>
      <c r="D16" s="229">
        <v>4344.3800451499901</v>
      </c>
      <c r="E16" s="229">
        <v>5535.2932463699981</v>
      </c>
      <c r="F16" s="229">
        <v>6555.3636928400128</v>
      </c>
      <c r="G16" s="229">
        <v>8781.7207969400006</v>
      </c>
      <c r="H16" s="229">
        <v>10978.972110219991</v>
      </c>
      <c r="I16" s="229">
        <v>14134.757297759996</v>
      </c>
      <c r="J16" s="229">
        <v>15844.989023119699</v>
      </c>
      <c r="K16" s="229">
        <v>18096.61759179</v>
      </c>
      <c r="L16" s="229">
        <v>18384.52936868</v>
      </c>
      <c r="M16" s="229">
        <v>19234.545175580006</v>
      </c>
      <c r="N16" s="229">
        <v>18494.950828700006</v>
      </c>
      <c r="O16" s="229">
        <v>18837.577104599961</v>
      </c>
      <c r="P16" s="229">
        <v>17518.701203029963</v>
      </c>
      <c r="Q16" s="229">
        <v>16817.370981799995</v>
      </c>
      <c r="R16" s="229">
        <v>15020.378040779957</v>
      </c>
      <c r="S16" s="229">
        <v>14324.595211980002</v>
      </c>
      <c r="T16" s="229">
        <v>14100.244527360002</v>
      </c>
      <c r="U16" s="229">
        <v>13686.663063359971</v>
      </c>
      <c r="V16" s="229">
        <v>13161.14843456</v>
      </c>
      <c r="W16" s="229">
        <v>12813.553406210003</v>
      </c>
      <c r="X16" s="229">
        <v>12843.538567639991</v>
      </c>
      <c r="Y16" s="229">
        <v>12735.074934330038</v>
      </c>
      <c r="Z16" s="229">
        <v>12812.741954019981</v>
      </c>
      <c r="AA16" s="229">
        <v>13309.786576530012</v>
      </c>
      <c r="AB16" s="229">
        <v>13116.956665809999</v>
      </c>
      <c r="AC16" s="229">
        <v>16977.481989489948</v>
      </c>
      <c r="AD16" s="229">
        <v>17443.169502240009</v>
      </c>
      <c r="AE16" s="229">
        <v>16475.520057349982</v>
      </c>
      <c r="AF16" s="229">
        <v>16532.510372029999</v>
      </c>
      <c r="AG16" s="229">
        <v>16382.969398920004</v>
      </c>
      <c r="AH16" s="229">
        <v>16486.042148140008</v>
      </c>
      <c r="AI16" s="229">
        <v>16643.99449827</v>
      </c>
      <c r="AJ16" s="229">
        <v>16980.960862989981</v>
      </c>
      <c r="AK16" s="229">
        <v>17687.48771501</v>
      </c>
      <c r="AL16" s="229">
        <v>15739.524343919997</v>
      </c>
      <c r="AM16" s="229">
        <v>17243.520737359948</v>
      </c>
      <c r="AN16" s="229">
        <v>17919.214077709999</v>
      </c>
      <c r="AO16" s="229">
        <v>18797.87972537996</v>
      </c>
      <c r="AP16" s="229">
        <v>20074.964556759925</v>
      </c>
      <c r="AQ16" s="229">
        <v>21508.119430739996</v>
      </c>
      <c r="AR16" s="229">
        <v>22261.712993929927</v>
      </c>
    </row>
    <row r="17" spans="1:44" s="79" customFormat="1">
      <c r="A17" s="120" t="s">
        <v>155</v>
      </c>
      <c r="B17" s="229">
        <v>3836.7909708201109</v>
      </c>
      <c r="C17" s="229">
        <v>3430.7228873802305</v>
      </c>
      <c r="D17" s="229">
        <v>3439.0476243101903</v>
      </c>
      <c r="E17" s="229">
        <v>3557.4644993901911</v>
      </c>
      <c r="F17" s="229">
        <v>3367.5233109699984</v>
      </c>
      <c r="G17" s="229">
        <v>3100.8365827400989</v>
      </c>
      <c r="H17" s="229">
        <v>3117.7048126504078</v>
      </c>
      <c r="I17" s="229">
        <v>3103.2058471099035</v>
      </c>
      <c r="J17" s="229">
        <v>3032.0447693095989</v>
      </c>
      <c r="K17" s="229">
        <v>2837.8602188599998</v>
      </c>
      <c r="L17" s="229">
        <v>2654.1353496900001</v>
      </c>
      <c r="M17" s="229">
        <v>2574.8741264199989</v>
      </c>
      <c r="N17" s="229">
        <v>2469.4374262600004</v>
      </c>
      <c r="O17" s="229">
        <v>2505.7330265300006</v>
      </c>
      <c r="P17" s="229">
        <v>2353.1897488600034</v>
      </c>
      <c r="Q17" s="229">
        <v>2135.4214927200014</v>
      </c>
      <c r="R17" s="229">
        <v>1897.8182558999983</v>
      </c>
      <c r="S17" s="229">
        <v>1847.8711665199996</v>
      </c>
      <c r="T17" s="229">
        <v>1801.9460096100001</v>
      </c>
      <c r="U17" s="229">
        <v>1820.4143745700012</v>
      </c>
      <c r="V17" s="229">
        <v>2110.9581477499996</v>
      </c>
      <c r="W17" s="229">
        <v>2520.0013105099997</v>
      </c>
      <c r="X17" s="229">
        <v>2302.5499137199968</v>
      </c>
      <c r="Y17" s="229">
        <v>2101.0472582900002</v>
      </c>
      <c r="Z17" s="229">
        <v>1923.9736660700003</v>
      </c>
      <c r="AA17" s="229">
        <v>1996.7304238599977</v>
      </c>
      <c r="AB17" s="229">
        <v>1948.7866671000011</v>
      </c>
      <c r="AC17" s="229">
        <v>2453.6691457500001</v>
      </c>
      <c r="AD17" s="229">
        <v>2508.7170076300013</v>
      </c>
      <c r="AE17" s="229">
        <v>2747.1595489800006</v>
      </c>
      <c r="AF17" s="229">
        <v>2704.78195921</v>
      </c>
      <c r="AG17" s="229">
        <v>2817.9052934299993</v>
      </c>
      <c r="AH17" s="229">
        <v>3115.3344346400008</v>
      </c>
      <c r="AI17" s="229">
        <v>3202.2212656799998</v>
      </c>
      <c r="AJ17" s="229">
        <v>3980.6865640100009</v>
      </c>
      <c r="AK17" s="229">
        <v>4192.1153766200014</v>
      </c>
      <c r="AL17" s="229">
        <v>4383.5219846100017</v>
      </c>
      <c r="AM17" s="229">
        <v>4728.3775404100006</v>
      </c>
      <c r="AN17" s="229">
        <v>4961.9652535100004</v>
      </c>
      <c r="AO17" s="229">
        <v>5507.7052589700015</v>
      </c>
      <c r="AP17" s="229">
        <v>6460.2362902599998</v>
      </c>
      <c r="AQ17" s="229">
        <v>7053.4217812099923</v>
      </c>
      <c r="AR17" s="229">
        <v>7641.7619006899986</v>
      </c>
    </row>
    <row r="18" spans="1:44" s="79" customFormat="1">
      <c r="A18" s="254" t="s">
        <v>1589</v>
      </c>
      <c r="B18" s="255">
        <v>59761.173587236786</v>
      </c>
      <c r="C18" s="255">
        <v>61004.829571419396</v>
      </c>
      <c r="D18" s="255">
        <v>61735.046115652425</v>
      </c>
      <c r="E18" s="255">
        <v>63226.742082710902</v>
      </c>
      <c r="F18" s="255">
        <v>64983.721308168955</v>
      </c>
      <c r="G18" s="255">
        <v>61027.895055044384</v>
      </c>
      <c r="H18" s="255">
        <v>64170.233803063049</v>
      </c>
      <c r="I18" s="255">
        <v>65946.013898497971</v>
      </c>
      <c r="J18" s="255">
        <v>61909.219622190576</v>
      </c>
      <c r="K18" s="255">
        <v>52702.072032110009</v>
      </c>
      <c r="L18" s="255">
        <v>53224.071624709992</v>
      </c>
      <c r="M18" s="255">
        <v>45545.066693439992</v>
      </c>
      <c r="N18" s="255">
        <v>45218.513639539975</v>
      </c>
      <c r="O18" s="255">
        <v>43131.950713626982</v>
      </c>
      <c r="P18" s="255">
        <v>43112.772199371597</v>
      </c>
      <c r="Q18" s="255">
        <v>40423.762157819699</v>
      </c>
      <c r="R18" s="255">
        <v>43784.312145266391</v>
      </c>
      <c r="S18" s="255">
        <v>43704.545345886494</v>
      </c>
      <c r="T18" s="255">
        <v>49191.088094620005</v>
      </c>
      <c r="U18" s="255">
        <v>49943.494383839832</v>
      </c>
      <c r="V18" s="255">
        <v>48161.829620339733</v>
      </c>
      <c r="W18" s="255">
        <v>51186.479167020007</v>
      </c>
      <c r="X18" s="255">
        <v>50890.511975820002</v>
      </c>
      <c r="Y18" s="255">
        <v>50001.349314441992</v>
      </c>
      <c r="Z18" s="255">
        <v>51402.409220656002</v>
      </c>
      <c r="AA18" s="255">
        <v>52317.056781250023</v>
      </c>
      <c r="AB18" s="255">
        <v>49295.661371596972</v>
      </c>
      <c r="AC18" s="255">
        <v>47267.6565750468</v>
      </c>
      <c r="AD18" s="255">
        <v>46754.289065420715</v>
      </c>
      <c r="AE18" s="255">
        <v>45569.126133547805</v>
      </c>
      <c r="AF18" s="255">
        <v>48993.130174585182</v>
      </c>
      <c r="AG18" s="255">
        <v>64669.489789712185</v>
      </c>
      <c r="AH18" s="255">
        <v>69343.695424804493</v>
      </c>
      <c r="AI18" s="255">
        <v>72435.113644730009</v>
      </c>
      <c r="AJ18" s="255">
        <v>75090.810210080293</v>
      </c>
      <c r="AK18" s="255">
        <v>78524.234061600233</v>
      </c>
      <c r="AL18" s="255">
        <v>80238.051823663234</v>
      </c>
      <c r="AM18" s="255">
        <v>79876.383419139951</v>
      </c>
      <c r="AN18" s="255">
        <v>74997.439664089994</v>
      </c>
      <c r="AO18" s="255">
        <v>83533.328642770008</v>
      </c>
      <c r="AP18" s="255">
        <v>80804.89672982</v>
      </c>
      <c r="AQ18" s="255">
        <v>97260.540726609994</v>
      </c>
      <c r="AR18" s="255">
        <v>94219.337644760031</v>
      </c>
    </row>
    <row r="19" spans="1:44" s="79" customFormat="1">
      <c r="A19" s="359" t="s">
        <v>1587</v>
      </c>
      <c r="B19" s="360" t="e">
        <v>#N/A</v>
      </c>
      <c r="C19" s="360" t="e">
        <v>#N/A</v>
      </c>
      <c r="D19" s="360" t="e">
        <v>#N/A</v>
      </c>
      <c r="E19" s="360" t="e">
        <v>#N/A</v>
      </c>
      <c r="F19" s="360" t="e">
        <v>#N/A</v>
      </c>
      <c r="G19" s="360" t="e">
        <v>#N/A</v>
      </c>
      <c r="H19" s="360" t="e">
        <v>#N/A</v>
      </c>
      <c r="I19" s="360" t="e">
        <v>#N/A</v>
      </c>
      <c r="J19" s="360" t="e">
        <v>#N/A</v>
      </c>
      <c r="K19" s="360" t="e">
        <v>#N/A</v>
      </c>
      <c r="L19" s="360" t="e">
        <v>#N/A</v>
      </c>
      <c r="M19" s="360" t="e">
        <v>#N/A</v>
      </c>
      <c r="N19" s="360" t="s">
        <v>14</v>
      </c>
      <c r="O19" s="360" t="s">
        <v>14</v>
      </c>
      <c r="P19" s="360" t="s">
        <v>14</v>
      </c>
      <c r="Q19" s="360" t="s">
        <v>14</v>
      </c>
      <c r="R19" s="360" t="s">
        <v>14</v>
      </c>
      <c r="S19" s="360" t="s">
        <v>14</v>
      </c>
      <c r="T19" s="360" t="s">
        <v>14</v>
      </c>
      <c r="U19" s="360" t="s">
        <v>14</v>
      </c>
      <c r="V19" s="360" t="s">
        <v>14</v>
      </c>
      <c r="W19" s="360" t="s">
        <v>14</v>
      </c>
      <c r="X19" s="360" t="s">
        <v>14</v>
      </c>
      <c r="Y19" s="360" t="s">
        <v>14</v>
      </c>
      <c r="Z19" s="360" t="s">
        <v>14</v>
      </c>
      <c r="AA19" s="360" t="s">
        <v>14</v>
      </c>
      <c r="AB19" s="360" t="s">
        <v>14</v>
      </c>
      <c r="AC19" s="360" t="s">
        <v>14</v>
      </c>
      <c r="AD19" s="360" t="s">
        <v>14</v>
      </c>
      <c r="AE19" s="360" t="s">
        <v>14</v>
      </c>
      <c r="AF19" s="360" t="s">
        <v>14</v>
      </c>
      <c r="AG19" s="360" t="s">
        <v>14</v>
      </c>
      <c r="AH19" s="360" t="s">
        <v>14</v>
      </c>
      <c r="AI19" s="360" t="s">
        <v>14</v>
      </c>
      <c r="AJ19" s="360" t="s">
        <v>14</v>
      </c>
      <c r="AK19" s="360" t="s">
        <v>14</v>
      </c>
      <c r="AL19" s="360" t="s">
        <v>14</v>
      </c>
      <c r="AM19" s="360" t="s">
        <v>14</v>
      </c>
      <c r="AN19" s="360" t="s">
        <v>14</v>
      </c>
      <c r="AO19" s="360" t="s">
        <v>14</v>
      </c>
      <c r="AP19" s="360" t="s">
        <v>14</v>
      </c>
      <c r="AQ19" s="360" t="s">
        <v>14</v>
      </c>
      <c r="AR19" s="360" t="s">
        <v>14</v>
      </c>
    </row>
    <row r="20" spans="1:44" s="79" customFormat="1" ht="13.5" thickBot="1">
      <c r="A20" s="358" t="s">
        <v>1588</v>
      </c>
      <c r="B20" s="308" t="e">
        <v>#N/A</v>
      </c>
      <c r="C20" s="308" t="e">
        <v>#N/A</v>
      </c>
      <c r="D20" s="308" t="e">
        <v>#N/A</v>
      </c>
      <c r="E20" s="308" t="e">
        <v>#N/A</v>
      </c>
      <c r="F20" s="308" t="e">
        <v>#N/A</v>
      </c>
      <c r="G20" s="308" t="e">
        <v>#N/A</v>
      </c>
      <c r="H20" s="308" t="e">
        <v>#N/A</v>
      </c>
      <c r="I20" s="308" t="e">
        <v>#N/A</v>
      </c>
      <c r="J20" s="308" t="e">
        <v>#N/A</v>
      </c>
      <c r="K20" s="308" t="e">
        <v>#N/A</v>
      </c>
      <c r="L20" s="308" t="e">
        <v>#N/A</v>
      </c>
      <c r="M20" s="308" t="e">
        <v>#N/A</v>
      </c>
      <c r="N20" s="308">
        <v>286093.56953436992</v>
      </c>
      <c r="O20" s="308">
        <v>279139.35206278402</v>
      </c>
      <c r="P20" s="308">
        <v>273273.9843440493</v>
      </c>
      <c r="Q20" s="308">
        <v>269115.25945513038</v>
      </c>
      <c r="R20" s="308">
        <v>264151.10569804965</v>
      </c>
      <c r="S20" s="308">
        <v>267567.56975376658</v>
      </c>
      <c r="T20" s="308">
        <v>268992.66802381998</v>
      </c>
      <c r="U20" s="308">
        <v>271539.06340786407</v>
      </c>
      <c r="V20" s="308">
        <v>257748.97323562976</v>
      </c>
      <c r="W20" s="308">
        <v>257684.23950917699</v>
      </c>
      <c r="X20" s="308">
        <v>254462.51897120656</v>
      </c>
      <c r="Y20" s="308">
        <v>247523.86725263391</v>
      </c>
      <c r="Z20" s="308">
        <v>273324.56493594527</v>
      </c>
      <c r="AA20" s="308">
        <v>271834.95496164134</v>
      </c>
      <c r="AB20" s="308">
        <v>274997.61803169531</v>
      </c>
      <c r="AC20" s="308">
        <v>283676.65746111213</v>
      </c>
      <c r="AD20" s="308">
        <v>287667.55538653361</v>
      </c>
      <c r="AE20" s="308">
        <v>282801.73372337327</v>
      </c>
      <c r="AF20" s="308">
        <v>295035.92075784522</v>
      </c>
      <c r="AG20" s="308">
        <v>317780.46822213195</v>
      </c>
      <c r="AH20" s="308">
        <v>321069.22759865457</v>
      </c>
      <c r="AI20" s="308">
        <v>336836.36746556958</v>
      </c>
      <c r="AJ20" s="308">
        <v>354765.20090524439</v>
      </c>
      <c r="AK20" s="308">
        <v>358533.22676568956</v>
      </c>
      <c r="AL20" s="308">
        <v>362725.95595289621</v>
      </c>
      <c r="AM20" s="308">
        <v>371873.56287083658</v>
      </c>
      <c r="AN20" s="308">
        <v>371447.02086680004</v>
      </c>
      <c r="AO20" s="308">
        <v>390785.52252003609</v>
      </c>
      <c r="AP20" s="308">
        <v>393497.26500746695</v>
      </c>
      <c r="AQ20" s="308">
        <v>421072.49606709863</v>
      </c>
      <c r="AR20" s="308">
        <v>421582.57156632689</v>
      </c>
    </row>
    <row r="21" spans="1:44" s="79" customFormat="1" ht="13.5" thickTop="1">
      <c r="A21" s="357" t="s">
        <v>893</v>
      </c>
      <c r="B21" s="248"/>
      <c r="C21" s="248"/>
      <c r="D21" s="248"/>
      <c r="E21" s="248"/>
      <c r="F21" s="248"/>
      <c r="G21" s="248"/>
      <c r="H21" s="248"/>
      <c r="I21" s="248"/>
      <c r="J21" s="248"/>
      <c r="K21" s="248"/>
      <c r="L21" s="248"/>
      <c r="M21" s="248"/>
      <c r="N21" s="248"/>
      <c r="O21" s="248"/>
      <c r="P21" s="248"/>
      <c r="Q21" s="248"/>
      <c r="R21" s="248"/>
      <c r="S21" s="248"/>
      <c r="T21" s="248"/>
      <c r="U21" s="248"/>
      <c r="V21" s="248"/>
      <c r="W21" s="248"/>
      <c r="X21" s="248"/>
      <c r="Y21" s="248"/>
      <c r="Z21" s="248"/>
      <c r="AA21" s="248"/>
      <c r="AB21" s="248"/>
      <c r="AC21" s="248"/>
      <c r="AD21" s="248"/>
      <c r="AE21" s="248"/>
      <c r="AF21" s="248"/>
      <c r="AG21" s="248"/>
      <c r="AH21" s="248"/>
      <c r="AI21" s="248"/>
      <c r="AJ21" s="248"/>
      <c r="AK21" s="248"/>
      <c r="AL21" s="248"/>
      <c r="AM21" s="248"/>
      <c r="AN21" s="248"/>
      <c r="AO21" s="248"/>
      <c r="AP21" s="248"/>
      <c r="AQ21" s="248"/>
      <c r="AR21" s="248"/>
    </row>
    <row r="22" spans="1:44" s="79" customFormat="1" ht="13.5" thickBot="1">
      <c r="A22" s="230"/>
      <c r="B22" s="248"/>
      <c r="C22" s="248"/>
      <c r="D22" s="248"/>
      <c r="E22" s="248"/>
      <c r="F22" s="248"/>
      <c r="G22" s="248"/>
      <c r="H22" s="248"/>
      <c r="I22" s="248"/>
      <c r="J22" s="248"/>
      <c r="K22" s="248"/>
      <c r="L22" s="248"/>
      <c r="M22" s="248"/>
      <c r="N22" s="248"/>
      <c r="O22" s="248"/>
      <c r="P22" s="248"/>
      <c r="Q22" s="248"/>
      <c r="R22" s="248"/>
      <c r="S22" s="248"/>
      <c r="T22" s="248"/>
      <c r="U22" s="248"/>
      <c r="V22" s="248"/>
      <c r="W22" s="248"/>
      <c r="X22" s="248"/>
      <c r="Y22" s="248"/>
      <c r="Z22" s="248"/>
      <c r="AA22" s="248"/>
      <c r="AB22" s="248"/>
      <c r="AC22" s="248"/>
      <c r="AD22" s="248"/>
      <c r="AE22" s="248"/>
      <c r="AF22" s="248"/>
      <c r="AG22" s="248"/>
      <c r="AH22" s="248"/>
      <c r="AI22" s="248"/>
      <c r="AJ22" s="248"/>
      <c r="AK22" s="248"/>
      <c r="AL22" s="248"/>
      <c r="AM22" s="248"/>
      <c r="AN22" s="248"/>
      <c r="AO22" s="248"/>
      <c r="AP22" s="248"/>
      <c r="AQ22" s="248"/>
      <c r="AR22" s="248"/>
    </row>
    <row r="23" spans="1:44" s="79" customFormat="1">
      <c r="A23" s="233" t="s">
        <v>1039</v>
      </c>
      <c r="B23" s="234"/>
      <c r="C23" s="234"/>
      <c r="D23" s="234"/>
      <c r="E23" s="234"/>
      <c r="F23" s="234"/>
      <c r="G23" s="234"/>
      <c r="H23" s="234"/>
      <c r="I23" s="234"/>
      <c r="J23" s="234">
        <v>109771.62781662479</v>
      </c>
      <c r="K23" s="234">
        <v>104523.8044371259</v>
      </c>
      <c r="L23" s="234">
        <v>96559.340478351965</v>
      </c>
      <c r="M23" s="234">
        <v>89821.339412641668</v>
      </c>
      <c r="N23" s="234">
        <v>80587.418171526355</v>
      </c>
      <c r="O23" s="234">
        <v>76080.701026550218</v>
      </c>
      <c r="P23" s="234">
        <v>69261.20750227134</v>
      </c>
      <c r="Q23" s="234">
        <v>65708.70521801</v>
      </c>
      <c r="R23" s="234">
        <v>60753.500330442861</v>
      </c>
      <c r="S23" s="234">
        <v>58846.434879922439</v>
      </c>
      <c r="T23" s="234">
        <v>57612.75433911234</v>
      </c>
      <c r="U23" s="234">
        <v>59211.072586699986</v>
      </c>
      <c r="V23" s="234">
        <v>58653.061987730005</v>
      </c>
      <c r="W23" s="234">
        <v>60484.7762940916</v>
      </c>
      <c r="X23" s="234">
        <v>61882.746776002597</v>
      </c>
      <c r="Y23" s="234">
        <v>63699.691380173237</v>
      </c>
      <c r="Z23" s="234">
        <v>64287.724418665202</v>
      </c>
      <c r="AA23" s="234">
        <v>65382.420912591093</v>
      </c>
      <c r="AB23" s="234">
        <v>72002.494265142246</v>
      </c>
      <c r="AC23" s="234">
        <v>79976.900657560953</v>
      </c>
      <c r="AD23" s="234">
        <v>81082.679560741351</v>
      </c>
      <c r="AE23" s="234">
        <v>81576.299313361131</v>
      </c>
      <c r="AF23" s="234">
        <v>89747.76270647817</v>
      </c>
      <c r="AG23" s="234">
        <v>87232.855499417259</v>
      </c>
      <c r="AH23" s="234">
        <v>87807.090191458381</v>
      </c>
      <c r="AI23" s="234">
        <v>90402.508873338811</v>
      </c>
      <c r="AJ23" s="234">
        <v>101272.43580479229</v>
      </c>
      <c r="AK23" s="234">
        <v>105553.4070760305</v>
      </c>
      <c r="AL23" s="234">
        <v>106182.37972661859</v>
      </c>
      <c r="AM23" s="234">
        <v>110057.94722683792</v>
      </c>
      <c r="AN23" s="234">
        <v>115014.96489888904</v>
      </c>
      <c r="AO23" s="234">
        <v>117184.27607454269</v>
      </c>
      <c r="AP23" s="234">
        <v>119643.48986062124</v>
      </c>
      <c r="AQ23" s="234">
        <v>121813.52923046467</v>
      </c>
      <c r="AR23" s="234">
        <v>123043.9458249881</v>
      </c>
    </row>
    <row r="24" spans="1:44" s="79" customFormat="1">
      <c r="A24" s="120" t="s">
        <v>156</v>
      </c>
      <c r="B24" s="229"/>
      <c r="C24" s="229"/>
      <c r="D24" s="229"/>
      <c r="E24" s="229"/>
      <c r="F24" s="229"/>
      <c r="G24" s="229"/>
      <c r="H24" s="229"/>
      <c r="I24" s="229"/>
      <c r="J24" s="229">
        <v>40764.584665694063</v>
      </c>
      <c r="K24" s="229">
        <v>36702.502763274897</v>
      </c>
      <c r="L24" s="229">
        <v>32356.117014541443</v>
      </c>
      <c r="M24" s="229">
        <v>28306.188535941314</v>
      </c>
      <c r="N24" s="229">
        <v>24652.328584879269</v>
      </c>
      <c r="O24" s="229">
        <v>22813.258438714114</v>
      </c>
      <c r="P24" s="229">
        <v>20210.458310055339</v>
      </c>
      <c r="Q24" s="229">
        <v>19666.14998713</v>
      </c>
      <c r="R24" s="229">
        <v>18499.01785512461</v>
      </c>
      <c r="S24" s="229">
        <v>18710.453274513744</v>
      </c>
      <c r="T24" s="229">
        <v>19032.589633033498</v>
      </c>
      <c r="U24" s="229">
        <v>22190.331306670003</v>
      </c>
      <c r="V24" s="229">
        <v>23375.480456520003</v>
      </c>
      <c r="W24" s="229">
        <v>25643.523629431424</v>
      </c>
      <c r="X24" s="229">
        <v>26671.836109602369</v>
      </c>
      <c r="Y24" s="229">
        <v>28495.671966792961</v>
      </c>
      <c r="Z24" s="229">
        <v>29647.902914055048</v>
      </c>
      <c r="AA24" s="229">
        <v>32752.957736361084</v>
      </c>
      <c r="AB24" s="229">
        <v>40634.44188664206</v>
      </c>
      <c r="AC24" s="229">
        <v>48367.75981959069</v>
      </c>
      <c r="AD24" s="229">
        <v>48376.647457790932</v>
      </c>
      <c r="AE24" s="229">
        <v>48720.518049600811</v>
      </c>
      <c r="AF24" s="229">
        <v>55906.146654527685</v>
      </c>
      <c r="AG24" s="229">
        <v>53861.751548916858</v>
      </c>
      <c r="AH24" s="229">
        <v>53700.92364578812</v>
      </c>
      <c r="AI24" s="229">
        <v>54600.572461748496</v>
      </c>
      <c r="AJ24" s="229">
        <v>63698.824593782119</v>
      </c>
      <c r="AK24" s="229">
        <v>66413.739118100391</v>
      </c>
      <c r="AL24" s="229">
        <v>66864.037005938531</v>
      </c>
      <c r="AM24" s="229">
        <v>69127.093165478145</v>
      </c>
      <c r="AN24" s="229">
        <v>72368.177139079227</v>
      </c>
      <c r="AO24" s="229">
        <v>73114.335109522639</v>
      </c>
      <c r="AP24" s="229">
        <v>74027.756676351462</v>
      </c>
      <c r="AQ24" s="229">
        <v>74350.653357814881</v>
      </c>
      <c r="AR24" s="229">
        <v>74148.564872078277</v>
      </c>
    </row>
    <row r="25" spans="1:44" s="79" customFormat="1">
      <c r="A25" s="120" t="s">
        <v>157</v>
      </c>
      <c r="B25" s="229"/>
      <c r="C25" s="229"/>
      <c r="D25" s="229"/>
      <c r="E25" s="229"/>
      <c r="F25" s="229"/>
      <c r="G25" s="229"/>
      <c r="H25" s="229"/>
      <c r="I25" s="229"/>
      <c r="J25" s="229">
        <v>23436.156468489891</v>
      </c>
      <c r="K25" s="229">
        <v>22219.56100209989</v>
      </c>
      <c r="L25" s="229">
        <v>21015.778457139633</v>
      </c>
      <c r="M25" s="229">
        <v>19928.080274600074</v>
      </c>
      <c r="N25" s="229">
        <v>18559.416488940074</v>
      </c>
      <c r="O25" s="229">
        <v>17723.402228559458</v>
      </c>
      <c r="P25" s="229">
        <v>16553.588403429327</v>
      </c>
      <c r="Q25" s="229">
        <v>15803.650890260002</v>
      </c>
      <c r="R25" s="229">
        <v>14789.661316059943</v>
      </c>
      <c r="S25" s="229">
        <v>14194.504192820135</v>
      </c>
      <c r="T25" s="229">
        <v>13864.426609639972</v>
      </c>
      <c r="U25" s="229">
        <v>13292.068651619998</v>
      </c>
      <c r="V25" s="229">
        <v>12572.578532020001</v>
      </c>
      <c r="W25" s="229">
        <v>12574.388578380001</v>
      </c>
      <c r="X25" s="229">
        <v>12916.892545010023</v>
      </c>
      <c r="Y25" s="229">
        <v>13135.950907629978</v>
      </c>
      <c r="Z25" s="229">
        <v>13259.948799659993</v>
      </c>
      <c r="AA25" s="229">
        <v>12936.115778199999</v>
      </c>
      <c r="AB25" s="229">
        <v>12745.671405320049</v>
      </c>
      <c r="AC25" s="229">
        <v>12763.001214260017</v>
      </c>
      <c r="AD25" s="229">
        <v>12614.136554499994</v>
      </c>
      <c r="AE25" s="229">
        <v>12420.641837999958</v>
      </c>
      <c r="AF25" s="229">
        <v>12616.539770130037</v>
      </c>
      <c r="AG25" s="229">
        <v>12146.133459820068</v>
      </c>
      <c r="AH25" s="229">
        <v>11741.65715704001</v>
      </c>
      <c r="AI25" s="229">
        <v>11892.349270220018</v>
      </c>
      <c r="AJ25" s="229">
        <v>11868.65049054999</v>
      </c>
      <c r="AK25" s="229">
        <v>11854.647241120116</v>
      </c>
      <c r="AL25" s="229">
        <v>11447.353515440065</v>
      </c>
      <c r="AM25" s="229">
        <v>11793.114256549901</v>
      </c>
      <c r="AN25" s="229">
        <v>12058.967902619937</v>
      </c>
      <c r="AO25" s="229">
        <v>12118.332022550036</v>
      </c>
      <c r="AP25" s="229">
        <v>11775.509233029938</v>
      </c>
      <c r="AQ25" s="229">
        <v>11646.414860789921</v>
      </c>
      <c r="AR25" s="229">
        <v>11869.626379159987</v>
      </c>
    </row>
    <row r="26" spans="1:44" s="79" customFormat="1">
      <c r="A26" s="120" t="s">
        <v>158</v>
      </c>
      <c r="B26" s="229"/>
      <c r="C26" s="229"/>
      <c r="D26" s="229"/>
      <c r="E26" s="229"/>
      <c r="F26" s="229"/>
      <c r="G26" s="229"/>
      <c r="H26" s="229"/>
      <c r="I26" s="229"/>
      <c r="J26" s="229">
        <v>7182.291623910095</v>
      </c>
      <c r="K26" s="229">
        <v>6811.0251787100051</v>
      </c>
      <c r="L26" s="229">
        <v>6166.6335940302106</v>
      </c>
      <c r="M26" s="229">
        <v>5396.5816777900354</v>
      </c>
      <c r="N26" s="229">
        <v>4760.2600438193585</v>
      </c>
      <c r="O26" s="229">
        <v>4723.5675977294377</v>
      </c>
      <c r="P26" s="229">
        <v>4349.0579044301521</v>
      </c>
      <c r="Q26" s="229">
        <v>4476.3391137099998</v>
      </c>
      <c r="R26" s="229">
        <v>4285.0224300390537</v>
      </c>
      <c r="S26" s="229">
        <v>4294.6518055093175</v>
      </c>
      <c r="T26" s="229">
        <v>4454.3441114491816</v>
      </c>
      <c r="U26" s="229">
        <v>4467.3030342000002</v>
      </c>
      <c r="V26" s="229">
        <v>4447.6829244</v>
      </c>
      <c r="W26" s="229">
        <v>4612.1682758901752</v>
      </c>
      <c r="X26" s="229">
        <v>4552.5446552202475</v>
      </c>
      <c r="Y26" s="229">
        <v>4597.0789817802397</v>
      </c>
      <c r="Z26" s="229">
        <v>4374.0082740301123</v>
      </c>
      <c r="AA26" s="229">
        <v>3316.2670523900351</v>
      </c>
      <c r="AB26" s="229">
        <v>3355.0388164501151</v>
      </c>
      <c r="AC26" s="229">
        <v>3750.5964143900392</v>
      </c>
      <c r="AD26" s="229">
        <v>4105.717699370126</v>
      </c>
      <c r="AE26" s="229">
        <v>4305.3560466800045</v>
      </c>
      <c r="AF26" s="229">
        <v>4524.5876160399412</v>
      </c>
      <c r="AG26" s="229">
        <v>5017.6400232900069</v>
      </c>
      <c r="AH26" s="229">
        <v>5466.0731642499259</v>
      </c>
      <c r="AI26" s="229">
        <v>5933.7864294399824</v>
      </c>
      <c r="AJ26" s="229">
        <v>6213.7953086097241</v>
      </c>
      <c r="AK26" s="229">
        <v>6627.3832184696512</v>
      </c>
      <c r="AL26" s="229">
        <v>6481.0495488195884</v>
      </c>
      <c r="AM26" s="229">
        <v>6561.5350529795851</v>
      </c>
      <c r="AN26" s="229">
        <v>6725.5073125296012</v>
      </c>
      <c r="AO26" s="229">
        <v>6763.3446138596255</v>
      </c>
      <c r="AP26" s="229">
        <v>6691.8555923994354</v>
      </c>
      <c r="AQ26" s="229">
        <v>6365.9430857596572</v>
      </c>
      <c r="AR26" s="229">
        <v>6015.7569709695526</v>
      </c>
    </row>
    <row r="27" spans="1:44" s="79" customFormat="1">
      <c r="A27" s="120" t="s">
        <v>159</v>
      </c>
      <c r="B27" s="229"/>
      <c r="C27" s="229"/>
      <c r="D27" s="229"/>
      <c r="E27" s="229"/>
      <c r="F27" s="229"/>
      <c r="G27" s="229"/>
      <c r="H27" s="229"/>
      <c r="I27" s="229"/>
      <c r="J27" s="229">
        <v>1942.8763628699996</v>
      </c>
      <c r="K27" s="229">
        <v>1775.032357839988</v>
      </c>
      <c r="L27" s="229">
        <v>1544.7463599800064</v>
      </c>
      <c r="M27" s="229">
        <v>1335.8211576600024</v>
      </c>
      <c r="N27" s="229">
        <v>1161.123615030001</v>
      </c>
      <c r="O27" s="229">
        <v>1027.5525697999997</v>
      </c>
      <c r="P27" s="229">
        <v>931.699298660002</v>
      </c>
      <c r="Q27" s="229">
        <v>915.69025360000001</v>
      </c>
      <c r="R27" s="229">
        <v>916.32840682999756</v>
      </c>
      <c r="S27" s="229">
        <v>1014.4560148700008</v>
      </c>
      <c r="T27" s="229">
        <v>1163.5158994199962</v>
      </c>
      <c r="U27" s="229">
        <v>1418.9019060000001</v>
      </c>
      <c r="V27" s="229">
        <v>1557.8488400000001</v>
      </c>
      <c r="W27" s="229">
        <v>1643.1129427500005</v>
      </c>
      <c r="X27" s="229">
        <v>1571.8090397899985</v>
      </c>
      <c r="Y27" s="229">
        <v>1596.5711067899988</v>
      </c>
      <c r="Z27" s="229">
        <v>1614.0727006800018</v>
      </c>
      <c r="AA27" s="229">
        <v>1200.5520585100016</v>
      </c>
      <c r="AB27" s="229">
        <v>881.8503721799982</v>
      </c>
      <c r="AC27" s="229">
        <v>767.2743350699991</v>
      </c>
      <c r="AD27" s="229">
        <v>893.07711471000027</v>
      </c>
      <c r="AE27" s="229">
        <v>930.19264854999778</v>
      </c>
      <c r="AF27" s="229">
        <v>1006.3939041399977</v>
      </c>
      <c r="AG27" s="229">
        <v>1098.5246642500019</v>
      </c>
      <c r="AH27" s="229">
        <v>1282.4883795399971</v>
      </c>
      <c r="AI27" s="229">
        <v>1442.6987416399975</v>
      </c>
      <c r="AJ27" s="229">
        <v>1820.1104124899998</v>
      </c>
      <c r="AK27" s="229">
        <v>2152.4815455599914</v>
      </c>
      <c r="AL27" s="229">
        <v>2254.6764762100061</v>
      </c>
      <c r="AM27" s="229">
        <v>2304.2005068100011</v>
      </c>
      <c r="AN27" s="229">
        <v>2378.2606482399983</v>
      </c>
      <c r="AO27" s="229">
        <v>2593.537397169996</v>
      </c>
      <c r="AP27" s="229">
        <v>2820.0393965400053</v>
      </c>
      <c r="AQ27" s="229">
        <v>2999.9824551399947</v>
      </c>
      <c r="AR27" s="229">
        <v>3310.7902263099991</v>
      </c>
    </row>
    <row r="28" spans="1:44" s="79" customFormat="1">
      <c r="A28" s="120" t="s">
        <v>17</v>
      </c>
      <c r="B28" s="229"/>
      <c r="C28" s="229"/>
      <c r="D28" s="229"/>
      <c r="E28" s="229"/>
      <c r="F28" s="229"/>
      <c r="G28" s="229"/>
      <c r="H28" s="229"/>
      <c r="I28" s="229"/>
      <c r="J28" s="229">
        <v>2818.6405022099989</v>
      </c>
      <c r="K28" s="229">
        <v>2847.6585469999945</v>
      </c>
      <c r="L28" s="229">
        <v>2656.4771212700011</v>
      </c>
      <c r="M28" s="229">
        <v>2698.7584381999936</v>
      </c>
      <c r="N28" s="229">
        <v>2465.5107336399951</v>
      </c>
      <c r="O28" s="229">
        <v>2790.0259273900087</v>
      </c>
      <c r="P28" s="229">
        <v>2551.8790805000003</v>
      </c>
      <c r="Q28" s="229">
        <v>2722.7102528</v>
      </c>
      <c r="R28" s="229">
        <v>2620.8334564699953</v>
      </c>
      <c r="S28" s="229">
        <v>2745.6274395899973</v>
      </c>
      <c r="T28" s="229">
        <v>3077.7092362599965</v>
      </c>
      <c r="U28" s="229">
        <v>3280.5844025000001</v>
      </c>
      <c r="V28" s="229">
        <v>3310.3926646</v>
      </c>
      <c r="W28" s="229">
        <v>3404.972800669982</v>
      </c>
      <c r="X28" s="229">
        <v>3665.7549708700058</v>
      </c>
      <c r="Y28" s="229">
        <v>3748.7104815999883</v>
      </c>
      <c r="Z28" s="229">
        <v>3901.5560043400155</v>
      </c>
      <c r="AA28" s="229">
        <v>3829.7741429500061</v>
      </c>
      <c r="AB28" s="229">
        <v>3364.0353497399897</v>
      </c>
      <c r="AC28" s="229">
        <v>3170.3583447800083</v>
      </c>
      <c r="AD28" s="229">
        <v>3459.9140355299992</v>
      </c>
      <c r="AE28" s="229">
        <v>3716.8421196800045</v>
      </c>
      <c r="AF28" s="229">
        <v>4110.9886346000012</v>
      </c>
      <c r="AG28" s="229">
        <v>3748.2095703299988</v>
      </c>
      <c r="AH28" s="229">
        <v>3798.5701411300042</v>
      </c>
      <c r="AI28" s="229">
        <v>4284.3732036099955</v>
      </c>
      <c r="AJ28" s="229">
        <v>4740.2568492799992</v>
      </c>
      <c r="AK28" s="229">
        <v>4837.6658281299933</v>
      </c>
      <c r="AL28" s="229">
        <v>4622.6172821299961</v>
      </c>
      <c r="AM28" s="229">
        <v>4443.443546090004</v>
      </c>
      <c r="AN28" s="229">
        <v>4553.2730609400014</v>
      </c>
      <c r="AO28" s="229">
        <v>4583.8204828399967</v>
      </c>
      <c r="AP28" s="229">
        <v>4600.7983798999994</v>
      </c>
      <c r="AQ28" s="229">
        <v>4945.4013223099992</v>
      </c>
      <c r="AR28" s="229">
        <v>4891.8635691000027</v>
      </c>
    </row>
    <row r="29" spans="1:44" s="79" customFormat="1">
      <c r="A29" s="120" t="s">
        <v>18</v>
      </c>
      <c r="B29" s="229"/>
      <c r="C29" s="229"/>
      <c r="D29" s="229"/>
      <c r="E29" s="229"/>
      <c r="F29" s="229"/>
      <c r="G29" s="229"/>
      <c r="H29" s="229"/>
      <c r="I29" s="229"/>
      <c r="J29" s="229">
        <v>83.370237689999996</v>
      </c>
      <c r="K29" s="229">
        <v>59.616595359999977</v>
      </c>
      <c r="L29" s="229">
        <v>51.948615200000013</v>
      </c>
      <c r="M29" s="229">
        <v>41.781221699999996</v>
      </c>
      <c r="N29" s="229">
        <v>34.781354540000017</v>
      </c>
      <c r="O29" s="229">
        <v>30.968450729999997</v>
      </c>
      <c r="P29" s="229">
        <v>14.35339325</v>
      </c>
      <c r="Q29" s="229">
        <v>11.202229000000001</v>
      </c>
      <c r="R29" s="229">
        <v>7.0529120100000009</v>
      </c>
      <c r="S29" s="229">
        <v>5.5610284100000005</v>
      </c>
      <c r="T29" s="229">
        <v>3.8249940100000002</v>
      </c>
      <c r="U29" s="229">
        <v>2.00348712</v>
      </c>
      <c r="V29" s="229">
        <v>0.76903290000000002</v>
      </c>
      <c r="W29" s="229">
        <v>0</v>
      </c>
      <c r="X29" s="229">
        <v>0</v>
      </c>
      <c r="Y29" s="229">
        <v>0</v>
      </c>
      <c r="Z29" s="229">
        <v>0</v>
      </c>
      <c r="AA29" s="229">
        <v>0</v>
      </c>
      <c r="AB29" s="229">
        <v>0</v>
      </c>
      <c r="AC29" s="229">
        <v>0</v>
      </c>
      <c r="AD29" s="229">
        <v>0</v>
      </c>
      <c r="AE29" s="229">
        <v>0</v>
      </c>
      <c r="AF29" s="229">
        <v>0</v>
      </c>
      <c r="AG29" s="229">
        <v>0</v>
      </c>
      <c r="AH29" s="229">
        <v>0</v>
      </c>
      <c r="AI29" s="229">
        <v>0</v>
      </c>
      <c r="AJ29" s="229">
        <v>0</v>
      </c>
      <c r="AK29" s="229">
        <v>0</v>
      </c>
      <c r="AL29" s="229">
        <v>0</v>
      </c>
      <c r="AM29" s="229">
        <v>0</v>
      </c>
      <c r="AN29" s="229">
        <v>0</v>
      </c>
      <c r="AO29" s="229">
        <v>0</v>
      </c>
      <c r="AP29" s="229">
        <v>0</v>
      </c>
      <c r="AQ29" s="229">
        <v>0</v>
      </c>
      <c r="AR29" s="229">
        <v>0</v>
      </c>
    </row>
    <row r="30" spans="1:44" s="79" customFormat="1">
      <c r="A30" s="120" t="s">
        <v>152</v>
      </c>
      <c r="B30" s="229"/>
      <c r="C30" s="229"/>
      <c r="D30" s="229"/>
      <c r="E30" s="229"/>
      <c r="F30" s="229"/>
      <c r="G30" s="229"/>
      <c r="H30" s="229"/>
      <c r="I30" s="229"/>
      <c r="J30" s="229">
        <v>13031.856062540777</v>
      </c>
      <c r="K30" s="229">
        <v>12013.060639151199</v>
      </c>
      <c r="L30" s="229">
        <v>10918.141391560679</v>
      </c>
      <c r="M30" s="229">
        <v>9705.4521997501943</v>
      </c>
      <c r="N30" s="229">
        <v>8322.5028423375188</v>
      </c>
      <c r="O30" s="229">
        <v>7085.9747035874207</v>
      </c>
      <c r="P30" s="229">
        <v>5934.7258183664144</v>
      </c>
      <c r="Q30" s="229">
        <v>4931.29902167</v>
      </c>
      <c r="R30" s="229">
        <v>4062.1220797394517</v>
      </c>
      <c r="S30" s="229">
        <v>3378.4524683092282</v>
      </c>
      <c r="T30" s="229">
        <v>2873.0600938895968</v>
      </c>
      <c r="U30" s="229">
        <v>2556.4620621199997</v>
      </c>
      <c r="V30" s="229">
        <v>2180.4307222299999</v>
      </c>
      <c r="W30" s="229">
        <v>1974.8731571800258</v>
      </c>
      <c r="X30" s="229">
        <v>1984.7443424899625</v>
      </c>
      <c r="Y30" s="229">
        <v>2066.3508973900775</v>
      </c>
      <c r="Z30" s="229">
        <v>1999.4197717199988</v>
      </c>
      <c r="AA30" s="229">
        <v>1893.9786653699675</v>
      </c>
      <c r="AB30" s="229">
        <v>2156.1700694300534</v>
      </c>
      <c r="AC30" s="229">
        <v>2457.145175540224</v>
      </c>
      <c r="AD30" s="229">
        <v>2562.5451485503154</v>
      </c>
      <c r="AE30" s="229">
        <v>2711.4789726702988</v>
      </c>
      <c r="AF30" s="229">
        <v>2988.3571042005178</v>
      </c>
      <c r="AG30" s="229">
        <v>3219.3796428703636</v>
      </c>
      <c r="AH30" s="229">
        <v>3346.5354119403441</v>
      </c>
      <c r="AI30" s="229">
        <v>3498.734732740365</v>
      </c>
      <c r="AJ30" s="229">
        <v>3617.3221801204227</v>
      </c>
      <c r="AK30" s="229">
        <v>3711.6018773803999</v>
      </c>
      <c r="AL30" s="229">
        <v>3880.2323187903444</v>
      </c>
      <c r="AM30" s="229">
        <v>4013.558459190318</v>
      </c>
      <c r="AN30" s="229">
        <v>4117.2158792103328</v>
      </c>
      <c r="AO30" s="229">
        <v>4277.8902819203659</v>
      </c>
      <c r="AP30" s="229">
        <v>4201.9643792603338</v>
      </c>
      <c r="AQ30" s="229">
        <v>4173.3243991402906</v>
      </c>
      <c r="AR30" s="229">
        <v>4302.749352330331</v>
      </c>
    </row>
    <row r="31" spans="1:44" s="79" customFormat="1">
      <c r="A31" s="120" t="s">
        <v>153</v>
      </c>
      <c r="B31" s="229"/>
      <c r="C31" s="229"/>
      <c r="D31" s="229"/>
      <c r="E31" s="229"/>
      <c r="F31" s="229"/>
      <c r="G31" s="229"/>
      <c r="H31" s="229"/>
      <c r="I31" s="229"/>
      <c r="J31" s="229">
        <v>479.10158615000228</v>
      </c>
      <c r="K31" s="229">
        <v>468.51055323999037</v>
      </c>
      <c r="L31" s="229">
        <v>490.98566371999976</v>
      </c>
      <c r="M31" s="229">
        <v>414.41800906000236</v>
      </c>
      <c r="N31" s="229">
        <v>436.01247171999717</v>
      </c>
      <c r="O31" s="229">
        <v>409.76636248000727</v>
      </c>
      <c r="P31" s="229">
        <v>400.77743961000346</v>
      </c>
      <c r="Q31" s="229">
        <v>341.59302050000002</v>
      </c>
      <c r="R31" s="229">
        <v>360.13041570000098</v>
      </c>
      <c r="S31" s="229">
        <v>326.27477556000588</v>
      </c>
      <c r="T31" s="229">
        <v>319.80400195999897</v>
      </c>
      <c r="U31" s="229">
        <v>268.69420230000003</v>
      </c>
      <c r="V31" s="229">
        <v>335.08508649999999</v>
      </c>
      <c r="W31" s="229">
        <v>357.67128221999826</v>
      </c>
      <c r="X31" s="229">
        <v>397.43641229999412</v>
      </c>
      <c r="Y31" s="229">
        <v>357.62238032999647</v>
      </c>
      <c r="Z31" s="229">
        <v>429.6250815200035</v>
      </c>
      <c r="AA31" s="229">
        <v>328.09377852999665</v>
      </c>
      <c r="AB31" s="229">
        <v>298.51702235000567</v>
      </c>
      <c r="AC31" s="229">
        <v>276.47182146999012</v>
      </c>
      <c r="AD31" s="229">
        <v>409.62929745000741</v>
      </c>
      <c r="AE31" s="229">
        <v>436.07351396002286</v>
      </c>
      <c r="AF31" s="229">
        <v>453.43932421000312</v>
      </c>
      <c r="AG31" s="229">
        <v>435.6965340999962</v>
      </c>
      <c r="AH31" s="229">
        <v>535.52962200998184</v>
      </c>
      <c r="AI31" s="229">
        <v>560.85830154997211</v>
      </c>
      <c r="AJ31" s="229">
        <v>553.59475051001448</v>
      </c>
      <c r="AK31" s="229">
        <v>507.62266408997425</v>
      </c>
      <c r="AL31" s="229">
        <v>580.88002454001673</v>
      </c>
      <c r="AM31" s="229">
        <v>572.87714880001306</v>
      </c>
      <c r="AN31" s="229">
        <v>549.51053862998765</v>
      </c>
      <c r="AO31" s="229">
        <v>471.50920160000953</v>
      </c>
      <c r="AP31" s="229">
        <v>530.67275191999465</v>
      </c>
      <c r="AQ31" s="229">
        <v>484.94716712000104</v>
      </c>
      <c r="AR31" s="229">
        <v>476.45087564999574</v>
      </c>
    </row>
    <row r="32" spans="1:44" s="79" customFormat="1">
      <c r="A32" s="120" t="s">
        <v>150</v>
      </c>
      <c r="B32" s="229"/>
      <c r="C32" s="229"/>
      <c r="D32" s="229"/>
      <c r="E32" s="229"/>
      <c r="F32" s="229"/>
      <c r="G32" s="229"/>
      <c r="H32" s="229"/>
      <c r="I32" s="229"/>
      <c r="J32" s="229">
        <v>3927.2480043099999</v>
      </c>
      <c r="K32" s="229">
        <v>3975.9892471299981</v>
      </c>
      <c r="L32" s="229">
        <v>3845.4165731499966</v>
      </c>
      <c r="M32" s="229">
        <v>3700.1230224599985</v>
      </c>
      <c r="N32" s="229">
        <v>3618.108315390004</v>
      </c>
      <c r="O32" s="229">
        <v>3465.6859799000026</v>
      </c>
      <c r="P32" s="229">
        <v>3278.836436810001</v>
      </c>
      <c r="Q32" s="229">
        <v>3143.1268454000001</v>
      </c>
      <c r="R32" s="229">
        <v>3250.5443085699972</v>
      </c>
      <c r="S32" s="229">
        <v>2977.5829708100009</v>
      </c>
      <c r="T32" s="229">
        <v>2760.2847161999989</v>
      </c>
      <c r="U32" s="229">
        <v>2330.5755705000001</v>
      </c>
      <c r="V32" s="229">
        <v>2107.3481001999999</v>
      </c>
      <c r="W32" s="229">
        <v>1749.68532329</v>
      </c>
      <c r="X32" s="229">
        <v>1896.3768607199995</v>
      </c>
      <c r="Y32" s="229">
        <v>1607.37024952</v>
      </c>
      <c r="Z32" s="229">
        <v>1176.2838981199993</v>
      </c>
      <c r="AA32" s="229">
        <v>1073.2438158699999</v>
      </c>
      <c r="AB32" s="229">
        <v>905.03733402</v>
      </c>
      <c r="AC32" s="229">
        <v>707.53749721000031</v>
      </c>
      <c r="AD32" s="229">
        <v>507.29135864000011</v>
      </c>
      <c r="AE32" s="229">
        <v>377.89980015999998</v>
      </c>
      <c r="AF32" s="229">
        <v>366.23319910999999</v>
      </c>
      <c r="AG32" s="229">
        <v>360.20616230999997</v>
      </c>
      <c r="AH32" s="229">
        <v>350.85885283999994</v>
      </c>
      <c r="AI32" s="229">
        <v>385.38947929999989</v>
      </c>
      <c r="AJ32" s="229">
        <v>490.66811605999993</v>
      </c>
      <c r="AK32" s="229">
        <v>580.82323451000013</v>
      </c>
      <c r="AL32" s="229">
        <v>752.15408344999992</v>
      </c>
      <c r="AM32" s="229">
        <v>950.56223150999983</v>
      </c>
      <c r="AN32" s="229">
        <v>1158.6604443000006</v>
      </c>
      <c r="AO32" s="229">
        <v>883.31291068000019</v>
      </c>
      <c r="AP32" s="229">
        <v>805.13294397999982</v>
      </c>
      <c r="AQ32" s="229">
        <v>887.58193748999952</v>
      </c>
      <c r="AR32" s="229">
        <v>933.02069598999992</v>
      </c>
    </row>
    <row r="33" spans="1:44" s="79" customFormat="1">
      <c r="A33" s="120" t="s">
        <v>841</v>
      </c>
      <c r="B33" s="229"/>
      <c r="C33" s="229"/>
      <c r="D33" s="229"/>
      <c r="E33" s="229"/>
      <c r="F33" s="229"/>
      <c r="G33" s="229"/>
      <c r="H33" s="229"/>
      <c r="I33" s="229"/>
      <c r="J33" s="229">
        <v>13775.898010469971</v>
      </c>
      <c r="K33" s="229">
        <v>15632.924868339946</v>
      </c>
      <c r="L33" s="229">
        <v>15581.298350799994</v>
      </c>
      <c r="M33" s="229">
        <v>16482.127608200062</v>
      </c>
      <c r="N33" s="229">
        <v>14902.010121680149</v>
      </c>
      <c r="O33" s="229">
        <v>14375.815360159806</v>
      </c>
      <c r="P33" s="229">
        <v>13447.894983120132</v>
      </c>
      <c r="Q33" s="229">
        <v>12259.756402850002</v>
      </c>
      <c r="R33" s="229">
        <v>10627.507506939852</v>
      </c>
      <c r="S33" s="229">
        <v>9917.29707478001</v>
      </c>
      <c r="T33" s="229">
        <v>9200.1747060701182</v>
      </c>
      <c r="U33" s="229">
        <v>8557.5704333699996</v>
      </c>
      <c r="V33" s="229">
        <v>7931.9717846100002</v>
      </c>
      <c r="W33" s="229">
        <v>7730.8749786600019</v>
      </c>
      <c r="X33" s="229">
        <v>7474.5181090000051</v>
      </c>
      <c r="Y33" s="229">
        <v>7443.6279429400065</v>
      </c>
      <c r="Z33" s="229">
        <v>7260.5372907400206</v>
      </c>
      <c r="AA33" s="229">
        <v>7441.0397652599904</v>
      </c>
      <c r="AB33" s="229">
        <v>7279.4191502699805</v>
      </c>
      <c r="AC33" s="229">
        <v>7371.3664838199893</v>
      </c>
      <c r="AD33" s="229">
        <v>7818.8087208299748</v>
      </c>
      <c r="AE33" s="229">
        <v>7509.6759502600216</v>
      </c>
      <c r="AF33" s="229">
        <v>7366.25742214</v>
      </c>
      <c r="AG33" s="229">
        <v>7094.2997129899595</v>
      </c>
      <c r="AH33" s="229">
        <v>7142.3783317099751</v>
      </c>
      <c r="AI33" s="229">
        <v>7323.5193480399867</v>
      </c>
      <c r="AJ33" s="229">
        <v>7721.4270160000015</v>
      </c>
      <c r="AK33" s="229">
        <v>8298.861057080001</v>
      </c>
      <c r="AL33" s="229">
        <v>8684.5132549000391</v>
      </c>
      <c r="AM33" s="229">
        <v>9645.6180272699439</v>
      </c>
      <c r="AN33" s="229">
        <v>10357.512888109959</v>
      </c>
      <c r="AO33" s="229">
        <v>11264.81754480002</v>
      </c>
      <c r="AP33" s="229">
        <v>12249.706452830076</v>
      </c>
      <c r="AQ33" s="229">
        <v>13464.212751509909</v>
      </c>
      <c r="AR33" s="229">
        <v>14042.559180889961</v>
      </c>
    </row>
    <row r="34" spans="1:44" s="79" customFormat="1" ht="13.5" thickBot="1">
      <c r="A34" s="239" t="s">
        <v>155</v>
      </c>
      <c r="B34" s="240"/>
      <c r="C34" s="240"/>
      <c r="D34" s="240"/>
      <c r="E34" s="240"/>
      <c r="F34" s="240"/>
      <c r="G34" s="240"/>
      <c r="H34" s="240"/>
      <c r="I34" s="240"/>
      <c r="J34" s="240">
        <v>2329.6042922900087</v>
      </c>
      <c r="K34" s="240">
        <v>2017.9226849799975</v>
      </c>
      <c r="L34" s="240">
        <v>1931.7973369600056</v>
      </c>
      <c r="M34" s="240">
        <v>1812.0072672799986</v>
      </c>
      <c r="N34" s="240">
        <v>1675.3635995499997</v>
      </c>
      <c r="O34" s="240">
        <v>1634.6834074999663</v>
      </c>
      <c r="P34" s="240">
        <v>1587.9364340399693</v>
      </c>
      <c r="Q34" s="240">
        <v>1437.1872010899997</v>
      </c>
      <c r="R34" s="240">
        <v>1335.2796429599691</v>
      </c>
      <c r="S34" s="240">
        <v>1281.573834750001</v>
      </c>
      <c r="T34" s="240">
        <v>863.02033717999336</v>
      </c>
      <c r="U34" s="240">
        <v>846.57753030000003</v>
      </c>
      <c r="V34" s="240">
        <v>833.4738437499999</v>
      </c>
      <c r="W34" s="240">
        <v>793.50532562000046</v>
      </c>
      <c r="X34" s="240">
        <v>750.8337310000004</v>
      </c>
      <c r="Y34" s="240">
        <v>650.7364653999997</v>
      </c>
      <c r="Z34" s="240">
        <v>624.36968380000064</v>
      </c>
      <c r="AA34" s="240">
        <v>610.39811915000053</v>
      </c>
      <c r="AB34" s="240">
        <v>382.31285873999991</v>
      </c>
      <c r="AC34" s="240">
        <v>345.38955142999987</v>
      </c>
      <c r="AD34" s="240">
        <v>334.91217337000029</v>
      </c>
      <c r="AE34" s="240">
        <v>447.62037379999981</v>
      </c>
      <c r="AF34" s="240">
        <v>408.81907738000075</v>
      </c>
      <c r="AG34" s="240">
        <v>251.01418053999942</v>
      </c>
      <c r="AH34" s="240">
        <v>442.07548521000041</v>
      </c>
      <c r="AI34" s="240">
        <v>480.2269050500006</v>
      </c>
      <c r="AJ34" s="240">
        <v>547.78608738999992</v>
      </c>
      <c r="AK34" s="240">
        <v>568.58129159000021</v>
      </c>
      <c r="AL34" s="240">
        <v>614.86621639999998</v>
      </c>
      <c r="AM34" s="240">
        <v>645.94483216000083</v>
      </c>
      <c r="AN34" s="240">
        <v>747.87908522999737</v>
      </c>
      <c r="AO34" s="240">
        <v>1113.3765095999977</v>
      </c>
      <c r="AP34" s="240">
        <v>1940.0540544100015</v>
      </c>
      <c r="AQ34" s="240">
        <v>2495.0678933899985</v>
      </c>
      <c r="AR34" s="240">
        <v>3052.5637025099927</v>
      </c>
    </row>
    <row r="35" spans="1:44" s="79" customFormat="1">
      <c r="C35" s="84"/>
      <c r="D35" s="84"/>
      <c r="E35" s="84"/>
      <c r="F35" s="84"/>
      <c r="G35" s="84"/>
      <c r="H35" s="84"/>
      <c r="I35" s="84"/>
      <c r="J35" s="84"/>
      <c r="K35" s="84"/>
      <c r="L35" s="84"/>
      <c r="M35" s="84"/>
      <c r="N35" s="84"/>
      <c r="O35" s="84"/>
      <c r="P35" s="84"/>
      <c r="Q35" s="84"/>
      <c r="R35" s="84"/>
      <c r="S35" s="84"/>
      <c r="T35" s="84"/>
      <c r="U35" s="84"/>
      <c r="V35" s="84"/>
    </row>
    <row r="36" spans="1:44" s="79" customFormat="1">
      <c r="C36" s="84"/>
      <c r="D36" s="84"/>
      <c r="E36" s="84"/>
      <c r="F36" s="84"/>
      <c r="G36" s="84"/>
      <c r="H36" s="84"/>
      <c r="I36" s="84"/>
      <c r="J36" s="84"/>
      <c r="K36" s="84"/>
      <c r="L36" s="84"/>
      <c r="M36" s="84"/>
      <c r="N36" s="84"/>
      <c r="O36" s="84"/>
      <c r="P36" s="84"/>
      <c r="Q36" s="84"/>
      <c r="R36" s="84"/>
      <c r="S36" s="84"/>
      <c r="T36" s="84"/>
      <c r="U36" s="84"/>
      <c r="V36" s="84"/>
    </row>
    <row r="37" spans="1:44" s="79" customFormat="1">
      <c r="C37" s="84"/>
      <c r="D37" s="84"/>
      <c r="E37" s="84"/>
      <c r="F37" s="84"/>
      <c r="G37" s="84"/>
      <c r="H37" s="84"/>
      <c r="I37" s="84"/>
      <c r="J37" s="84"/>
      <c r="K37" s="84"/>
      <c r="L37" s="84"/>
      <c r="M37" s="84"/>
      <c r="N37" s="84"/>
      <c r="O37" s="84"/>
      <c r="P37" s="84"/>
      <c r="Q37" s="84"/>
      <c r="R37" s="84"/>
      <c r="S37" s="84"/>
      <c r="T37" s="84"/>
      <c r="U37" s="84"/>
      <c r="V37" s="84"/>
    </row>
    <row r="38" spans="1:44" s="79" customFormat="1">
      <c r="C38" s="84"/>
      <c r="D38" s="84"/>
      <c r="E38" s="84"/>
      <c r="F38" s="84"/>
      <c r="G38" s="84"/>
      <c r="H38" s="84"/>
      <c r="I38" s="84"/>
      <c r="J38" s="84"/>
      <c r="K38" s="84"/>
      <c r="L38" s="84"/>
      <c r="M38" s="84"/>
      <c r="N38" s="84"/>
      <c r="O38" s="84"/>
      <c r="P38" s="84"/>
      <c r="Q38" s="84"/>
      <c r="R38" s="84"/>
      <c r="S38" s="84"/>
      <c r="T38" s="84"/>
      <c r="U38" s="84"/>
      <c r="V38" s="84"/>
    </row>
    <row r="39" spans="1:44" s="79" customFormat="1">
      <c r="C39" s="84"/>
      <c r="D39" s="84"/>
      <c r="E39" s="84"/>
      <c r="F39" s="84"/>
      <c r="G39" s="84"/>
      <c r="H39" s="84"/>
      <c r="I39" s="84"/>
      <c r="J39" s="84"/>
      <c r="K39" s="84"/>
      <c r="L39" s="84"/>
      <c r="M39" s="84"/>
      <c r="N39" s="84"/>
      <c r="O39" s="84"/>
      <c r="P39" s="84"/>
      <c r="Q39" s="84"/>
      <c r="R39" s="84"/>
      <c r="S39" s="84"/>
      <c r="T39" s="84"/>
      <c r="U39" s="84"/>
      <c r="V39" s="84"/>
    </row>
    <row r="40" spans="1:44" s="79" customFormat="1">
      <c r="C40" s="84"/>
      <c r="D40" s="84"/>
      <c r="E40" s="84"/>
      <c r="F40" s="84"/>
      <c r="G40" s="84"/>
      <c r="H40" s="84"/>
      <c r="I40" s="84"/>
      <c r="J40" s="84"/>
      <c r="K40" s="84"/>
      <c r="L40" s="84"/>
      <c r="M40" s="84"/>
      <c r="N40" s="84"/>
      <c r="O40" s="84"/>
      <c r="P40" s="84"/>
      <c r="Q40" s="84"/>
      <c r="R40" s="84"/>
      <c r="S40" s="84"/>
      <c r="T40" s="84"/>
      <c r="U40" s="84"/>
      <c r="V40" s="84"/>
    </row>
  </sheetData>
  <sheetProtection sheet="1" objects="1" scenarios="1"/>
  <hyperlinks>
    <hyperlink ref="A4" location="'Index'!D20" display="Índice!A1" xr:uid="{25D092D7-D1B6-4DE9-9F0C-50CC48E71CB4}"/>
  </hyperlinks>
  <printOptions horizontalCentered="1"/>
  <pageMargins left="0.39370078740157483" right="0.39370078740157483" top="0.39370078740157483" bottom="0.39370078740157483" header="0.51181102362204722" footer="0.51181102362204722"/>
  <pageSetup paperSize="9" orientation="landscape" r:id="rId1"/>
  <headerFooter alignWithMargins="0">
    <oddHeader>&amp;R&amp;"Calibri"&amp;10&amp;K000000 #interna&amp;1#_x000D_</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4B5C1-A598-48BF-B4D2-5112E0E291C7}">
  <sheetPr codeName="Plan12">
    <tabColor rgb="FF33CCCC"/>
  </sheetPr>
  <dimension ref="A1:BU27"/>
  <sheetViews>
    <sheetView showGridLines="0" showRowColHeaders="0" zoomScaleNormal="100" workbookViewId="0">
      <pane xSplit="1" ySplit="5" topLeftCell="BM6" activePane="bottomRight" state="frozen"/>
      <selection pane="topRight" activeCell="B1" sqref="B1"/>
      <selection pane="bottomLeft" activeCell="A6" sqref="A6"/>
      <selection pane="bottomRight" activeCell="A4" sqref="A4"/>
    </sheetView>
  </sheetViews>
  <sheetFormatPr defaultColWidth="12.42578125" defaultRowHeight="12.75"/>
  <cols>
    <col min="1" max="1" width="64.7109375" customWidth="1"/>
    <col min="2" max="236" width="12.7109375" customWidth="1"/>
  </cols>
  <sheetData>
    <row r="1" spans="1:73" s="80" customFormat="1" ht="16.350000000000001" customHeight="1">
      <c r="A1" s="90"/>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row>
    <row r="2" spans="1:73" s="80" customFormat="1" ht="33" customHeight="1">
      <c r="A2" s="616" t="s">
        <v>304</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c r="AZ2" s="91"/>
      <c r="BA2" s="91"/>
      <c r="BB2" s="91"/>
      <c r="BC2" s="91"/>
      <c r="BD2" s="91"/>
      <c r="BE2" s="91"/>
      <c r="BF2" s="91"/>
      <c r="BG2" s="91"/>
      <c r="BH2" s="91"/>
      <c r="BI2" s="91"/>
      <c r="BJ2" s="91"/>
      <c r="BK2" s="91"/>
      <c r="BL2" s="91"/>
      <c r="BM2" s="91"/>
      <c r="BN2" s="91"/>
      <c r="BO2" s="91"/>
      <c r="BP2" s="91"/>
      <c r="BQ2" s="91"/>
      <c r="BR2" s="91"/>
      <c r="BS2" s="91"/>
      <c r="BT2" s="91"/>
      <c r="BU2" s="91"/>
    </row>
    <row r="3" spans="1:73" s="80" customFormat="1" ht="16.350000000000001" customHeight="1">
      <c r="A3" s="617" t="s">
        <v>1443</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row>
    <row r="4" spans="1:73" s="81" customFormat="1" ht="16.350000000000001" customHeight="1">
      <c r="A4" s="95" t="s">
        <v>1457</v>
      </c>
      <c r="B4" s="93" t="s">
        <v>1590</v>
      </c>
      <c r="C4" s="93" t="s">
        <v>11</v>
      </c>
      <c r="D4" s="93" t="s">
        <v>1548</v>
      </c>
      <c r="E4" s="93" t="s">
        <v>1591</v>
      </c>
      <c r="F4" s="94" t="s">
        <v>1592</v>
      </c>
      <c r="G4" s="94" t="s">
        <v>1549</v>
      </c>
      <c r="H4" s="94" t="s">
        <v>1550</v>
      </c>
      <c r="I4" s="94" t="s">
        <v>1593</v>
      </c>
      <c r="J4" s="94" t="s">
        <v>1594</v>
      </c>
      <c r="K4" s="94" t="s">
        <v>12</v>
      </c>
      <c r="L4" s="94" t="s">
        <v>1068</v>
      </c>
      <c r="M4" s="94" t="s">
        <v>1536</v>
      </c>
      <c r="N4" s="94" t="s">
        <v>1537</v>
      </c>
      <c r="O4" s="94" t="s">
        <v>13</v>
      </c>
      <c r="P4" s="94" t="s">
        <v>1533</v>
      </c>
      <c r="Q4" s="94" t="s">
        <v>1538</v>
      </c>
      <c r="R4" s="94" t="s">
        <v>1539</v>
      </c>
      <c r="S4" s="94" t="s">
        <v>1534</v>
      </c>
      <c r="T4" s="94" t="s">
        <v>1535</v>
      </c>
      <c r="U4" s="94" t="s">
        <v>1540</v>
      </c>
      <c r="V4" s="94" t="s">
        <v>1541</v>
      </c>
      <c r="W4" s="94" t="s">
        <v>681</v>
      </c>
      <c r="X4" s="94" t="s">
        <v>682</v>
      </c>
      <c r="Y4" s="94" t="s">
        <v>1542</v>
      </c>
      <c r="Z4" s="94" t="s">
        <v>1543</v>
      </c>
      <c r="AA4" s="94" t="s">
        <v>3</v>
      </c>
      <c r="AB4" s="94" t="s">
        <v>759</v>
      </c>
      <c r="AC4" s="94" t="s">
        <v>1544</v>
      </c>
      <c r="AD4" s="94" t="s">
        <v>1545</v>
      </c>
      <c r="AE4" s="94" t="s">
        <v>761</v>
      </c>
      <c r="AF4" s="94" t="s">
        <v>762</v>
      </c>
      <c r="AG4" s="94" t="s">
        <v>1478</v>
      </c>
      <c r="AH4" s="94" t="s">
        <v>1479</v>
      </c>
      <c r="AI4" s="94" t="s">
        <v>1460</v>
      </c>
      <c r="AJ4" s="94" t="s">
        <v>1461</v>
      </c>
      <c r="AK4" s="94" t="s">
        <v>1480</v>
      </c>
      <c r="AL4" s="94" t="s">
        <v>1481</v>
      </c>
      <c r="AM4" s="94" t="s">
        <v>1464</v>
      </c>
      <c r="AN4" s="94" t="s">
        <v>1465</v>
      </c>
      <c r="AO4" s="94" t="s">
        <v>1482</v>
      </c>
      <c r="AP4" s="94" t="s">
        <v>1483</v>
      </c>
      <c r="AQ4" s="94" t="s">
        <v>1468</v>
      </c>
      <c r="AR4" s="94" t="s">
        <v>1469</v>
      </c>
      <c r="AS4" s="94" t="s">
        <v>1484</v>
      </c>
      <c r="AT4" s="94" t="s">
        <v>1485</v>
      </c>
      <c r="AU4" s="94" t="s">
        <v>1472</v>
      </c>
      <c r="AV4" s="94" t="s">
        <v>1473</v>
      </c>
      <c r="AW4" s="94" t="s">
        <v>1486</v>
      </c>
      <c r="AX4" s="94" t="s">
        <v>1487</v>
      </c>
      <c r="AY4" s="94" t="s">
        <v>1163</v>
      </c>
      <c r="AZ4" s="94" t="s">
        <v>1164</v>
      </c>
      <c r="BA4" s="94" t="s">
        <v>1488</v>
      </c>
      <c r="BB4" s="94" t="s">
        <v>1489</v>
      </c>
      <c r="BC4" s="94" t="s">
        <v>1203</v>
      </c>
      <c r="BD4" s="94" t="s">
        <v>1204</v>
      </c>
      <c r="BE4" s="94" t="s">
        <v>1490</v>
      </c>
      <c r="BF4" s="94" t="s">
        <v>1491</v>
      </c>
      <c r="BG4" s="94" t="s">
        <v>1477</v>
      </c>
      <c r="BH4" s="94" t="s">
        <v>1403</v>
      </c>
      <c r="BI4" s="94" t="s">
        <v>1418</v>
      </c>
      <c r="BJ4" s="94" t="s">
        <v>1419</v>
      </c>
      <c r="BK4" s="94" t="s">
        <v>1406</v>
      </c>
      <c r="BL4" s="94" t="s">
        <v>1407</v>
      </c>
      <c r="BM4" s="94" t="s">
        <v>1420</v>
      </c>
      <c r="BN4" s="94" t="s">
        <v>1421</v>
      </c>
      <c r="BO4" s="94" t="s">
        <v>1410</v>
      </c>
      <c r="BP4" s="94" t="s">
        <v>1411</v>
      </c>
      <c r="BQ4" s="94" t="s">
        <v>1422</v>
      </c>
      <c r="BR4" s="94" t="s">
        <v>1423</v>
      </c>
      <c r="BS4" s="94" t="s">
        <v>1414</v>
      </c>
      <c r="BT4" s="94" t="s">
        <v>1415</v>
      </c>
      <c r="BU4" s="94" t="s">
        <v>1424</v>
      </c>
    </row>
    <row r="5" spans="1:73" s="109" customFormat="1" ht="4.5" customHeight="1">
      <c r="A5" s="96"/>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row>
    <row r="6" spans="1:73" s="109" customFormat="1">
      <c r="A6" s="346" t="s">
        <v>533</v>
      </c>
      <c r="B6" s="228">
        <v>45063.234005929982</v>
      </c>
      <c r="C6" s="228">
        <v>46774.298056540109</v>
      </c>
      <c r="D6" s="228">
        <v>48769.04322188998</v>
      </c>
      <c r="E6" s="228">
        <v>48447.057807099918</v>
      </c>
      <c r="F6" s="228">
        <v>51882.841723639955</v>
      </c>
      <c r="G6" s="228">
        <v>56523.541311900051</v>
      </c>
      <c r="H6" s="228">
        <v>61610.501112799946</v>
      </c>
      <c r="I6" s="228">
        <v>60524.058198679981</v>
      </c>
      <c r="J6" s="228">
        <v>63689.876145280054</v>
      </c>
      <c r="K6" s="228">
        <v>64287.074850909892</v>
      </c>
      <c r="L6" s="228">
        <v>67599.939143219468</v>
      </c>
      <c r="M6" s="228">
        <v>68037.623361379796</v>
      </c>
      <c r="N6" s="228">
        <v>66433.796640909641</v>
      </c>
      <c r="O6" s="228">
        <v>64872.488141429894</v>
      </c>
      <c r="P6" s="228">
        <v>70320.553441789947</v>
      </c>
      <c r="Q6" s="228">
        <v>73951.956328250148</v>
      </c>
      <c r="R6" s="228">
        <v>75014.622051559199</v>
      </c>
      <c r="S6" s="228">
        <v>77402.686832628795</v>
      </c>
      <c r="T6" s="228">
        <v>80551.307136228803</v>
      </c>
      <c r="U6" s="228">
        <v>83068.899318019903</v>
      </c>
      <c r="V6" s="228">
        <v>88658.426169289392</v>
      </c>
      <c r="W6" s="228">
        <v>91658.35523555</v>
      </c>
      <c r="X6" s="228">
        <v>94828.256704839805</v>
      </c>
      <c r="Y6" s="228">
        <v>97656.425626090611</v>
      </c>
      <c r="Z6" s="228">
        <v>106983.8687204492</v>
      </c>
      <c r="AA6" s="228">
        <v>109732.2816356291</v>
      </c>
      <c r="AB6" s="228">
        <v>126300.00609774899</v>
      </c>
      <c r="AC6" s="228">
        <v>129368.01975656769</v>
      </c>
      <c r="AD6" s="228">
        <v>144100.23024611021</v>
      </c>
      <c r="AE6" s="228">
        <v>149265.08114888871</v>
      </c>
      <c r="AF6" s="228">
        <v>155619.58115155902</v>
      </c>
      <c r="AG6" s="228">
        <v>156819.26775205211</v>
      </c>
      <c r="AH6" s="228">
        <v>163640.2573870481</v>
      </c>
      <c r="AI6" s="228">
        <v>162519.045990285</v>
      </c>
      <c r="AJ6" s="228">
        <v>167251.13526386098</v>
      </c>
      <c r="AK6" s="228">
        <v>170919.02614007189</v>
      </c>
      <c r="AL6" s="228">
        <v>173865.623292637</v>
      </c>
      <c r="AM6" s="228">
        <v>178422.019744511</v>
      </c>
      <c r="AN6" s="228">
        <v>183553.08145627999</v>
      </c>
      <c r="AO6" s="228">
        <v>178848.41213966001</v>
      </c>
      <c r="AP6" s="228">
        <v>179111.10242707084</v>
      </c>
      <c r="AQ6" s="228">
        <v>179430.63602932999</v>
      </c>
      <c r="AR6" s="228">
        <v>187664.55680762351</v>
      </c>
      <c r="AS6" s="228">
        <v>180327.05465231108</v>
      </c>
      <c r="AT6" s="228">
        <v>181380.86460518121</v>
      </c>
      <c r="AU6" s="228">
        <v>184054.98369132055</v>
      </c>
      <c r="AV6" s="228">
        <v>187940.56294665998</v>
      </c>
      <c r="AW6" s="228">
        <v>187434.26679179003</v>
      </c>
      <c r="AX6" s="228">
        <v>187192.5900644692</v>
      </c>
      <c r="AY6" s="228">
        <v>184738.89748921001</v>
      </c>
      <c r="AZ6" s="228">
        <v>181205.50353617</v>
      </c>
      <c r="BA6" s="228">
        <v>178693.63734460733</v>
      </c>
      <c r="BB6" s="228">
        <v>179423.11211365822</v>
      </c>
      <c r="BC6" s="228">
        <v>181888.18120156729</v>
      </c>
      <c r="BD6" s="228">
        <v>182393.29379783015</v>
      </c>
      <c r="BE6" s="228">
        <v>185166.48755309923</v>
      </c>
      <c r="BF6" s="228">
        <v>186208.38793316961</v>
      </c>
      <c r="BG6" s="228">
        <v>192185.34058116135</v>
      </c>
      <c r="BH6" s="228">
        <v>198106.13618714159</v>
      </c>
      <c r="BI6" s="228">
        <v>214036.139823</v>
      </c>
      <c r="BJ6" s="228">
        <v>232429.05442399002</v>
      </c>
      <c r="BK6" s="228">
        <v>238510.59384829242</v>
      </c>
      <c r="BL6" s="228">
        <v>240862.00622673234</v>
      </c>
      <c r="BM6" s="228">
        <v>264430.70375034213</v>
      </c>
      <c r="BN6" s="228">
        <v>286047.06935950124</v>
      </c>
      <c r="BO6" s="228">
        <v>297147.73980589985</v>
      </c>
      <c r="BP6" s="228">
        <v>291928.50622623012</v>
      </c>
      <c r="BQ6" s="228">
        <v>309419.4295116</v>
      </c>
      <c r="BR6" s="228">
        <v>320262.37146130955</v>
      </c>
      <c r="BS6" s="228">
        <v>334880.7407562898</v>
      </c>
      <c r="BT6" s="228">
        <v>335448.48219880881</v>
      </c>
      <c r="BU6" s="228">
        <v>347109.26887680992</v>
      </c>
    </row>
    <row r="7" spans="1:73" s="79" customFormat="1">
      <c r="A7" s="361" t="s">
        <v>278</v>
      </c>
      <c r="B7" s="228">
        <v>45063.234005929982</v>
      </c>
      <c r="C7" s="228">
        <v>46774.298056540109</v>
      </c>
      <c r="D7" s="228">
        <v>48769.043221889973</v>
      </c>
      <c r="E7" s="228">
        <v>48447.057807099918</v>
      </c>
      <c r="F7" s="228">
        <v>51882.841723639955</v>
      </c>
      <c r="G7" s="228">
        <v>56523.541311900051</v>
      </c>
      <c r="H7" s="228">
        <v>61610.501112799946</v>
      </c>
      <c r="I7" s="228">
        <v>60524.058198679981</v>
      </c>
      <c r="J7" s="228">
        <v>63689.876145280054</v>
      </c>
      <c r="K7" s="228">
        <v>64287.074850909892</v>
      </c>
      <c r="L7" s="228">
        <v>67599.939143219468</v>
      </c>
      <c r="M7" s="228">
        <v>68037.623361379796</v>
      </c>
      <c r="N7" s="228">
        <v>66433.796640909641</v>
      </c>
      <c r="O7" s="228">
        <v>64872.488141429894</v>
      </c>
      <c r="P7" s="228">
        <v>70320.553441789947</v>
      </c>
      <c r="Q7" s="228">
        <v>73951.956328250148</v>
      </c>
      <c r="R7" s="228">
        <v>75014.622051559199</v>
      </c>
      <c r="S7" s="228">
        <v>77402.686832628795</v>
      </c>
      <c r="T7" s="228">
        <v>80551.307136228803</v>
      </c>
      <c r="U7" s="228">
        <v>83068.899318019903</v>
      </c>
      <c r="V7" s="228">
        <v>88658.426169289392</v>
      </c>
      <c r="W7" s="228">
        <v>91658.35523555</v>
      </c>
      <c r="X7" s="228">
        <v>94828.256704839805</v>
      </c>
      <c r="Y7" s="228">
        <v>97656.425626090611</v>
      </c>
      <c r="Z7" s="228">
        <v>106983.8687204492</v>
      </c>
      <c r="AA7" s="228">
        <v>109732.2816356291</v>
      </c>
      <c r="AB7" s="228">
        <v>97566.273989659923</v>
      </c>
      <c r="AC7" s="228">
        <v>98830.270087530109</v>
      </c>
      <c r="AD7" s="228">
        <v>109468.78947530987</v>
      </c>
      <c r="AE7" s="228">
        <v>114064.71551578013</v>
      </c>
      <c r="AF7" s="228">
        <v>123980.15514565002</v>
      </c>
      <c r="AG7" s="228">
        <v>125533.89792084014</v>
      </c>
      <c r="AH7" s="228">
        <v>133310.25041911966</v>
      </c>
      <c r="AI7" s="228">
        <v>132125.36202809948</v>
      </c>
      <c r="AJ7" s="228">
        <v>134058.95792615999</v>
      </c>
      <c r="AK7" s="228">
        <v>133801.33607738977</v>
      </c>
      <c r="AL7" s="228">
        <v>137449.03498736001</v>
      </c>
      <c r="AM7" s="228">
        <v>142847.3489922903</v>
      </c>
      <c r="AN7" s="228">
        <v>151676.11573187998</v>
      </c>
      <c r="AO7" s="228">
        <v>148326.62004996001</v>
      </c>
      <c r="AP7" s="228">
        <v>149761.27207446081</v>
      </c>
      <c r="AQ7" s="228">
        <v>151555.77821192998</v>
      </c>
      <c r="AR7" s="228">
        <v>157703.33249104352</v>
      </c>
      <c r="AS7" s="228">
        <v>156111.7435626011</v>
      </c>
      <c r="AT7" s="228">
        <v>159041.64921066121</v>
      </c>
      <c r="AU7" s="228">
        <v>161230.77432312054</v>
      </c>
      <c r="AV7" s="228">
        <v>165677.21701468001</v>
      </c>
      <c r="AW7" s="228">
        <v>165970.88013363996</v>
      </c>
      <c r="AX7" s="228">
        <v>167903.96774364921</v>
      </c>
      <c r="AY7" s="228">
        <v>166351.04507311</v>
      </c>
      <c r="AZ7" s="228">
        <v>166763.52189117001</v>
      </c>
      <c r="BA7" s="228">
        <v>164316.87896287732</v>
      </c>
      <c r="BB7" s="228">
        <v>166201.22059123821</v>
      </c>
      <c r="BC7" s="228">
        <v>169044.81860980723</v>
      </c>
      <c r="BD7" s="228">
        <v>169976.19899275008</v>
      </c>
      <c r="BE7" s="228">
        <v>172962.06347184925</v>
      </c>
      <c r="BF7" s="228">
        <v>177555.22369449961</v>
      </c>
      <c r="BG7" s="228">
        <v>183226.04000987133</v>
      </c>
      <c r="BH7" s="228">
        <v>193807.01674469159</v>
      </c>
      <c r="BI7" s="228">
        <v>210793.047162</v>
      </c>
      <c r="BJ7" s="228">
        <v>230178.43527148</v>
      </c>
      <c r="BK7" s="228">
        <v>236811.64828187242</v>
      </c>
      <c r="BL7" s="228">
        <v>239732.05117231235</v>
      </c>
      <c r="BM7" s="228">
        <v>263141.48067586211</v>
      </c>
      <c r="BN7" s="228">
        <v>281340.82968265127</v>
      </c>
      <c r="BO7" s="228">
        <v>291812.60236937983</v>
      </c>
      <c r="BP7" s="228">
        <v>285730.94464352011</v>
      </c>
      <c r="BQ7" s="228">
        <v>303443.25980273</v>
      </c>
      <c r="BR7" s="228">
        <v>315577.68925293954</v>
      </c>
      <c r="BS7" s="228">
        <v>331245.9588554498</v>
      </c>
      <c r="BT7" s="228">
        <v>331977.30675949878</v>
      </c>
      <c r="BU7" s="228">
        <v>343790.80422763992</v>
      </c>
    </row>
    <row r="8" spans="1:73" s="79" customFormat="1">
      <c r="A8" s="362" t="s">
        <v>350</v>
      </c>
      <c r="B8" s="229">
        <v>11119.337771430004</v>
      </c>
      <c r="C8" s="229">
        <v>11597.09972022999</v>
      </c>
      <c r="D8" s="229">
        <v>12036.188774560011</v>
      </c>
      <c r="E8" s="229">
        <v>11902.646313119996</v>
      </c>
      <c r="F8" s="229">
        <v>12889.710975359998</v>
      </c>
      <c r="G8" s="229">
        <v>13348.114445529995</v>
      </c>
      <c r="H8" s="229">
        <v>14232.887412199996</v>
      </c>
      <c r="I8" s="229">
        <v>13955.338805049996</v>
      </c>
      <c r="J8" s="229">
        <v>15088.336194870017</v>
      </c>
      <c r="K8" s="229">
        <v>15545.286895249994</v>
      </c>
      <c r="L8" s="229">
        <v>16596.930936719935</v>
      </c>
      <c r="M8" s="229">
        <v>17645.194087920034</v>
      </c>
      <c r="N8" s="229">
        <v>18279.275537320078</v>
      </c>
      <c r="O8" s="229">
        <v>18879.599642319939</v>
      </c>
      <c r="P8" s="229">
        <v>19998.466208420105</v>
      </c>
      <c r="Q8" s="229">
        <v>20763.419161140024</v>
      </c>
      <c r="R8" s="229">
        <v>22084.045130910032</v>
      </c>
      <c r="S8" s="229">
        <v>22864.114158070399</v>
      </c>
      <c r="T8" s="229">
        <v>23903.591371730301</v>
      </c>
      <c r="U8" s="229">
        <v>24994.843481579897</v>
      </c>
      <c r="V8" s="229">
        <v>27200.3250611904</v>
      </c>
      <c r="W8" s="229">
        <v>28687.141399190299</v>
      </c>
      <c r="X8" s="229">
        <v>30254.506431779701</v>
      </c>
      <c r="Y8" s="229">
        <v>31984.4089564401</v>
      </c>
      <c r="Z8" s="229">
        <v>36078.2944317402</v>
      </c>
      <c r="AA8" s="229">
        <v>37456.694530990098</v>
      </c>
      <c r="AB8" s="229">
        <v>26307.901077270002</v>
      </c>
      <c r="AC8" s="229">
        <v>27106.104308709899</v>
      </c>
      <c r="AD8" s="229">
        <v>28941.292312890098</v>
      </c>
      <c r="AE8" s="229">
        <v>29784.1565558402</v>
      </c>
      <c r="AF8" s="229">
        <v>31793.597363250301</v>
      </c>
      <c r="AG8" s="229">
        <v>33409.289160690198</v>
      </c>
      <c r="AH8" s="229">
        <v>35983.260915609499</v>
      </c>
      <c r="AI8" s="229">
        <v>36767.506355429607</v>
      </c>
      <c r="AJ8" s="229">
        <v>37680.737712170099</v>
      </c>
      <c r="AK8" s="229">
        <v>37910.221230649804</v>
      </c>
      <c r="AL8" s="229">
        <v>39271.505049950305</v>
      </c>
      <c r="AM8" s="229">
        <v>39763.107169430397</v>
      </c>
      <c r="AN8" s="229">
        <v>40500.695078190001</v>
      </c>
      <c r="AO8" s="229">
        <v>40912.301530910001</v>
      </c>
      <c r="AP8" s="229">
        <v>41934.593515491462</v>
      </c>
      <c r="AQ8" s="229">
        <v>42290.830514460002</v>
      </c>
      <c r="AR8" s="229">
        <v>42971.693015524063</v>
      </c>
      <c r="AS8" s="229">
        <v>42675.955953861332</v>
      </c>
      <c r="AT8" s="229">
        <v>43190.481609610477</v>
      </c>
      <c r="AU8" s="229">
        <v>43343.432545040763</v>
      </c>
      <c r="AV8" s="229">
        <v>43350.642083259998</v>
      </c>
      <c r="AW8" s="229">
        <v>43341.193605619999</v>
      </c>
      <c r="AX8" s="229">
        <v>44069.237167809384</v>
      </c>
      <c r="AY8" s="229">
        <v>44074.740877129996</v>
      </c>
      <c r="AZ8" s="229">
        <v>43581.721286400003</v>
      </c>
      <c r="BA8" s="229">
        <v>42884.962905866771</v>
      </c>
      <c r="BB8" s="229">
        <v>44382.688526008722</v>
      </c>
      <c r="BC8" s="229">
        <v>44319.856271337412</v>
      </c>
      <c r="BD8" s="229">
        <v>44496.297887770532</v>
      </c>
      <c r="BE8" s="229">
        <v>45252.249553729496</v>
      </c>
      <c r="BF8" s="229">
        <v>46210.652162640021</v>
      </c>
      <c r="BG8" s="229">
        <v>46320.811172821384</v>
      </c>
      <c r="BH8" s="229">
        <v>46456.811105261935</v>
      </c>
      <c r="BI8" s="229">
        <v>48936.659675639996</v>
      </c>
      <c r="BJ8" s="229">
        <v>51476.374918050002</v>
      </c>
      <c r="BK8" s="229">
        <v>51630.44561909209</v>
      </c>
      <c r="BL8" s="229">
        <v>51671.362755002607</v>
      </c>
      <c r="BM8" s="229">
        <v>55557.233281972753</v>
      </c>
      <c r="BN8" s="229">
        <v>57846.986528830246</v>
      </c>
      <c r="BO8" s="229">
        <v>58444.175725200403</v>
      </c>
      <c r="BP8" s="229">
        <v>57186.63512159032</v>
      </c>
      <c r="BQ8" s="229">
        <v>59323.801032790005</v>
      </c>
      <c r="BR8" s="229">
        <v>60796.456712769621</v>
      </c>
      <c r="BS8" s="229">
        <v>61415.096276169817</v>
      </c>
      <c r="BT8" s="229">
        <v>62457.005777010541</v>
      </c>
      <c r="BU8" s="229">
        <v>64400.924183480092</v>
      </c>
    </row>
    <row r="9" spans="1:73" s="79" customFormat="1">
      <c r="A9" s="362" t="s">
        <v>351</v>
      </c>
      <c r="B9" s="229">
        <v>0</v>
      </c>
      <c r="C9" s="229">
        <v>0</v>
      </c>
      <c r="D9" s="229">
        <v>0</v>
      </c>
      <c r="E9" s="229">
        <v>0</v>
      </c>
      <c r="F9" s="229">
        <v>0</v>
      </c>
      <c r="G9" s="229">
        <v>0</v>
      </c>
      <c r="H9" s="229">
        <v>0</v>
      </c>
      <c r="I9" s="229">
        <v>0</v>
      </c>
      <c r="J9" s="229">
        <v>0</v>
      </c>
      <c r="K9" s="229">
        <v>0</v>
      </c>
      <c r="L9" s="229">
        <v>0</v>
      </c>
      <c r="M9" s="229">
        <v>0</v>
      </c>
      <c r="N9" s="229">
        <v>0</v>
      </c>
      <c r="O9" s="229">
        <v>0</v>
      </c>
      <c r="P9" s="229">
        <v>0</v>
      </c>
      <c r="Q9" s="229">
        <v>0</v>
      </c>
      <c r="R9" s="229">
        <v>0</v>
      </c>
      <c r="S9" s="229">
        <v>0</v>
      </c>
      <c r="T9" s="229">
        <v>0</v>
      </c>
      <c r="U9" s="229">
        <v>0</v>
      </c>
      <c r="V9" s="229">
        <v>0</v>
      </c>
      <c r="W9" s="229">
        <v>0</v>
      </c>
      <c r="X9" s="229">
        <v>0</v>
      </c>
      <c r="Y9" s="229">
        <v>0</v>
      </c>
      <c r="Z9" s="229">
        <v>0</v>
      </c>
      <c r="AA9" s="229">
        <v>0</v>
      </c>
      <c r="AB9" s="229">
        <v>14342.964194169901</v>
      </c>
      <c r="AC9" s="229">
        <v>14975.346862229999</v>
      </c>
      <c r="AD9" s="229">
        <v>16791.099404820099</v>
      </c>
      <c r="AE9" s="229">
        <v>17764.777659739899</v>
      </c>
      <c r="AF9" s="229">
        <v>20223.468167349802</v>
      </c>
      <c r="AG9" s="229">
        <v>20394.881177409901</v>
      </c>
      <c r="AH9" s="229">
        <v>22082.400921970002</v>
      </c>
      <c r="AI9" s="229">
        <v>21924.169419489899</v>
      </c>
      <c r="AJ9" s="229">
        <v>21866.986258159999</v>
      </c>
      <c r="AK9" s="229">
        <v>22230.0473115801</v>
      </c>
      <c r="AL9" s="229">
        <v>22688.620553439898</v>
      </c>
      <c r="AM9" s="229">
        <v>23387.771575389899</v>
      </c>
      <c r="AN9" s="229">
        <v>24915.878348360002</v>
      </c>
      <c r="AO9" s="229">
        <v>24124.212676430001</v>
      </c>
      <c r="AP9" s="229">
        <v>24560.308759489675</v>
      </c>
      <c r="AQ9" s="229">
        <v>24736.080243549997</v>
      </c>
      <c r="AR9" s="229">
        <v>25224.6463124398</v>
      </c>
      <c r="AS9" s="229">
        <v>24287.69914135008</v>
      </c>
      <c r="AT9" s="229">
        <v>24369.38502770065</v>
      </c>
      <c r="AU9" s="229">
        <v>24272.585130579675</v>
      </c>
      <c r="AV9" s="229">
        <v>23986.915127960001</v>
      </c>
      <c r="AW9" s="229">
        <v>23993.762341549998</v>
      </c>
      <c r="AX9" s="229">
        <v>23386.787321890159</v>
      </c>
      <c r="AY9" s="229">
        <v>22620.957597929999</v>
      </c>
      <c r="AZ9" s="229">
        <v>22877.453062930002</v>
      </c>
      <c r="BA9" s="229">
        <v>22812.026531980617</v>
      </c>
      <c r="BB9" s="229">
        <v>23265.409235039719</v>
      </c>
      <c r="BC9" s="229">
        <v>22748.544496749793</v>
      </c>
      <c r="BD9" s="229">
        <v>21144.582605030013</v>
      </c>
      <c r="BE9" s="229">
        <v>21348.610344170032</v>
      </c>
      <c r="BF9" s="229">
        <v>20896.435466999981</v>
      </c>
      <c r="BG9" s="229">
        <v>20989.204928959774</v>
      </c>
      <c r="BH9" s="229">
        <v>19780.586675879862</v>
      </c>
      <c r="BI9" s="229">
        <v>20173.21846158</v>
      </c>
      <c r="BJ9" s="229">
        <v>20649.18926942</v>
      </c>
      <c r="BK9" s="229">
        <v>19616.958707439804</v>
      </c>
      <c r="BL9" s="229">
        <v>18262.828365689958</v>
      </c>
      <c r="BM9" s="229">
        <v>19260.17694448994</v>
      </c>
      <c r="BN9" s="229">
        <v>18788.458082489986</v>
      </c>
      <c r="BO9" s="229">
        <v>18093.943807309923</v>
      </c>
      <c r="BP9" s="229">
        <v>15714.230323390024</v>
      </c>
      <c r="BQ9" s="229">
        <v>14949.749550850001</v>
      </c>
      <c r="BR9" s="229">
        <v>12937.174509040169</v>
      </c>
      <c r="BS9" s="229">
        <v>12068.444296330021</v>
      </c>
      <c r="BT9" s="229">
        <v>10410.008754590077</v>
      </c>
      <c r="BU9" s="229">
        <v>8702.0557358099413</v>
      </c>
    </row>
    <row r="10" spans="1:73" s="79" customFormat="1">
      <c r="A10" s="362" t="s">
        <v>352</v>
      </c>
      <c r="B10" s="229">
        <v>14308.939970470004</v>
      </c>
      <c r="C10" s="229">
        <v>14738.520568490012</v>
      </c>
      <c r="D10" s="229">
        <v>14800.234729310012</v>
      </c>
      <c r="E10" s="229">
        <v>13847.043817409965</v>
      </c>
      <c r="F10" s="229">
        <v>15336.154767889986</v>
      </c>
      <c r="G10" s="229">
        <v>15383.866089890003</v>
      </c>
      <c r="H10" s="229">
        <v>16695.226593470015</v>
      </c>
      <c r="I10" s="229">
        <v>16287.744343869996</v>
      </c>
      <c r="J10" s="229">
        <v>17813.408493599985</v>
      </c>
      <c r="K10" s="229">
        <v>17897.605179360005</v>
      </c>
      <c r="L10" s="229">
        <v>18138.587282019962</v>
      </c>
      <c r="M10" s="229">
        <v>17669.699247820095</v>
      </c>
      <c r="N10" s="229">
        <v>17736.994121410069</v>
      </c>
      <c r="O10" s="229">
        <v>17391.387225569946</v>
      </c>
      <c r="P10" s="229">
        <v>16637.419255770001</v>
      </c>
      <c r="Q10" s="229">
        <v>16023.094708620027</v>
      </c>
      <c r="R10" s="229">
        <v>16703.86804086003</v>
      </c>
      <c r="S10" s="229">
        <v>16781.620764620002</v>
      </c>
      <c r="T10" s="229">
        <v>17599.732623870201</v>
      </c>
      <c r="U10" s="229">
        <v>17714.8299804499</v>
      </c>
      <c r="V10" s="229">
        <v>18538.41710291</v>
      </c>
      <c r="W10" s="229">
        <v>19108.643203599899</v>
      </c>
      <c r="X10" s="229">
        <v>20651.199816099997</v>
      </c>
      <c r="Y10" s="229">
        <v>20443.660051679901</v>
      </c>
      <c r="Z10" s="229">
        <v>22296.269640599898</v>
      </c>
      <c r="AA10" s="229">
        <v>22507.098549480201</v>
      </c>
      <c r="AB10" s="229">
        <v>26140.387111730099</v>
      </c>
      <c r="AC10" s="229">
        <v>24447.881567350101</v>
      </c>
      <c r="AD10" s="229">
        <v>26683.679455899699</v>
      </c>
      <c r="AE10" s="229">
        <v>27937.369032530103</v>
      </c>
      <c r="AF10" s="229">
        <v>31510.3476376199</v>
      </c>
      <c r="AG10" s="229">
        <v>29186.244898670102</v>
      </c>
      <c r="AH10" s="229">
        <v>29911.062949100102</v>
      </c>
      <c r="AI10" s="229">
        <v>28803.952938390001</v>
      </c>
      <c r="AJ10" s="229">
        <v>28968.613434919898</v>
      </c>
      <c r="AK10" s="229">
        <v>28542.430656349898</v>
      </c>
      <c r="AL10" s="229">
        <v>30545.307360899798</v>
      </c>
      <c r="AM10" s="229">
        <v>33544.536675119998</v>
      </c>
      <c r="AN10" s="229">
        <v>37788.929015109999</v>
      </c>
      <c r="AO10" s="229">
        <v>35172.240624179998</v>
      </c>
      <c r="AP10" s="229">
        <v>36371.237504490178</v>
      </c>
      <c r="AQ10" s="229">
        <v>37777.850525809998</v>
      </c>
      <c r="AR10" s="229">
        <v>40628.635670680276</v>
      </c>
      <c r="AS10" s="229">
        <v>37383.89797094027</v>
      </c>
      <c r="AT10" s="229">
        <v>36164.290400790087</v>
      </c>
      <c r="AU10" s="229">
        <v>37239.356566480295</v>
      </c>
      <c r="AV10" s="229">
        <v>38413.722912550002</v>
      </c>
      <c r="AW10" s="229">
        <v>36732.001872640001</v>
      </c>
      <c r="AX10" s="229">
        <v>37870.691741230097</v>
      </c>
      <c r="AY10" s="229">
        <v>37685.943406660001</v>
      </c>
      <c r="AZ10" s="229">
        <v>38129.767365330001</v>
      </c>
      <c r="BA10" s="229">
        <v>36141.966042220309</v>
      </c>
      <c r="BB10" s="229">
        <v>37415.542007649914</v>
      </c>
      <c r="BC10" s="229">
        <v>37489.914201950087</v>
      </c>
      <c r="BD10" s="229">
        <v>39114.629665069806</v>
      </c>
      <c r="BE10" s="229">
        <v>40151.007021670157</v>
      </c>
      <c r="BF10" s="229">
        <v>42516.029488429893</v>
      </c>
      <c r="BG10" s="229">
        <v>45395.46791715992</v>
      </c>
      <c r="BH10" s="229">
        <v>50506.334234420036</v>
      </c>
      <c r="BI10" s="229">
        <v>55992.248869900002</v>
      </c>
      <c r="BJ10" s="229">
        <v>64019.172318059995</v>
      </c>
      <c r="BK10" s="229">
        <v>67112.770007370549</v>
      </c>
      <c r="BL10" s="229">
        <v>68618.788810130485</v>
      </c>
      <c r="BM10" s="229">
        <v>86071.363364140285</v>
      </c>
      <c r="BN10" s="229">
        <v>93776.676986471022</v>
      </c>
      <c r="BO10" s="229">
        <v>97743.332158239413</v>
      </c>
      <c r="BP10" s="229">
        <v>89603.458678559924</v>
      </c>
      <c r="BQ10" s="229">
        <v>102364.59581437999</v>
      </c>
      <c r="BR10" s="229">
        <v>108117.3859478596</v>
      </c>
      <c r="BS10" s="229">
        <v>116953.71681197977</v>
      </c>
      <c r="BT10" s="229">
        <v>113455.60044894999</v>
      </c>
      <c r="BU10" s="229">
        <v>121839.79924551935</v>
      </c>
    </row>
    <row r="11" spans="1:73" s="79" customFormat="1">
      <c r="A11" s="362" t="s">
        <v>353</v>
      </c>
      <c r="B11" s="229">
        <v>4363.143290760001</v>
      </c>
      <c r="C11" s="229">
        <v>4394.6995808999936</v>
      </c>
      <c r="D11" s="229">
        <v>4238.4918474399983</v>
      </c>
      <c r="E11" s="229">
        <v>4266.8210498300023</v>
      </c>
      <c r="F11" s="229">
        <v>4850.0254653600014</v>
      </c>
      <c r="G11" s="229">
        <v>4887.622941730001</v>
      </c>
      <c r="H11" s="229">
        <v>5107.1228945100029</v>
      </c>
      <c r="I11" s="229">
        <v>4850.4042680000002</v>
      </c>
      <c r="J11" s="229">
        <v>4560.8131816399991</v>
      </c>
      <c r="K11" s="229">
        <v>4441.4571553100013</v>
      </c>
      <c r="L11" s="229">
        <v>4398.1588419200043</v>
      </c>
      <c r="M11" s="229">
        <v>4377.7553136799943</v>
      </c>
      <c r="N11" s="229">
        <v>6705.6733610299934</v>
      </c>
      <c r="O11" s="229">
        <v>6676.4511048500271</v>
      </c>
      <c r="P11" s="229">
        <v>7845.5627201700254</v>
      </c>
      <c r="Q11" s="229">
        <v>9012.7021320999884</v>
      </c>
      <c r="R11" s="229">
        <v>6748.9122465699993</v>
      </c>
      <c r="S11" s="229">
        <v>7064.4672965299906</v>
      </c>
      <c r="T11" s="229">
        <v>5729.6858797000104</v>
      </c>
      <c r="U11" s="229">
        <v>5853.3710741200002</v>
      </c>
      <c r="V11" s="229">
        <v>5322.2023540600403</v>
      </c>
      <c r="W11" s="229">
        <v>5448.7942958999793</v>
      </c>
      <c r="X11" s="229">
        <v>4831.6084286900395</v>
      </c>
      <c r="Y11" s="229">
        <v>5131.8386568299902</v>
      </c>
      <c r="Z11" s="229">
        <v>5804.3343323500103</v>
      </c>
      <c r="AA11" s="229">
        <v>6593.7325994699604</v>
      </c>
      <c r="AB11" s="229">
        <v>6923.3613682099895</v>
      </c>
      <c r="AC11" s="229">
        <v>7261.7805520500297</v>
      </c>
      <c r="AD11" s="229">
        <v>8213.3375037200094</v>
      </c>
      <c r="AE11" s="229">
        <v>8819.5852149799412</v>
      </c>
      <c r="AF11" s="229">
        <v>8926.8593968099995</v>
      </c>
      <c r="AG11" s="229">
        <v>9516.0975692299598</v>
      </c>
      <c r="AH11" s="229">
        <v>10249.001358860001</v>
      </c>
      <c r="AI11" s="229">
        <v>10811.5992684999</v>
      </c>
      <c r="AJ11" s="229">
        <v>10467.147249270001</v>
      </c>
      <c r="AK11" s="229">
        <v>10212.7621958</v>
      </c>
      <c r="AL11" s="229">
        <v>9915.9092662999901</v>
      </c>
      <c r="AM11" s="229">
        <v>9801.7667031500296</v>
      </c>
      <c r="AN11" s="229">
        <v>9431.7569329599992</v>
      </c>
      <c r="AO11" s="229">
        <v>9073.2245658099982</v>
      </c>
      <c r="AP11" s="229">
        <v>8746.037640550061</v>
      </c>
      <c r="AQ11" s="229">
        <v>8730.0583051100002</v>
      </c>
      <c r="AR11" s="229">
        <v>8564.9800370400626</v>
      </c>
      <c r="AS11" s="229">
        <v>8220.1942389700471</v>
      </c>
      <c r="AT11" s="229">
        <v>7813.7021992299597</v>
      </c>
      <c r="AU11" s="229">
        <v>7620.5471540300196</v>
      </c>
      <c r="AV11" s="229">
        <v>7211.3077926200003</v>
      </c>
      <c r="AW11" s="229">
        <v>6749.1335656399997</v>
      </c>
      <c r="AX11" s="229">
        <v>6358.7033295598731</v>
      </c>
      <c r="AY11" s="229">
        <v>6604.6451954599997</v>
      </c>
      <c r="AZ11" s="229">
        <v>6621.4028920100009</v>
      </c>
      <c r="BA11" s="229">
        <v>6452.5922982999837</v>
      </c>
      <c r="BB11" s="229">
        <v>6571.4631896499423</v>
      </c>
      <c r="BC11" s="229">
        <v>6462.7256509499839</v>
      </c>
      <c r="BD11" s="229">
        <v>6230.5780620099868</v>
      </c>
      <c r="BE11" s="229">
        <v>5917.9958763200011</v>
      </c>
      <c r="BF11" s="229">
        <v>5989.1757809600012</v>
      </c>
      <c r="BG11" s="229">
        <v>5821.9899830899931</v>
      </c>
      <c r="BH11" s="229">
        <v>5526.123492079997</v>
      </c>
      <c r="BI11" s="229">
        <v>5001.8276308800005</v>
      </c>
      <c r="BJ11" s="229">
        <v>4746.8279375900001</v>
      </c>
      <c r="BK11" s="229">
        <v>4602.8159528599899</v>
      </c>
      <c r="BL11" s="229">
        <v>4357.9705187099989</v>
      </c>
      <c r="BM11" s="229">
        <v>3939.730639320006</v>
      </c>
      <c r="BN11" s="229">
        <v>3624.4036897100063</v>
      </c>
      <c r="BO11" s="229">
        <v>3699.7702632199957</v>
      </c>
      <c r="BP11" s="229">
        <v>3619.4323657000027</v>
      </c>
      <c r="BQ11" s="229">
        <v>3713.6599567799994</v>
      </c>
      <c r="BR11" s="229">
        <v>4249.2475035900088</v>
      </c>
      <c r="BS11" s="229">
        <v>4627.9683664299955</v>
      </c>
      <c r="BT11" s="229">
        <v>4924.281535389995</v>
      </c>
      <c r="BU11" s="229">
        <v>4990.2105906600073</v>
      </c>
    </row>
    <row r="12" spans="1:73" s="79" customFormat="1">
      <c r="A12" s="362" t="s">
        <v>354</v>
      </c>
      <c r="B12" s="229">
        <v>3821.3006741500003</v>
      </c>
      <c r="C12" s="229">
        <v>3886.9210667299981</v>
      </c>
      <c r="D12" s="229">
        <v>3984.5644348600022</v>
      </c>
      <c r="E12" s="229">
        <v>4157.0096506499995</v>
      </c>
      <c r="F12" s="229">
        <v>4142.3149630700027</v>
      </c>
      <c r="G12" s="229">
        <v>4283.0798777100008</v>
      </c>
      <c r="H12" s="229">
        <v>4438.7921387700007</v>
      </c>
      <c r="I12" s="229">
        <v>4773.4086674200016</v>
      </c>
      <c r="J12" s="229">
        <v>5634.3978113200046</v>
      </c>
      <c r="K12" s="229">
        <v>5810.2528424199991</v>
      </c>
      <c r="L12" s="229">
        <v>5783.5923232100222</v>
      </c>
      <c r="M12" s="229">
        <v>5617.2464474499866</v>
      </c>
      <c r="N12" s="229">
        <v>5389.5888585299999</v>
      </c>
      <c r="O12" s="229">
        <v>5489.8439483299971</v>
      </c>
      <c r="P12" s="229">
        <v>5497.8873472099758</v>
      </c>
      <c r="Q12" s="229">
        <v>5593.1435490400081</v>
      </c>
      <c r="R12" s="229">
        <v>5731.5266856399803</v>
      </c>
      <c r="S12" s="229">
        <v>5914.4186342799903</v>
      </c>
      <c r="T12" s="229">
        <v>6155.5405835500096</v>
      </c>
      <c r="U12" s="229">
        <v>6375.7510457899907</v>
      </c>
      <c r="V12" s="229">
        <v>6700.2821675100095</v>
      </c>
      <c r="W12" s="229">
        <v>6994.6466950200193</v>
      </c>
      <c r="X12" s="229">
        <v>7430.0200817200302</v>
      </c>
      <c r="Y12" s="229">
        <v>7632.6125053699998</v>
      </c>
      <c r="Z12" s="229">
        <v>7905.4586924199803</v>
      </c>
      <c r="AA12" s="229">
        <v>8210.8606053099411</v>
      </c>
      <c r="AB12" s="229">
        <v>7795.2749881100199</v>
      </c>
      <c r="AC12" s="229">
        <v>7937.1265113500303</v>
      </c>
      <c r="AD12" s="229">
        <v>8327.1384168599907</v>
      </c>
      <c r="AE12" s="229">
        <v>8447.368948879961</v>
      </c>
      <c r="AF12" s="229">
        <v>8681.9111890800214</v>
      </c>
      <c r="AG12" s="229">
        <v>8547.4431418100103</v>
      </c>
      <c r="AH12" s="229">
        <v>8824.81126416999</v>
      </c>
      <c r="AI12" s="229">
        <v>8813.2509725800501</v>
      </c>
      <c r="AJ12" s="229">
        <v>8835.3303938399786</v>
      </c>
      <c r="AK12" s="229">
        <v>8791.3061111700008</v>
      </c>
      <c r="AL12" s="229">
        <v>9131.2576525900186</v>
      </c>
      <c r="AM12" s="229">
        <v>9132.9359591500197</v>
      </c>
      <c r="AN12" s="229">
        <v>9411.07532317</v>
      </c>
      <c r="AO12" s="229">
        <v>9690.0234075499993</v>
      </c>
      <c r="AP12" s="229">
        <v>10257.727536419925</v>
      </c>
      <c r="AQ12" s="229">
        <v>10741.61321249</v>
      </c>
      <c r="AR12" s="229">
        <v>11481.378313149859</v>
      </c>
      <c r="AS12" s="229">
        <v>12315.050580249834</v>
      </c>
      <c r="AT12" s="229">
        <v>13676.398263680308</v>
      </c>
      <c r="AU12" s="229">
        <v>14502.389850100049</v>
      </c>
      <c r="AV12" s="229">
        <v>15968.798038359999</v>
      </c>
      <c r="AW12" s="229">
        <v>16864.15713485</v>
      </c>
      <c r="AX12" s="229">
        <v>17668.292407550074</v>
      </c>
      <c r="AY12" s="229">
        <v>18365.005831909999</v>
      </c>
      <c r="AZ12" s="229">
        <v>18612.690454940002</v>
      </c>
      <c r="BA12" s="229">
        <v>18910.673803109643</v>
      </c>
      <c r="BB12" s="229">
        <v>19594.252876290131</v>
      </c>
      <c r="BC12" s="229">
        <v>20365.786425310151</v>
      </c>
      <c r="BD12" s="229">
        <v>20824.027323430062</v>
      </c>
      <c r="BE12" s="229">
        <v>21202.472027669737</v>
      </c>
      <c r="BF12" s="229">
        <v>22102.774424840169</v>
      </c>
      <c r="BG12" s="229">
        <v>22949.649547520337</v>
      </c>
      <c r="BH12" s="229">
        <v>23815.153164370127</v>
      </c>
      <c r="BI12" s="229">
        <v>24599.587626709999</v>
      </c>
      <c r="BJ12" s="229">
        <v>25359.998388760003</v>
      </c>
      <c r="BK12" s="229">
        <v>26165.254778239858</v>
      </c>
      <c r="BL12" s="229">
        <v>27411.597063469508</v>
      </c>
      <c r="BM12" s="229">
        <v>27575.597463059563</v>
      </c>
      <c r="BN12" s="229">
        <v>28100.859807330122</v>
      </c>
      <c r="BO12" s="229">
        <v>28894.463956900083</v>
      </c>
      <c r="BP12" s="229">
        <v>29714.648840759943</v>
      </c>
      <c r="BQ12" s="229">
        <v>30169.483936859997</v>
      </c>
      <c r="BR12" s="229">
        <v>30778.208715009907</v>
      </c>
      <c r="BS12" s="229">
        <v>31530.228716410318</v>
      </c>
      <c r="BT12" s="229">
        <v>32003.914879120115</v>
      </c>
      <c r="BU12" s="229">
        <v>32584.262130989679</v>
      </c>
    </row>
    <row r="13" spans="1:73" s="79" customFormat="1">
      <c r="A13" s="362" t="s">
        <v>355</v>
      </c>
      <c r="B13" s="229">
        <v>0</v>
      </c>
      <c r="C13" s="229">
        <v>0</v>
      </c>
      <c r="D13" s="229">
        <v>0</v>
      </c>
      <c r="E13" s="229">
        <v>0</v>
      </c>
      <c r="F13" s="229">
        <v>0</v>
      </c>
      <c r="G13" s="229">
        <v>0</v>
      </c>
      <c r="H13" s="229">
        <v>0</v>
      </c>
      <c r="I13" s="229">
        <v>0</v>
      </c>
      <c r="J13" s="229">
        <v>0</v>
      </c>
      <c r="K13" s="229">
        <v>0</v>
      </c>
      <c r="L13" s="229">
        <v>0</v>
      </c>
      <c r="M13" s="229">
        <v>0</v>
      </c>
      <c r="N13" s="229">
        <v>0</v>
      </c>
      <c r="O13" s="229">
        <v>0</v>
      </c>
      <c r="P13" s="229">
        <v>0</v>
      </c>
      <c r="Q13" s="229">
        <v>0</v>
      </c>
      <c r="R13" s="229">
        <v>0</v>
      </c>
      <c r="S13" s="229">
        <v>0</v>
      </c>
      <c r="T13" s="229">
        <v>0</v>
      </c>
      <c r="U13" s="229">
        <v>0</v>
      </c>
      <c r="V13" s="229">
        <v>0</v>
      </c>
      <c r="W13" s="229">
        <v>0</v>
      </c>
      <c r="X13" s="229">
        <v>0</v>
      </c>
      <c r="Y13" s="229">
        <v>0</v>
      </c>
      <c r="Z13" s="229">
        <v>0</v>
      </c>
      <c r="AA13" s="229">
        <v>0</v>
      </c>
      <c r="AB13" s="229">
        <v>5222.4581311699894</v>
      </c>
      <c r="AC13" s="229">
        <v>5417.3138871199499</v>
      </c>
      <c r="AD13" s="229">
        <v>6268.9358398499699</v>
      </c>
      <c r="AE13" s="229">
        <v>6725.8684867100292</v>
      </c>
      <c r="AF13" s="229">
        <v>7291.9925741300003</v>
      </c>
      <c r="AG13" s="229">
        <v>7752.8602235099806</v>
      </c>
      <c r="AH13" s="229">
        <v>8324.3167607100095</v>
      </c>
      <c r="AI13" s="229">
        <v>8754.2018543499998</v>
      </c>
      <c r="AJ13" s="229">
        <v>9088.7920586100299</v>
      </c>
      <c r="AK13" s="229">
        <v>9298.7170656999897</v>
      </c>
      <c r="AL13" s="229">
        <v>9368.6486659199418</v>
      </c>
      <c r="AM13" s="229">
        <v>9477.6207301700197</v>
      </c>
      <c r="AN13" s="229">
        <v>9412.4555165099991</v>
      </c>
      <c r="AO13" s="229">
        <v>9557.19545664</v>
      </c>
      <c r="AP13" s="229">
        <v>9436.9306818799614</v>
      </c>
      <c r="AQ13" s="229">
        <v>9616.2165225400004</v>
      </c>
      <c r="AR13" s="229">
        <v>10165.021694709778</v>
      </c>
      <c r="AS13" s="229">
        <v>11009.332925909714</v>
      </c>
      <c r="AT13" s="229">
        <v>11624.040580949859</v>
      </c>
      <c r="AU13" s="229">
        <v>12204.90437710986</v>
      </c>
      <c r="AV13" s="229">
        <v>13041.7948124</v>
      </c>
      <c r="AW13" s="229">
        <v>13919.290433620001</v>
      </c>
      <c r="AX13" s="229">
        <v>15108.495039239862</v>
      </c>
      <c r="AY13" s="229">
        <v>15004.599815010002</v>
      </c>
      <c r="AZ13" s="229">
        <v>15547.16973838</v>
      </c>
      <c r="BA13" s="229">
        <v>16289.23517953004</v>
      </c>
      <c r="BB13" s="229">
        <v>17409.060026319865</v>
      </c>
      <c r="BC13" s="229">
        <v>18584.018106129908</v>
      </c>
      <c r="BD13" s="229">
        <v>19682.485941869774</v>
      </c>
      <c r="BE13" s="229">
        <v>20988.635966739861</v>
      </c>
      <c r="BF13" s="229">
        <v>23574.427795399704</v>
      </c>
      <c r="BG13" s="229">
        <v>25839.761138630056</v>
      </c>
      <c r="BH13" s="229">
        <v>28176.698220429713</v>
      </c>
      <c r="BI13" s="229">
        <v>32165.027662410001</v>
      </c>
      <c r="BJ13" s="229">
        <v>39255.358943000007</v>
      </c>
      <c r="BK13" s="229">
        <v>43585.392352830182</v>
      </c>
      <c r="BL13" s="229">
        <v>45654.552325849814</v>
      </c>
      <c r="BM13" s="229">
        <v>51242.185202899534</v>
      </c>
      <c r="BN13" s="229">
        <v>60670.98314711979</v>
      </c>
      <c r="BO13" s="229">
        <v>65276.807918489954</v>
      </c>
      <c r="BP13" s="229">
        <v>67034.326845569842</v>
      </c>
      <c r="BQ13" s="229">
        <v>70250.431843109996</v>
      </c>
      <c r="BR13" s="229">
        <v>74873.026111290208</v>
      </c>
      <c r="BS13" s="229">
        <v>77812.343325979891</v>
      </c>
      <c r="BT13" s="229">
        <v>79486.787114118051</v>
      </c>
      <c r="BU13" s="229">
        <v>81876.102258040788</v>
      </c>
    </row>
    <row r="14" spans="1:73" s="79" customFormat="1">
      <c r="A14" s="362" t="s">
        <v>356</v>
      </c>
      <c r="B14" s="229">
        <v>0</v>
      </c>
      <c r="C14" s="229">
        <v>0</v>
      </c>
      <c r="D14" s="229">
        <v>0</v>
      </c>
      <c r="E14" s="229">
        <v>0</v>
      </c>
      <c r="F14" s="229">
        <v>0</v>
      </c>
      <c r="G14" s="229">
        <v>0</v>
      </c>
      <c r="H14" s="229">
        <v>0</v>
      </c>
      <c r="I14" s="229">
        <v>0</v>
      </c>
      <c r="J14" s="229">
        <v>0</v>
      </c>
      <c r="K14" s="229">
        <v>0</v>
      </c>
      <c r="L14" s="229">
        <v>0</v>
      </c>
      <c r="M14" s="229">
        <v>0</v>
      </c>
      <c r="N14" s="229">
        <v>0</v>
      </c>
      <c r="O14" s="229">
        <v>0</v>
      </c>
      <c r="P14" s="229">
        <v>0</v>
      </c>
      <c r="Q14" s="229">
        <v>0</v>
      </c>
      <c r="R14" s="229">
        <v>0</v>
      </c>
      <c r="S14" s="229">
        <v>0</v>
      </c>
      <c r="T14" s="229">
        <v>0</v>
      </c>
      <c r="U14" s="229">
        <v>0</v>
      </c>
      <c r="V14" s="229">
        <v>0</v>
      </c>
      <c r="W14" s="229">
        <v>0</v>
      </c>
      <c r="X14" s="229">
        <v>0</v>
      </c>
      <c r="Y14" s="229">
        <v>0</v>
      </c>
      <c r="Z14" s="229">
        <v>0</v>
      </c>
      <c r="AA14" s="229">
        <v>0</v>
      </c>
      <c r="AB14" s="229">
        <v>4304.5065233300102</v>
      </c>
      <c r="AC14" s="229">
        <v>4682.2865620999901</v>
      </c>
      <c r="AD14" s="229">
        <v>5345.8837851599901</v>
      </c>
      <c r="AE14" s="229">
        <v>5882.18316547001</v>
      </c>
      <c r="AF14" s="229">
        <v>6515.9687862699902</v>
      </c>
      <c r="AG14" s="229">
        <v>7007.9164968100104</v>
      </c>
      <c r="AH14" s="229">
        <v>8023.9676995700302</v>
      </c>
      <c r="AI14" s="229">
        <v>8610.4177932700204</v>
      </c>
      <c r="AJ14" s="229">
        <v>8939.8308770900094</v>
      </c>
      <c r="AK14" s="229">
        <v>9102.607021250009</v>
      </c>
      <c r="AL14" s="229">
        <v>9099.2412209000213</v>
      </c>
      <c r="AM14" s="229">
        <v>9293.791017119971</v>
      </c>
      <c r="AN14" s="229">
        <v>9477.9613819900005</v>
      </c>
      <c r="AO14" s="229">
        <v>9495.6004082500003</v>
      </c>
      <c r="AP14" s="229">
        <v>9166.2475044395342</v>
      </c>
      <c r="AQ14" s="229">
        <v>9195.762816299999</v>
      </c>
      <c r="AR14" s="229">
        <v>9059.8347042497026</v>
      </c>
      <c r="AS14" s="229">
        <v>8967.5680138598036</v>
      </c>
      <c r="AT14" s="229">
        <v>8783.6890265598631</v>
      </c>
      <c r="AU14" s="229">
        <v>8787.1193259298325</v>
      </c>
      <c r="AV14" s="229">
        <v>8718.1640523099995</v>
      </c>
      <c r="AW14" s="229">
        <v>8802.2034861899992</v>
      </c>
      <c r="AX14" s="229">
        <v>8782.3104096398019</v>
      </c>
      <c r="AY14" s="229">
        <v>8595.8021675599994</v>
      </c>
      <c r="AZ14" s="229">
        <v>8295.0851480100009</v>
      </c>
      <c r="BA14" s="229">
        <v>8449.2879275599535</v>
      </c>
      <c r="BB14" s="229">
        <v>8449.2521614799225</v>
      </c>
      <c r="BC14" s="229">
        <v>8241.0009304899286</v>
      </c>
      <c r="BD14" s="229">
        <v>7629.7104934699464</v>
      </c>
      <c r="BE14" s="229">
        <v>7926.2586353099414</v>
      </c>
      <c r="BF14" s="229">
        <v>7950.9618190598558</v>
      </c>
      <c r="BG14" s="229">
        <v>7674.9187739898944</v>
      </c>
      <c r="BH14" s="229">
        <v>7282.7826540699143</v>
      </c>
      <c r="BI14" s="229">
        <v>6884.2000545500005</v>
      </c>
      <c r="BJ14" s="229">
        <v>6354.8242594899993</v>
      </c>
      <c r="BK14" s="229">
        <v>6151.8331617299546</v>
      </c>
      <c r="BL14" s="229">
        <v>5887.2282959899912</v>
      </c>
      <c r="BM14" s="229">
        <v>5447.165604780007</v>
      </c>
      <c r="BN14" s="229">
        <v>5031.2915756499806</v>
      </c>
      <c r="BO14" s="229">
        <v>4898.4305290899929</v>
      </c>
      <c r="BP14" s="229">
        <v>4789.4102722599991</v>
      </c>
      <c r="BQ14" s="229">
        <v>4467.5744295299992</v>
      </c>
      <c r="BR14" s="229">
        <v>4099.1886495499957</v>
      </c>
      <c r="BS14" s="229">
        <v>3982.8655432300043</v>
      </c>
      <c r="BT14" s="229">
        <v>3794.5838457799991</v>
      </c>
      <c r="BU14" s="229">
        <v>3412.1077039700008</v>
      </c>
    </row>
    <row r="15" spans="1:73" s="79" customFormat="1">
      <c r="A15" s="362" t="s">
        <v>357</v>
      </c>
      <c r="B15" s="229">
        <v>0</v>
      </c>
      <c r="C15" s="229">
        <v>0</v>
      </c>
      <c r="D15" s="229">
        <v>0</v>
      </c>
      <c r="E15" s="229">
        <v>0</v>
      </c>
      <c r="F15" s="229">
        <v>0</v>
      </c>
      <c r="G15" s="229">
        <v>0</v>
      </c>
      <c r="H15" s="229">
        <v>0</v>
      </c>
      <c r="I15" s="229">
        <v>0</v>
      </c>
      <c r="J15" s="229">
        <v>0</v>
      </c>
      <c r="K15" s="229">
        <v>0</v>
      </c>
      <c r="L15" s="229">
        <v>0</v>
      </c>
      <c r="M15" s="229">
        <v>0</v>
      </c>
      <c r="N15" s="229">
        <v>0</v>
      </c>
      <c r="O15" s="229">
        <v>0</v>
      </c>
      <c r="P15" s="229">
        <v>0</v>
      </c>
      <c r="Q15" s="229">
        <v>0</v>
      </c>
      <c r="R15" s="229">
        <v>0</v>
      </c>
      <c r="S15" s="229">
        <v>0</v>
      </c>
      <c r="T15" s="229">
        <v>0</v>
      </c>
      <c r="U15" s="229">
        <v>0</v>
      </c>
      <c r="V15" s="229">
        <v>0</v>
      </c>
      <c r="W15" s="229">
        <v>0</v>
      </c>
      <c r="X15" s="229">
        <v>0</v>
      </c>
      <c r="Y15" s="229">
        <v>0</v>
      </c>
      <c r="Z15" s="229">
        <v>0</v>
      </c>
      <c r="AA15" s="229">
        <v>0</v>
      </c>
      <c r="AB15" s="229">
        <v>2731.6440158399901</v>
      </c>
      <c r="AC15" s="229">
        <v>3038.67069373</v>
      </c>
      <c r="AD15" s="229">
        <v>4508.4209023999902</v>
      </c>
      <c r="AE15" s="229">
        <v>4510.9748453899902</v>
      </c>
      <c r="AF15" s="229">
        <v>5314.3349909399994</v>
      </c>
      <c r="AG15" s="229">
        <v>6010.14764285</v>
      </c>
      <c r="AH15" s="229">
        <v>5933.8223772800202</v>
      </c>
      <c r="AI15" s="229">
        <v>3731.60422943</v>
      </c>
      <c r="AJ15" s="229">
        <v>4501.4973527399998</v>
      </c>
      <c r="AK15" s="229">
        <v>4236.0207880199996</v>
      </c>
      <c r="AL15" s="229">
        <v>4058.5249092700001</v>
      </c>
      <c r="AM15" s="229">
        <v>5195.1096745599898</v>
      </c>
      <c r="AN15" s="229">
        <v>7428.6104223800003</v>
      </c>
      <c r="AO15" s="229">
        <v>7090.2293443100007</v>
      </c>
      <c r="AP15" s="229">
        <v>6257.4518913799993</v>
      </c>
      <c r="AQ15" s="229">
        <v>5552.3828371100008</v>
      </c>
      <c r="AR15" s="229">
        <v>6797.4111249000125</v>
      </c>
      <c r="AS15" s="229">
        <v>8487.3722418800062</v>
      </c>
      <c r="AT15" s="229">
        <v>10762.220594480003</v>
      </c>
      <c r="AU15" s="229">
        <v>10542.784237190008</v>
      </c>
      <c r="AV15" s="229">
        <v>12192.36766408</v>
      </c>
      <c r="AW15" s="229">
        <v>12528.426553040001</v>
      </c>
      <c r="AX15" s="229">
        <v>11266.055906849984</v>
      </c>
      <c r="AY15" s="229">
        <v>10229.705255320001</v>
      </c>
      <c r="AZ15" s="229">
        <v>9601.4229137399998</v>
      </c>
      <c r="BA15" s="229">
        <v>8948.2261655799994</v>
      </c>
      <c r="BB15" s="229">
        <v>5627.0211336999892</v>
      </c>
      <c r="BC15" s="229">
        <v>5469.9685004200055</v>
      </c>
      <c r="BD15" s="229">
        <v>5131.7172788699854</v>
      </c>
      <c r="BE15" s="229">
        <v>4855.4712983999998</v>
      </c>
      <c r="BF15" s="229">
        <v>3351.2496863100014</v>
      </c>
      <c r="BG15" s="229">
        <v>3412.1586194400043</v>
      </c>
      <c r="BH15" s="229">
        <v>7132.3327045000005</v>
      </c>
      <c r="BI15" s="229">
        <v>8788.5160858700001</v>
      </c>
      <c r="BJ15" s="229">
        <v>9644.0455435200001</v>
      </c>
      <c r="BK15" s="229">
        <v>9112.1368774899602</v>
      </c>
      <c r="BL15" s="229">
        <v>8995.2458167900113</v>
      </c>
      <c r="BM15" s="229">
        <v>7820.1660724700323</v>
      </c>
      <c r="BN15" s="229">
        <v>7223.5354439600233</v>
      </c>
      <c r="BO15" s="229">
        <v>8705.4857339299924</v>
      </c>
      <c r="BP15" s="229">
        <v>11868.751313200037</v>
      </c>
      <c r="BQ15" s="229">
        <v>12898.576761869999</v>
      </c>
      <c r="BR15" s="229">
        <v>14185.259465780013</v>
      </c>
      <c r="BS15" s="229">
        <v>16826.651248759976</v>
      </c>
      <c r="BT15" s="229">
        <v>18956.746003259977</v>
      </c>
      <c r="BU15" s="229">
        <v>17857.232503370025</v>
      </c>
    </row>
    <row r="16" spans="1:73" s="79" customFormat="1">
      <c r="A16" s="362" t="s">
        <v>1180</v>
      </c>
      <c r="B16" s="229"/>
      <c r="C16" s="229"/>
      <c r="D16" s="229"/>
      <c r="E16" s="229"/>
      <c r="F16" s="229"/>
      <c r="G16" s="229"/>
      <c r="H16" s="229"/>
      <c r="I16" s="229"/>
      <c r="J16" s="229"/>
      <c r="K16" s="229"/>
      <c r="L16" s="229"/>
      <c r="M16" s="229"/>
      <c r="N16" s="229"/>
      <c r="O16" s="229"/>
      <c r="P16" s="229"/>
      <c r="Q16" s="229"/>
      <c r="R16" s="229"/>
      <c r="S16" s="229"/>
      <c r="T16" s="229"/>
      <c r="U16" s="229"/>
      <c r="V16" s="229"/>
      <c r="W16" s="229"/>
      <c r="X16" s="229"/>
      <c r="Y16" s="229"/>
      <c r="Z16" s="229"/>
      <c r="AA16" s="229"/>
      <c r="AB16" s="229"/>
      <c r="AC16" s="229"/>
      <c r="AD16" s="229"/>
      <c r="AE16" s="229"/>
      <c r="AF16" s="229"/>
      <c r="AG16" s="229"/>
      <c r="AH16" s="229"/>
      <c r="AI16" s="229"/>
      <c r="AJ16" s="229"/>
      <c r="AK16" s="229"/>
      <c r="AL16" s="229"/>
      <c r="AM16" s="229"/>
      <c r="AN16" s="229"/>
      <c r="AO16" s="229"/>
      <c r="AP16" s="229"/>
      <c r="AQ16" s="229"/>
      <c r="AR16" s="229"/>
      <c r="AS16" s="229"/>
      <c r="AT16" s="229"/>
      <c r="AU16" s="229"/>
      <c r="AV16" s="229"/>
      <c r="AW16" s="229"/>
      <c r="AX16" s="229"/>
      <c r="AY16" s="229"/>
      <c r="AZ16" s="229"/>
      <c r="BA16" s="229"/>
      <c r="BB16" s="229"/>
      <c r="BC16" s="229">
        <v>2018.4785346399999</v>
      </c>
      <c r="BD16" s="229">
        <v>2181.4178384099991</v>
      </c>
      <c r="BE16" s="229">
        <v>1757.2838679499996</v>
      </c>
      <c r="BF16" s="229">
        <v>1277.3101704299995</v>
      </c>
      <c r="BG16" s="229">
        <v>1056.1012949200003</v>
      </c>
      <c r="BH16" s="229">
        <v>1148.4499716000005</v>
      </c>
      <c r="BI16" s="229">
        <v>4251.5829024499999</v>
      </c>
      <c r="BJ16" s="229">
        <v>4637.9741406399999</v>
      </c>
      <c r="BK16" s="229">
        <v>4671.5743978200089</v>
      </c>
      <c r="BL16" s="229">
        <v>4389.5981946799984</v>
      </c>
      <c r="BM16" s="229">
        <v>2227.73699403</v>
      </c>
      <c r="BN16" s="229">
        <v>2992.2717529200008</v>
      </c>
      <c r="BO16" s="229">
        <v>2709.0989387300006</v>
      </c>
      <c r="BP16" s="229">
        <v>2743.2110198600008</v>
      </c>
      <c r="BQ16" s="229">
        <v>2550.9361561299997</v>
      </c>
      <c r="BR16" s="229">
        <v>2639.4299324000012</v>
      </c>
      <c r="BS16" s="229">
        <v>2931.0161666000031</v>
      </c>
      <c r="BT16" s="229">
        <v>2869.67563716</v>
      </c>
      <c r="BU16" s="229">
        <v>4202.7741433400006</v>
      </c>
    </row>
    <row r="17" spans="1:73" s="79" customFormat="1">
      <c r="A17" s="362" t="s">
        <v>155</v>
      </c>
      <c r="B17" s="229">
        <v>0</v>
      </c>
      <c r="C17" s="229">
        <v>0</v>
      </c>
      <c r="D17" s="229">
        <v>0</v>
      </c>
      <c r="E17" s="229">
        <v>0</v>
      </c>
      <c r="F17" s="229">
        <v>0</v>
      </c>
      <c r="G17" s="229">
        <v>1943.0435915700509</v>
      </c>
      <c r="H17" s="229">
        <v>4457.6577083799348</v>
      </c>
      <c r="I17" s="229">
        <v>3977.3477488699937</v>
      </c>
      <c r="J17" s="229">
        <v>3912.1060983800489</v>
      </c>
      <c r="K17" s="229">
        <v>3910.658413099889</v>
      </c>
      <c r="L17" s="229">
        <v>5999.8553938795376</v>
      </c>
      <c r="M17" s="229">
        <v>6043.9138990396896</v>
      </c>
      <c r="N17" s="229">
        <v>1637.4503971495069</v>
      </c>
      <c r="O17" s="229">
        <v>-250.60814511001809</v>
      </c>
      <c r="P17" s="229">
        <v>3654.4035447498318</v>
      </c>
      <c r="Q17" s="229">
        <v>5871.7824118801072</v>
      </c>
      <c r="R17" s="229">
        <v>7057.4555821091635</v>
      </c>
      <c r="S17" s="229">
        <v>24778.065979128412</v>
      </c>
      <c r="T17" s="229">
        <v>27162.756677378289</v>
      </c>
      <c r="U17" s="229">
        <v>28130.10373608012</v>
      </c>
      <c r="V17" s="229">
        <v>30897.199483618941</v>
      </c>
      <c r="W17" s="229">
        <v>31419.129641839805</v>
      </c>
      <c r="X17" s="229">
        <v>31660.921946550035</v>
      </c>
      <c r="Y17" s="229">
        <v>32463.905455770619</v>
      </c>
      <c r="Z17" s="229">
        <v>34899.511623339116</v>
      </c>
      <c r="AA17" s="229">
        <v>34963.895350378909</v>
      </c>
      <c r="AB17" s="229">
        <v>3797.776579829901</v>
      </c>
      <c r="AC17" s="229">
        <v>3963.7591428901101</v>
      </c>
      <c r="AD17" s="229">
        <v>4389.0018537100295</v>
      </c>
      <c r="AE17" s="229">
        <v>4192.4316062400094</v>
      </c>
      <c r="AF17" s="229">
        <v>3721.6750401999998</v>
      </c>
      <c r="AG17" s="229">
        <v>3709.01760985998</v>
      </c>
      <c r="AH17" s="229">
        <v>3977.60617185</v>
      </c>
      <c r="AI17" s="229">
        <v>3908.6591966600099</v>
      </c>
      <c r="AJ17" s="229">
        <v>3710.02258935997</v>
      </c>
      <c r="AK17" s="229">
        <v>3477.2236968699699</v>
      </c>
      <c r="AL17" s="229">
        <v>3370.0203080900201</v>
      </c>
      <c r="AM17" s="229">
        <v>3250.7094881999797</v>
      </c>
      <c r="AN17" s="229">
        <v>3308.7537132099997</v>
      </c>
      <c r="AO17" s="229">
        <v>3211.5920358799995</v>
      </c>
      <c r="AP17" s="229">
        <v>3030.7370403200057</v>
      </c>
      <c r="AQ17" s="229">
        <v>2914.9832345599998</v>
      </c>
      <c r="AR17" s="229">
        <v>2809.7316183500029</v>
      </c>
      <c r="AS17" s="229">
        <v>2764.6724955800028</v>
      </c>
      <c r="AT17" s="229">
        <v>2657.4415076600012</v>
      </c>
      <c r="AU17" s="229">
        <v>2717.6551366600029</v>
      </c>
      <c r="AV17" s="229">
        <v>2793.5045311399999</v>
      </c>
      <c r="AW17" s="229">
        <v>3040.71114042</v>
      </c>
      <c r="AX17" s="229">
        <v>3393.3944198799982</v>
      </c>
      <c r="AY17" s="229">
        <v>3169.6449261299995</v>
      </c>
      <c r="AZ17" s="229">
        <v>3496.8090294299996</v>
      </c>
      <c r="BA17" s="229">
        <v>3427.9081087299937</v>
      </c>
      <c r="BB17" s="229">
        <v>3486.5314350999934</v>
      </c>
      <c r="BC17" s="229">
        <v>3344.5254918300002</v>
      </c>
      <c r="BD17" s="229">
        <v>3540.7518968199856</v>
      </c>
      <c r="BE17" s="229">
        <v>3562.0788798900062</v>
      </c>
      <c r="BF17" s="229">
        <v>3686.2068994299939</v>
      </c>
      <c r="BG17" s="229">
        <v>3765.9766333399862</v>
      </c>
      <c r="BH17" s="229">
        <v>3981.7445220800078</v>
      </c>
      <c r="BI17" s="229">
        <v>4000.1781920099993</v>
      </c>
      <c r="BJ17" s="229">
        <v>4034.6695529500012</v>
      </c>
      <c r="BK17" s="229">
        <v>4162.4664270000021</v>
      </c>
      <c r="BL17" s="229">
        <v>4482.8790259999932</v>
      </c>
      <c r="BM17" s="229">
        <v>4000.1251087000082</v>
      </c>
      <c r="BN17" s="229">
        <v>3285.3626681700052</v>
      </c>
      <c r="BO17" s="229">
        <v>3347.0933382700032</v>
      </c>
      <c r="BP17" s="229">
        <v>3456.839862629995</v>
      </c>
      <c r="BQ17" s="229">
        <v>2754.4503204299995</v>
      </c>
      <c r="BR17" s="229">
        <v>2902.3117056500028</v>
      </c>
      <c r="BS17" s="229">
        <v>3097.6281035600082</v>
      </c>
      <c r="BT17" s="229">
        <v>3618.7027641200025</v>
      </c>
      <c r="BU17" s="229">
        <v>3925.3357324600047</v>
      </c>
    </row>
    <row r="18" spans="1:73" s="79" customFormat="1">
      <c r="A18" s="361" t="s">
        <v>161</v>
      </c>
      <c r="B18" s="228">
        <v>0</v>
      </c>
      <c r="C18" s="228">
        <v>0</v>
      </c>
      <c r="D18" s="228">
        <v>0</v>
      </c>
      <c r="E18" s="228">
        <v>0</v>
      </c>
      <c r="F18" s="228">
        <v>0</v>
      </c>
      <c r="G18" s="228">
        <v>0</v>
      </c>
      <c r="H18" s="228">
        <v>0</v>
      </c>
      <c r="I18" s="228">
        <v>0</v>
      </c>
      <c r="J18" s="228">
        <v>0</v>
      </c>
      <c r="K18" s="228">
        <v>0</v>
      </c>
      <c r="L18" s="228">
        <v>0</v>
      </c>
      <c r="M18" s="228">
        <v>0</v>
      </c>
      <c r="N18" s="228">
        <v>0</v>
      </c>
      <c r="O18" s="228">
        <v>0</v>
      </c>
      <c r="P18" s="228">
        <v>0</v>
      </c>
      <c r="Q18" s="228">
        <v>0</v>
      </c>
      <c r="R18" s="228">
        <v>0</v>
      </c>
      <c r="S18" s="228">
        <v>0</v>
      </c>
      <c r="T18" s="228">
        <v>0</v>
      </c>
      <c r="U18" s="228">
        <v>0</v>
      </c>
      <c r="V18" s="228">
        <v>0</v>
      </c>
      <c r="W18" s="228">
        <v>0</v>
      </c>
      <c r="X18" s="228">
        <v>0</v>
      </c>
      <c r="Y18" s="228">
        <v>0</v>
      </c>
      <c r="Z18" s="228">
        <v>0</v>
      </c>
      <c r="AA18" s="228">
        <v>0</v>
      </c>
      <c r="AB18" s="228">
        <v>28733.73210809</v>
      </c>
      <c r="AC18" s="228">
        <v>30537.74966904</v>
      </c>
      <c r="AD18" s="228">
        <v>34631.4407708</v>
      </c>
      <c r="AE18" s="228">
        <v>35200.365633109905</v>
      </c>
      <c r="AF18" s="228">
        <v>31639.426005910002</v>
      </c>
      <c r="AG18" s="228">
        <v>31285.369831209999</v>
      </c>
      <c r="AH18" s="228">
        <v>30330.00696793</v>
      </c>
      <c r="AI18" s="228">
        <v>30393.683962179999</v>
      </c>
      <c r="AJ18" s="228">
        <v>33192.177337699999</v>
      </c>
      <c r="AK18" s="228">
        <v>37117.690062679998</v>
      </c>
      <c r="AL18" s="228">
        <v>36416.588305279998</v>
      </c>
      <c r="AM18" s="228">
        <v>35574.670752219899</v>
      </c>
      <c r="AN18" s="228">
        <v>31876.965724400001</v>
      </c>
      <c r="AO18" s="228">
        <v>30521.7920897</v>
      </c>
      <c r="AP18" s="228">
        <v>29349.830352610024</v>
      </c>
      <c r="AQ18" s="228">
        <v>27874.857817400003</v>
      </c>
      <c r="AR18" s="228">
        <v>29961.224316579988</v>
      </c>
      <c r="AS18" s="228">
        <v>24215.311089709987</v>
      </c>
      <c r="AT18" s="228">
        <v>22339.215394519986</v>
      </c>
      <c r="AU18" s="228">
        <v>22824.209368200016</v>
      </c>
      <c r="AV18" s="228">
        <v>22263.345929999999</v>
      </c>
      <c r="AW18" s="228">
        <v>21463.386658550004</v>
      </c>
      <c r="AX18" s="228">
        <v>19288.622320819999</v>
      </c>
      <c r="AY18" s="228">
        <v>18387.852416099999</v>
      </c>
      <c r="AZ18" s="228">
        <v>14441.981645</v>
      </c>
      <c r="BA18" s="228">
        <v>14376.758381730011</v>
      </c>
      <c r="BB18" s="228">
        <v>13221.891522420014</v>
      </c>
      <c r="BC18" s="228">
        <v>12843.362591760062</v>
      </c>
      <c r="BD18" s="228">
        <v>12417.094805080069</v>
      </c>
      <c r="BE18" s="228">
        <v>12204.424081249974</v>
      </c>
      <c r="BF18" s="228">
        <v>8653.1642386699823</v>
      </c>
      <c r="BG18" s="228">
        <v>8959.3005712900303</v>
      </c>
      <c r="BH18" s="228">
        <v>4299.1194424499963</v>
      </c>
      <c r="BI18" s="228">
        <v>3243.0926610000001</v>
      </c>
      <c r="BJ18" s="228">
        <v>2250.6191525100003</v>
      </c>
      <c r="BK18" s="228">
        <v>1698.9455664200048</v>
      </c>
      <c r="BL18" s="228">
        <v>1129.9550544200004</v>
      </c>
      <c r="BM18" s="228">
        <v>1289.2230744799999</v>
      </c>
      <c r="BN18" s="228">
        <v>4706.2396768500003</v>
      </c>
      <c r="BO18" s="228">
        <v>5335.1374365200008</v>
      </c>
      <c r="BP18" s="228">
        <v>6197.5615827100009</v>
      </c>
      <c r="BQ18" s="228">
        <v>5976.1697088700002</v>
      </c>
      <c r="BR18" s="228">
        <v>4684.6822083700008</v>
      </c>
      <c r="BS18" s="228">
        <v>3634.7819008400006</v>
      </c>
      <c r="BT18" s="228">
        <v>3471.1754393100009</v>
      </c>
      <c r="BU18" s="228">
        <v>3318.4646491700009</v>
      </c>
    </row>
    <row r="19" spans="1:73" s="79" customFormat="1">
      <c r="A19" s="363" t="s">
        <v>534</v>
      </c>
      <c r="B19" s="309">
        <v>0</v>
      </c>
      <c r="C19" s="309">
        <v>0</v>
      </c>
      <c r="D19" s="309">
        <v>0</v>
      </c>
      <c r="E19" s="309">
        <v>0</v>
      </c>
      <c r="F19" s="309">
        <v>0</v>
      </c>
      <c r="G19" s="309">
        <v>0</v>
      </c>
      <c r="H19" s="309">
        <v>0</v>
      </c>
      <c r="I19" s="309">
        <v>0</v>
      </c>
      <c r="J19" s="309">
        <v>0</v>
      </c>
      <c r="K19" s="309">
        <v>833.44041625999898</v>
      </c>
      <c r="L19" s="309">
        <v>829.37687866070007</v>
      </c>
      <c r="M19" s="309">
        <v>737.11914078100006</v>
      </c>
      <c r="N19" s="309">
        <v>705.41994170149997</v>
      </c>
      <c r="O19" s="309">
        <v>745.20630140459912</v>
      </c>
      <c r="P19" s="309">
        <v>714.04660083359897</v>
      </c>
      <c r="Q19" s="309">
        <v>636.03923258750012</v>
      </c>
      <c r="R19" s="309">
        <v>692.02427210999997</v>
      </c>
      <c r="S19" s="309">
        <v>860.36686363379999</v>
      </c>
      <c r="T19" s="309">
        <v>937.78247194000005</v>
      </c>
      <c r="U19" s="309">
        <v>711.22657688000004</v>
      </c>
      <c r="V19" s="309">
        <v>702.96431195999992</v>
      </c>
      <c r="W19" s="309">
        <v>789.76983611509991</v>
      </c>
      <c r="X19" s="309">
        <v>843.79572818020097</v>
      </c>
      <c r="Y19" s="309">
        <v>713.12592578570002</v>
      </c>
      <c r="Z19" s="309">
        <v>987.54652967890434</v>
      </c>
      <c r="AA19" s="309">
        <v>763.91089004800597</v>
      </c>
      <c r="AB19" s="309">
        <v>767.33753055830311</v>
      </c>
      <c r="AC19" s="309">
        <v>708.92970349230745</v>
      </c>
      <c r="AD19" s="309">
        <v>708.42020045345998</v>
      </c>
      <c r="AE19" s="309">
        <v>691.60471016040538</v>
      </c>
      <c r="AF19" s="309">
        <v>1579.1701732786023</v>
      </c>
      <c r="AG19" s="309">
        <v>1586.0925294671906</v>
      </c>
      <c r="AH19" s="309">
        <v>1262.1140697970404</v>
      </c>
      <c r="AI19" s="309">
        <v>899.45217699103523</v>
      </c>
      <c r="AJ19" s="309">
        <v>1047.2586836752016</v>
      </c>
      <c r="AK19" s="309">
        <v>928.83458185181371</v>
      </c>
      <c r="AL19" s="309">
        <v>1082.321924644406</v>
      </c>
      <c r="AM19" s="309">
        <v>1069.0461413676385</v>
      </c>
      <c r="AN19" s="309">
        <v>922.70683575645671</v>
      </c>
      <c r="AO19" s="309">
        <v>737.93969180731801</v>
      </c>
      <c r="AP19" s="309">
        <v>703.19784954527859</v>
      </c>
      <c r="AQ19" s="309">
        <v>631.06673687769216</v>
      </c>
      <c r="AR19" s="309">
        <v>-8569.0009045288316</v>
      </c>
      <c r="AS19" s="309">
        <v>370.67385417281184</v>
      </c>
      <c r="AT19" s="309">
        <v>-8151.0618321348447</v>
      </c>
      <c r="AU19" s="309">
        <v>657.30034070566762</v>
      </c>
      <c r="AV19" s="309">
        <v>639.64990358095383</v>
      </c>
      <c r="AW19" s="309">
        <v>788.98178930816357</v>
      </c>
      <c r="AX19" s="309">
        <v>1477.9724617950001</v>
      </c>
      <c r="AY19" s="309">
        <v>2684.641698770502</v>
      </c>
      <c r="AZ19" s="309">
        <v>3616.7230036979936</v>
      </c>
      <c r="BA19" s="309">
        <v>3849.9118158781935</v>
      </c>
      <c r="BB19" s="309">
        <v>4113.2474457163016</v>
      </c>
      <c r="BC19" s="309">
        <v>4300.5114873909788</v>
      </c>
      <c r="BD19" s="309">
        <v>4438.4758770999997</v>
      </c>
      <c r="BE19" s="309">
        <v>4419.4980619200969</v>
      </c>
      <c r="BF19" s="309">
        <v>4571.5002322204964</v>
      </c>
      <c r="BG19" s="309">
        <v>5219.0824887300441</v>
      </c>
      <c r="BH19" s="309">
        <v>5848.8569605291032</v>
      </c>
      <c r="BI19" s="309">
        <v>6686.5480557066812</v>
      </c>
      <c r="BJ19" s="309">
        <v>7441.9999912332305</v>
      </c>
      <c r="BK19" s="309">
        <v>7918.8162646377205</v>
      </c>
      <c r="BL19" s="309">
        <v>10197.610479705223</v>
      </c>
      <c r="BM19" s="309">
        <v>10048.442846509972</v>
      </c>
      <c r="BN19" s="309">
        <v>11895.47456045004</v>
      </c>
      <c r="BO19" s="309">
        <v>13687.49155442994</v>
      </c>
      <c r="BP19" s="309">
        <v>18276.048521789984</v>
      </c>
      <c r="BQ19" s="309">
        <v>19500.596566390021</v>
      </c>
      <c r="BR19" s="309">
        <v>23894.769637009929</v>
      </c>
      <c r="BS19" s="309">
        <v>26891.46548951001</v>
      </c>
      <c r="BT19" s="309">
        <v>29311.961272879951</v>
      </c>
      <c r="BU19" s="309">
        <v>31039.653447039884</v>
      </c>
    </row>
    <row r="20" spans="1:73" s="79" customFormat="1">
      <c r="A20" s="363" t="s">
        <v>1088</v>
      </c>
      <c r="B20" s="309"/>
      <c r="C20" s="309"/>
      <c r="D20" s="309"/>
      <c r="E20" s="309"/>
      <c r="F20" s="309">
        <v>0</v>
      </c>
      <c r="G20" s="309">
        <v>0</v>
      </c>
      <c r="H20" s="309">
        <v>0</v>
      </c>
      <c r="I20" s="309">
        <v>0</v>
      </c>
      <c r="J20" s="309">
        <v>0</v>
      </c>
      <c r="K20" s="309">
        <v>0</v>
      </c>
      <c r="L20" s="309">
        <v>0</v>
      </c>
      <c r="M20" s="309">
        <v>0</v>
      </c>
      <c r="N20" s="309">
        <v>0</v>
      </c>
      <c r="O20" s="309">
        <v>0</v>
      </c>
      <c r="P20" s="309">
        <v>0</v>
      </c>
      <c r="Q20" s="309">
        <v>0</v>
      </c>
      <c r="R20" s="309">
        <v>0</v>
      </c>
      <c r="S20" s="309">
        <v>0</v>
      </c>
      <c r="T20" s="309">
        <v>0</v>
      </c>
      <c r="U20" s="309">
        <v>0</v>
      </c>
      <c r="V20" s="309">
        <v>0</v>
      </c>
      <c r="W20" s="309">
        <v>0</v>
      </c>
      <c r="X20" s="309">
        <v>0</v>
      </c>
      <c r="Y20" s="309">
        <v>0</v>
      </c>
      <c r="Z20" s="309">
        <v>0</v>
      </c>
      <c r="AA20" s="309">
        <v>0</v>
      </c>
      <c r="AB20" s="309">
        <v>0</v>
      </c>
      <c r="AC20" s="309">
        <v>0</v>
      </c>
      <c r="AD20" s="309">
        <v>0</v>
      </c>
      <c r="AE20" s="309">
        <v>0</v>
      </c>
      <c r="AF20" s="309">
        <v>0</v>
      </c>
      <c r="AG20" s="309">
        <v>0</v>
      </c>
      <c r="AH20" s="309">
        <v>0</v>
      </c>
      <c r="AI20" s="309">
        <v>0</v>
      </c>
      <c r="AJ20" s="309">
        <v>0</v>
      </c>
      <c r="AK20" s="309">
        <v>0</v>
      </c>
      <c r="AL20" s="309">
        <v>0</v>
      </c>
      <c r="AM20" s="309">
        <v>0</v>
      </c>
      <c r="AN20" s="309">
        <v>0</v>
      </c>
      <c r="AO20" s="309">
        <v>0</v>
      </c>
      <c r="AP20" s="309">
        <v>0</v>
      </c>
      <c r="AQ20" s="309">
        <v>0</v>
      </c>
      <c r="AR20" s="309">
        <v>0</v>
      </c>
      <c r="AS20" s="309">
        <v>0</v>
      </c>
      <c r="AT20" s="309">
        <v>0</v>
      </c>
      <c r="AU20" s="309">
        <v>0</v>
      </c>
      <c r="AV20" s="309">
        <v>0</v>
      </c>
      <c r="AW20" s="309">
        <v>0</v>
      </c>
      <c r="AX20" s="309">
        <v>125</v>
      </c>
      <c r="AY20" s="309">
        <v>127.30100677999999</v>
      </c>
      <c r="AZ20" s="309">
        <v>202.26910821000001</v>
      </c>
      <c r="BA20" s="309">
        <v>288.55383438999996</v>
      </c>
      <c r="BB20" s="309">
        <v>287.98938630999999</v>
      </c>
      <c r="BC20" s="309">
        <v>318.27630415000004</v>
      </c>
      <c r="BD20" s="309">
        <v>857.37961862999998</v>
      </c>
      <c r="BE20" s="309">
        <v>867.09932410999988</v>
      </c>
      <c r="BF20" s="309">
        <v>926.67058059999999</v>
      </c>
      <c r="BG20" s="309">
        <v>1108.7681666499998</v>
      </c>
      <c r="BH20" s="309">
        <v>1949.2051228799996</v>
      </c>
      <c r="BI20" s="309">
        <v>5057.8499132200004</v>
      </c>
      <c r="BJ20" s="309">
        <v>8152.0757266999981</v>
      </c>
      <c r="BK20" s="309">
        <v>8147.2063363600009</v>
      </c>
      <c r="BL20" s="309">
        <v>10982.556942929999</v>
      </c>
      <c r="BM20" s="309">
        <v>11515.635231040003</v>
      </c>
      <c r="BN20" s="309">
        <v>11768.873021949987</v>
      </c>
      <c r="BO20" s="309">
        <v>11676</v>
      </c>
      <c r="BP20" s="309">
        <v>11402</v>
      </c>
      <c r="BQ20" s="309">
        <v>11017</v>
      </c>
      <c r="BR20" s="309">
        <v>11148</v>
      </c>
      <c r="BS20" s="309">
        <v>10742</v>
      </c>
      <c r="BT20" s="309">
        <v>10229</v>
      </c>
      <c r="BU20" s="309">
        <v>8422</v>
      </c>
    </row>
    <row r="21" spans="1:73" s="79" customFormat="1" ht="13.5" thickBot="1">
      <c r="A21" s="364" t="s">
        <v>532</v>
      </c>
      <c r="B21" s="235">
        <v>45063.234005929968</v>
      </c>
      <c r="C21" s="235">
        <v>46773.611382569899</v>
      </c>
      <c r="D21" s="235">
        <v>48769.056270040004</v>
      </c>
      <c r="E21" s="235">
        <v>48447.057807099991</v>
      </c>
      <c r="F21" s="235">
        <v>51883.38934868003</v>
      </c>
      <c r="G21" s="235">
        <v>56523.745121690401</v>
      </c>
      <c r="H21" s="235">
        <v>61611.001112800041</v>
      </c>
      <c r="I21" s="235">
        <v>60524.058198679944</v>
      </c>
      <c r="J21" s="235">
        <v>63689.876145280054</v>
      </c>
      <c r="K21" s="235">
        <v>65120.515267169889</v>
      </c>
      <c r="L21" s="235">
        <v>68429.316021880164</v>
      </c>
      <c r="M21" s="235">
        <v>68774.742502160792</v>
      </c>
      <c r="N21" s="235">
        <v>67139.216582611145</v>
      </c>
      <c r="O21" s="235">
        <v>65617.694442834487</v>
      </c>
      <c r="P21" s="235">
        <v>71034.600042623541</v>
      </c>
      <c r="Q21" s="235">
        <v>74587.995560837648</v>
      </c>
      <c r="R21" s="235">
        <v>75706.646323669192</v>
      </c>
      <c r="S21" s="235">
        <v>78263.053696262592</v>
      </c>
      <c r="T21" s="235">
        <v>81489.089608168782</v>
      </c>
      <c r="U21" s="235">
        <v>83780.125894899902</v>
      </c>
      <c r="V21" s="235">
        <v>89361.390481249386</v>
      </c>
      <c r="W21" s="235">
        <v>92448.125071665097</v>
      </c>
      <c r="X21" s="235">
        <v>95672.052433019999</v>
      </c>
      <c r="Y21" s="235">
        <v>98369.551551876313</v>
      </c>
      <c r="Z21" s="235">
        <v>107971.41525012811</v>
      </c>
      <c r="AA21" s="235">
        <v>110496.19252567711</v>
      </c>
      <c r="AB21" s="235">
        <v>127067.3436283073</v>
      </c>
      <c r="AC21" s="235">
        <v>130076.94946006</v>
      </c>
      <c r="AD21" s="235">
        <v>144808.65044656352</v>
      </c>
      <c r="AE21" s="235">
        <v>149956.68585904912</v>
      </c>
      <c r="AF21" s="235">
        <v>157198.75132483861</v>
      </c>
      <c r="AG21" s="235">
        <v>158405.36028151732</v>
      </c>
      <c r="AH21" s="235">
        <v>164902.37145684671</v>
      </c>
      <c r="AI21" s="235">
        <v>163418.4981672705</v>
      </c>
      <c r="AJ21" s="235">
        <v>168298.39394753519</v>
      </c>
      <c r="AK21" s="235">
        <v>171847.86072192318</v>
      </c>
      <c r="AL21" s="235">
        <v>174947.9452172844</v>
      </c>
      <c r="AM21" s="235">
        <v>179491.06588587578</v>
      </c>
      <c r="AN21" s="235">
        <v>184475.78829147998</v>
      </c>
      <c r="AO21" s="235">
        <v>179586.35182938</v>
      </c>
      <c r="AP21" s="235">
        <v>179814.30027662084</v>
      </c>
      <c r="AQ21" s="235">
        <v>180061.70276722999</v>
      </c>
      <c r="AR21" s="235">
        <v>179095.55590309482</v>
      </c>
      <c r="AS21" s="235">
        <v>180697.7285064832</v>
      </c>
      <c r="AT21" s="235">
        <v>173229.80277304864</v>
      </c>
      <c r="AU21" s="235">
        <v>184712.28403202674</v>
      </c>
      <c r="AV21" s="235">
        <v>188580.21285023977</v>
      </c>
      <c r="AW21" s="235">
        <v>188223.24858109001</v>
      </c>
      <c r="AX21" s="235">
        <v>188795.5625262642</v>
      </c>
      <c r="AY21" s="235">
        <v>187550.8401947605</v>
      </c>
      <c r="AZ21" s="235">
        <v>185024.49564807798</v>
      </c>
      <c r="BA21" s="235">
        <v>182832.10299487552</v>
      </c>
      <c r="BB21" s="235">
        <v>183824.34894568453</v>
      </c>
      <c r="BC21" s="235">
        <v>186506.96899310828</v>
      </c>
      <c r="BD21" s="235">
        <v>187689.14929356016</v>
      </c>
      <c r="BE21" s="235">
        <v>190453.08493912933</v>
      </c>
      <c r="BF21" s="235">
        <v>191706.5587459901</v>
      </c>
      <c r="BG21" s="235">
        <v>198513</v>
      </c>
      <c r="BH21" s="235">
        <v>205904.1982705507</v>
      </c>
      <c r="BI21" s="235">
        <v>225780.53779192668</v>
      </c>
      <c r="BJ21" s="235">
        <v>248023.13014192326</v>
      </c>
      <c r="BK21" s="235">
        <v>254576.61644929016</v>
      </c>
      <c r="BL21" s="235">
        <v>262042.17364936756</v>
      </c>
      <c r="BM21" s="235">
        <v>285994.78182789212</v>
      </c>
      <c r="BN21" s="235">
        <v>309711.41694190126</v>
      </c>
      <c r="BO21" s="235">
        <v>322511.04007727979</v>
      </c>
      <c r="BP21" s="235">
        <v>321606.27158757008</v>
      </c>
      <c r="BQ21" s="235">
        <v>339936.98905208003</v>
      </c>
      <c r="BR21" s="235">
        <v>355305.25805022946</v>
      </c>
      <c r="BS21" s="235">
        <v>372514.13312581979</v>
      </c>
      <c r="BT21" s="235">
        <v>374989.18044922873</v>
      </c>
      <c r="BU21" s="235">
        <v>386570.8970061898</v>
      </c>
    </row>
    <row r="22" spans="1:73" s="79" customFormat="1" ht="13.5" thickTop="1">
      <c r="B22" s="111"/>
      <c r="C22" s="85"/>
      <c r="D22" s="85"/>
      <c r="E22" s="85"/>
      <c r="F22" s="85"/>
      <c r="G22" s="85"/>
      <c r="H22" s="85"/>
      <c r="I22" s="85"/>
      <c r="J22" s="85"/>
      <c r="K22" s="85"/>
      <c r="L22" s="85"/>
      <c r="M22" s="85"/>
      <c r="N22" s="85"/>
      <c r="O22" s="85"/>
      <c r="P22" s="85"/>
      <c r="Q22" s="85"/>
      <c r="R22" s="85"/>
      <c r="S22" s="85"/>
      <c r="T22" s="85"/>
      <c r="U22" s="85"/>
      <c r="V22" s="85"/>
      <c r="W22" s="85"/>
      <c r="X22" s="85"/>
      <c r="Y22" s="85"/>
      <c r="Z22" s="85"/>
      <c r="AA22" s="85"/>
      <c r="AB22" s="85"/>
      <c r="AC22" s="84"/>
      <c r="AD22" s="84"/>
      <c r="AE22" s="84"/>
      <c r="AF22" s="84"/>
      <c r="AG22" s="84"/>
      <c r="AH22" s="84"/>
      <c r="AI22" s="84"/>
      <c r="AJ22" s="84"/>
      <c r="AK22" s="84"/>
      <c r="AL22" s="84"/>
      <c r="AM22" s="84"/>
      <c r="AN22" s="84"/>
      <c r="AO22" s="84"/>
      <c r="AP22" s="84"/>
      <c r="AQ22" s="84"/>
      <c r="AR22" s="84"/>
      <c r="AS22" s="84"/>
      <c r="AT22" s="84"/>
      <c r="AU22" s="84"/>
      <c r="AV22" s="84"/>
      <c r="AW22" s="84"/>
      <c r="AX22" s="84"/>
      <c r="AY22" s="84"/>
    </row>
    <row r="23" spans="1:73" s="89" customFormat="1"/>
    <row r="24" spans="1:73" s="89" customFormat="1"/>
    <row r="25" spans="1:73" s="89" customFormat="1"/>
    <row r="26" spans="1:73" s="89" customFormat="1"/>
    <row r="27" spans="1:73" s="89" customFormat="1"/>
  </sheetData>
  <sheetProtection sheet="1" objects="1" scenarios="1"/>
  <hyperlinks>
    <hyperlink ref="A4" location="'Index'!D8" display="Índice!A1" xr:uid="{6A483F0B-42CA-4103-AA97-3A73BD879044}"/>
  </hyperlinks>
  <printOptions horizontalCentered="1"/>
  <pageMargins left="0.39370078740157483" right="0.39370078740157483" top="0.39370078740157483" bottom="0.39370078740157483" header="0.51181102362204722" footer="0.51181102362204722"/>
  <pageSetup paperSize="9" orientation="landscape" r:id="rId1"/>
  <headerFooter alignWithMargins="0">
    <oddHeader>&amp;R&amp;"Calibri"&amp;10&amp;K000000 #interna&amp;1#_x000D_</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957F7-6EBF-48CA-8AE2-9564116D6A5E}">
  <sheetPr codeName="Planilha2">
    <tabColor rgb="FF33CCCC"/>
  </sheetPr>
  <dimension ref="A1:AR21"/>
  <sheetViews>
    <sheetView showGridLines="0" showRowColHeaders="0" workbookViewId="0">
      <pane xSplit="1" ySplit="5" topLeftCell="AJ6" activePane="bottomRight" state="frozen"/>
      <selection pane="topRight" activeCell="B1" sqref="B1"/>
      <selection pane="bottomLeft" activeCell="A6" sqref="A6"/>
      <selection pane="bottomRight" activeCell="A4" sqref="A4"/>
    </sheetView>
  </sheetViews>
  <sheetFormatPr defaultColWidth="12.42578125" defaultRowHeight="12.75"/>
  <cols>
    <col min="1" max="1" width="64.7109375" customWidth="1"/>
    <col min="2" max="236" width="12.7109375" customWidth="1"/>
  </cols>
  <sheetData>
    <row r="1" spans="1:44" s="80" customFormat="1" ht="17.25">
      <c r="A1" s="90"/>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row>
    <row r="2" spans="1:44" s="80" customFormat="1" ht="33" customHeight="1">
      <c r="A2" s="616" t="s">
        <v>1101</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row>
    <row r="3" spans="1:44" s="81" customFormat="1" ht="17.25">
      <c r="A3" s="617" t="s">
        <v>1443</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row>
    <row r="4" spans="1:44" s="81" customFormat="1">
      <c r="A4" s="95" t="s">
        <v>1457</v>
      </c>
      <c r="B4" s="93" t="s">
        <v>761</v>
      </c>
      <c r="C4" s="93" t="s">
        <v>762</v>
      </c>
      <c r="D4" s="93" t="s">
        <v>1478</v>
      </c>
      <c r="E4" s="93" t="s">
        <v>1479</v>
      </c>
      <c r="F4" s="94" t="s">
        <v>1460</v>
      </c>
      <c r="G4" s="94" t="s">
        <v>1461</v>
      </c>
      <c r="H4" s="94" t="s">
        <v>1480</v>
      </c>
      <c r="I4" s="94" t="s">
        <v>1481</v>
      </c>
      <c r="J4" s="94" t="s">
        <v>1464</v>
      </c>
      <c r="K4" s="94" t="s">
        <v>1465</v>
      </c>
      <c r="L4" s="94" t="s">
        <v>1482</v>
      </c>
      <c r="M4" s="94" t="s">
        <v>1483</v>
      </c>
      <c r="N4" s="94" t="s">
        <v>1468</v>
      </c>
      <c r="O4" s="94" t="s">
        <v>1469</v>
      </c>
      <c r="P4" s="94" t="s">
        <v>1484</v>
      </c>
      <c r="Q4" s="94" t="s">
        <v>1485</v>
      </c>
      <c r="R4" s="94" t="s">
        <v>1472</v>
      </c>
      <c r="S4" s="94" t="s">
        <v>1473</v>
      </c>
      <c r="T4" s="94" t="s">
        <v>1486</v>
      </c>
      <c r="U4" s="94" t="s">
        <v>1487</v>
      </c>
      <c r="V4" s="94" t="s">
        <v>1163</v>
      </c>
      <c r="W4" s="94" t="s">
        <v>1164</v>
      </c>
      <c r="X4" s="94" t="s">
        <v>1488</v>
      </c>
      <c r="Y4" s="94" t="s">
        <v>1489</v>
      </c>
      <c r="Z4" s="94" t="s">
        <v>1203</v>
      </c>
      <c r="AA4" s="94" t="s">
        <v>1204</v>
      </c>
      <c r="AB4" s="94" t="s">
        <v>1490</v>
      </c>
      <c r="AC4" s="94" t="s">
        <v>1491</v>
      </c>
      <c r="AD4" s="94" t="s">
        <v>1477</v>
      </c>
      <c r="AE4" s="94" t="s">
        <v>1403</v>
      </c>
      <c r="AF4" s="94" t="s">
        <v>1418</v>
      </c>
      <c r="AG4" s="94" t="s">
        <v>1419</v>
      </c>
      <c r="AH4" s="94" t="s">
        <v>1406</v>
      </c>
      <c r="AI4" s="94" t="s">
        <v>1407</v>
      </c>
      <c r="AJ4" s="94" t="s">
        <v>1420</v>
      </c>
      <c r="AK4" s="94" t="s">
        <v>1421</v>
      </c>
      <c r="AL4" s="94" t="s">
        <v>1410</v>
      </c>
      <c r="AM4" s="94" t="s">
        <v>1411</v>
      </c>
      <c r="AN4" s="94" t="s">
        <v>1422</v>
      </c>
      <c r="AO4" s="94" t="s">
        <v>1423</v>
      </c>
      <c r="AP4" s="94" t="s">
        <v>1414</v>
      </c>
      <c r="AQ4" s="94" t="s">
        <v>1415</v>
      </c>
      <c r="AR4" s="94" t="s">
        <v>1424</v>
      </c>
    </row>
    <row r="5" spans="1:44" s="109" customFormat="1" ht="4.5" customHeight="1">
      <c r="A5" s="96"/>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row>
    <row r="6" spans="1:44" s="109" customFormat="1">
      <c r="A6" s="346" t="s">
        <v>531</v>
      </c>
      <c r="B6" s="228">
        <v>149265.08114889037</v>
      </c>
      <c r="C6" s="228">
        <v>155619.58115156117</v>
      </c>
      <c r="D6" s="228">
        <v>156819.26775205025</v>
      </c>
      <c r="E6" s="228">
        <v>163640.25738705124</v>
      </c>
      <c r="F6" s="228">
        <v>162519.04599027915</v>
      </c>
      <c r="G6" s="228">
        <v>167251.13526386104</v>
      </c>
      <c r="H6" s="228">
        <v>170919.02614007136</v>
      </c>
      <c r="I6" s="228">
        <v>173865.62329264195</v>
      </c>
      <c r="J6" s="228">
        <v>178422.01974450814</v>
      </c>
      <c r="K6" s="228">
        <v>183553.08145572353</v>
      </c>
      <c r="L6" s="228">
        <v>178848.41213757268</v>
      </c>
      <c r="M6" s="228">
        <v>179111.10242707556</v>
      </c>
      <c r="N6" s="228">
        <v>179430.6360303523</v>
      </c>
      <c r="O6" s="228">
        <v>187664.55680762365</v>
      </c>
      <c r="P6" s="228">
        <v>180327.05465231038</v>
      </c>
      <c r="Q6" s="228">
        <v>181380.86460518348</v>
      </c>
      <c r="R6" s="228">
        <v>184054.98369132107</v>
      </c>
      <c r="S6" s="228">
        <v>187940.56294665881</v>
      </c>
      <c r="T6" s="228">
        <v>187434.26679178185</v>
      </c>
      <c r="U6" s="228">
        <v>187192.59006447296</v>
      </c>
      <c r="V6" s="228">
        <v>184738.89748936027</v>
      </c>
      <c r="W6" s="228">
        <v>181205.50353658054</v>
      </c>
      <c r="X6" s="228">
        <v>178693.63734461172</v>
      </c>
      <c r="Y6" s="228">
        <v>179423</v>
      </c>
      <c r="Z6" s="228">
        <v>181888.16999999998</v>
      </c>
      <c r="AA6" s="228">
        <v>182393.29</v>
      </c>
      <c r="AB6" s="228">
        <v>185166.48</v>
      </c>
      <c r="AC6" s="228">
        <v>186208.37000000002</v>
      </c>
      <c r="AD6" s="228">
        <v>192185</v>
      </c>
      <c r="AE6" s="228">
        <v>198106</v>
      </c>
      <c r="AF6" s="228">
        <v>214036</v>
      </c>
      <c r="AG6" s="228">
        <v>232429</v>
      </c>
      <c r="AH6" s="228">
        <v>238511</v>
      </c>
      <c r="AI6" s="228">
        <v>240862</v>
      </c>
      <c r="AJ6" s="228">
        <v>264431</v>
      </c>
      <c r="AK6" s="228">
        <v>286047</v>
      </c>
      <c r="AL6" s="228">
        <v>297148</v>
      </c>
      <c r="AM6" s="228">
        <v>291929</v>
      </c>
      <c r="AN6" s="228">
        <v>309419</v>
      </c>
      <c r="AO6" s="228">
        <v>320262</v>
      </c>
      <c r="AP6" s="228">
        <v>334881</v>
      </c>
      <c r="AQ6" s="228">
        <v>335448</v>
      </c>
      <c r="AR6" s="228">
        <v>347109</v>
      </c>
    </row>
    <row r="7" spans="1:44" s="79" customFormat="1">
      <c r="A7" s="362" t="s">
        <v>1096</v>
      </c>
      <c r="B7" s="229">
        <v>45004.25783270083</v>
      </c>
      <c r="C7" s="229">
        <v>50622.877643389918</v>
      </c>
      <c r="D7" s="229">
        <v>47845.02296113957</v>
      </c>
      <c r="E7" s="229">
        <v>49478.118353260463</v>
      </c>
      <c r="F7" s="229">
        <v>48178.562425300275</v>
      </c>
      <c r="G7" s="229">
        <v>48679.881047420356</v>
      </c>
      <c r="H7" s="229">
        <v>48625.848897739459</v>
      </c>
      <c r="I7" s="229">
        <v>51579.871042740451</v>
      </c>
      <c r="J7" s="229">
        <v>55018.273610190008</v>
      </c>
      <c r="K7" s="229">
        <v>60491.563635940242</v>
      </c>
      <c r="L7" s="229">
        <v>57223.896496730609</v>
      </c>
      <c r="M7" s="229">
        <v>59171.406222569203</v>
      </c>
      <c r="N7" s="229">
        <v>59893.681029649873</v>
      </c>
      <c r="O7" s="229">
        <v>63624.914427160104</v>
      </c>
      <c r="P7" s="229">
        <v>59379.099624089664</v>
      </c>
      <c r="Q7" s="229">
        <v>58433.476870389844</v>
      </c>
      <c r="R7" s="229">
        <v>58905.582145860339</v>
      </c>
      <c r="S7" s="229">
        <v>58838.489955510806</v>
      </c>
      <c r="T7" s="229">
        <v>56827.551287470385</v>
      </c>
      <c r="U7" s="229">
        <v>57754.806525079795</v>
      </c>
      <c r="V7" s="229">
        <v>57104.82057714113</v>
      </c>
      <c r="W7" s="229">
        <v>58616.950906580198</v>
      </c>
      <c r="X7" s="229">
        <v>55955.379204090765</v>
      </c>
      <c r="Y7" s="229">
        <v>58014</v>
      </c>
      <c r="Z7" s="229">
        <v>59316.71</v>
      </c>
      <c r="AA7" s="229">
        <v>59602.19</v>
      </c>
      <c r="AB7" s="229">
        <v>61632.98</v>
      </c>
      <c r="AC7" s="229">
        <v>64321.27</v>
      </c>
      <c r="AD7" s="229">
        <v>67734</v>
      </c>
      <c r="AE7" s="229">
        <v>72342</v>
      </c>
      <c r="AF7" s="229">
        <v>80687</v>
      </c>
      <c r="AG7" s="229">
        <v>90350</v>
      </c>
      <c r="AH7" s="229">
        <v>93217</v>
      </c>
      <c r="AI7" s="229">
        <v>95099</v>
      </c>
      <c r="AJ7" s="229">
        <v>115011</v>
      </c>
      <c r="AK7" s="229">
        <v>122950</v>
      </c>
      <c r="AL7" s="229">
        <v>126801</v>
      </c>
      <c r="AM7" s="229">
        <v>115818</v>
      </c>
      <c r="AN7" s="229">
        <v>128702</v>
      </c>
      <c r="AO7" s="229">
        <v>133039</v>
      </c>
      <c r="AP7" s="229">
        <v>141880</v>
      </c>
      <c r="AQ7" s="229">
        <v>137314</v>
      </c>
      <c r="AR7" s="229">
        <v>145124</v>
      </c>
    </row>
    <row r="8" spans="1:44" s="79" customFormat="1">
      <c r="A8" s="362" t="s">
        <v>160</v>
      </c>
      <c r="B8" s="229">
        <v>61244.373134399546</v>
      </c>
      <c r="C8" s="229">
        <v>65317.908236071271</v>
      </c>
      <c r="D8" s="229">
        <v>68983.403417570691</v>
      </c>
      <c r="E8" s="229">
        <v>74767.553919830723</v>
      </c>
      <c r="F8" s="229">
        <v>77238.477357948883</v>
      </c>
      <c r="G8" s="229">
        <v>78349.580284820695</v>
      </c>
      <c r="H8" s="229">
        <v>78695.052198121964</v>
      </c>
      <c r="I8" s="229">
        <v>79732.260685241461</v>
      </c>
      <c r="J8" s="229">
        <v>80865.181340868206</v>
      </c>
      <c r="K8" s="229">
        <v>82167.620170853275</v>
      </c>
      <c r="L8" s="229">
        <v>82573.971598052129</v>
      </c>
      <c r="M8" s="229">
        <v>83132.393826196378</v>
      </c>
      <c r="N8" s="229">
        <v>83414.922482692433</v>
      </c>
      <c r="O8" s="229">
        <v>84505.158062063565</v>
      </c>
      <c r="P8" s="229">
        <v>85696.141907830664</v>
      </c>
      <c r="Q8" s="229">
        <v>87031.39236281364</v>
      </c>
      <c r="R8" s="229">
        <v>88406.364274080668</v>
      </c>
      <c r="S8" s="229">
        <v>90278.749243858008</v>
      </c>
      <c r="T8" s="229">
        <v>91696.144787571422</v>
      </c>
      <c r="U8" s="229">
        <v>93597.397787473179</v>
      </c>
      <c r="V8" s="229">
        <v>94139.152322349168</v>
      </c>
      <c r="W8" s="229">
        <v>93786.875221860304</v>
      </c>
      <c r="X8" s="229">
        <v>94306.57682634097</v>
      </c>
      <c r="Y8" s="229">
        <v>97386.99</v>
      </c>
      <c r="Z8" s="229">
        <v>98997.65</v>
      </c>
      <c r="AA8" s="229">
        <v>99597.16</v>
      </c>
      <c r="AB8" s="229">
        <v>101263.72</v>
      </c>
      <c r="AC8" s="229">
        <v>105014.17</v>
      </c>
      <c r="AD8" s="229">
        <v>107350</v>
      </c>
      <c r="AE8" s="229">
        <v>109246</v>
      </c>
      <c r="AF8" s="229">
        <v>115409</v>
      </c>
      <c r="AG8" s="229">
        <v>123732</v>
      </c>
      <c r="AH8" s="229">
        <v>127805</v>
      </c>
      <c r="AI8" s="229">
        <v>128971</v>
      </c>
      <c r="AJ8" s="229">
        <v>135979</v>
      </c>
      <c r="AK8" s="229">
        <v>146186</v>
      </c>
      <c r="AL8" s="229">
        <v>151431</v>
      </c>
      <c r="AM8" s="229">
        <v>152718</v>
      </c>
      <c r="AN8" s="229">
        <v>156819</v>
      </c>
      <c r="AO8" s="229">
        <v>163149</v>
      </c>
      <c r="AP8" s="229">
        <v>167050</v>
      </c>
      <c r="AQ8" s="229">
        <v>170092</v>
      </c>
      <c r="AR8" s="229">
        <v>173795</v>
      </c>
    </row>
    <row r="9" spans="1:44" s="79" customFormat="1">
      <c r="A9" s="362" t="s">
        <v>1097</v>
      </c>
      <c r="B9" s="229">
        <v>5671.9531545100081</v>
      </c>
      <c r="C9" s="229">
        <v>5827.3548761300071</v>
      </c>
      <c r="D9" s="229">
        <v>6443.6384024800009</v>
      </c>
      <c r="E9" s="229">
        <v>6499.8631876899999</v>
      </c>
      <c r="F9" s="229">
        <v>4239.1880037300007</v>
      </c>
      <c r="G9" s="229">
        <v>4945.6807893700179</v>
      </c>
      <c r="H9" s="229">
        <v>4630.8146842899941</v>
      </c>
      <c r="I9" s="229">
        <v>4596.8939326799973</v>
      </c>
      <c r="J9" s="229">
        <v>5722.7151257099913</v>
      </c>
      <c r="K9" s="229">
        <v>8092.6715352600049</v>
      </c>
      <c r="L9" s="229">
        <v>7810.664618910002</v>
      </c>
      <c r="M9" s="229">
        <v>6926.4106475099843</v>
      </c>
      <c r="N9" s="229">
        <v>5964.7151725499971</v>
      </c>
      <c r="O9" s="229">
        <v>7106.93206051997</v>
      </c>
      <c r="P9" s="229">
        <v>8875.0808520200826</v>
      </c>
      <c r="Q9" s="229">
        <v>11080.561038459993</v>
      </c>
      <c r="R9" s="229">
        <v>10773.639257250057</v>
      </c>
      <c r="S9" s="229">
        <v>12462.861335259999</v>
      </c>
      <c r="T9" s="229">
        <v>12858.526782890047</v>
      </c>
      <c r="U9" s="229">
        <v>11646.75026206998</v>
      </c>
      <c r="V9" s="229">
        <v>10550.255130129966</v>
      </c>
      <c r="W9" s="229">
        <v>9867.3605821900001</v>
      </c>
      <c r="X9" s="229">
        <v>9158.3310841099919</v>
      </c>
      <c r="Y9" s="229">
        <v>5630.95</v>
      </c>
      <c r="Z9" s="229">
        <v>5473.84</v>
      </c>
      <c r="AA9" s="229">
        <v>5134.8</v>
      </c>
      <c r="AB9" s="229">
        <v>4859.37</v>
      </c>
      <c r="AC9" s="229">
        <v>3369.14</v>
      </c>
      <c r="AD9" s="229">
        <v>3429</v>
      </c>
      <c r="AE9" s="229">
        <v>7142</v>
      </c>
      <c r="AF9" s="229">
        <v>8869</v>
      </c>
      <c r="AG9" s="229">
        <v>9763</v>
      </c>
      <c r="AH9" s="229">
        <v>9253</v>
      </c>
      <c r="AI9" s="229">
        <v>9143</v>
      </c>
      <c r="AJ9" s="229">
        <v>7943</v>
      </c>
      <c r="AK9" s="229">
        <v>7291</v>
      </c>
      <c r="AL9" s="229">
        <v>8869</v>
      </c>
      <c r="AM9" s="229">
        <v>12057</v>
      </c>
      <c r="AN9" s="229">
        <v>13050</v>
      </c>
      <c r="AO9" s="229">
        <v>14377</v>
      </c>
      <c r="AP9" s="229">
        <v>17045</v>
      </c>
      <c r="AQ9" s="229">
        <v>19207</v>
      </c>
      <c r="AR9" s="229">
        <v>18165</v>
      </c>
    </row>
    <row r="10" spans="1:44" s="79" customFormat="1">
      <c r="A10" s="362" t="s">
        <v>1103</v>
      </c>
      <c r="B10" s="229">
        <v>35200.365633110021</v>
      </c>
      <c r="C10" s="229">
        <v>31639.426005909983</v>
      </c>
      <c r="D10" s="229">
        <v>31285.369831210006</v>
      </c>
      <c r="E10" s="229">
        <v>30330.006967930029</v>
      </c>
      <c r="F10" s="229">
        <v>30393.68396217997</v>
      </c>
      <c r="G10" s="229">
        <v>33192.177337699984</v>
      </c>
      <c r="H10" s="229">
        <v>37117.690062679991</v>
      </c>
      <c r="I10" s="229">
        <v>36416.588305280005</v>
      </c>
      <c r="J10" s="229">
        <v>35574.670752220023</v>
      </c>
      <c r="K10" s="229">
        <v>31876.965724710011</v>
      </c>
      <c r="L10" s="229">
        <v>30521.79208938999</v>
      </c>
      <c r="M10" s="229">
        <v>29349.830352609999</v>
      </c>
      <c r="N10" s="229">
        <v>27874.857817519998</v>
      </c>
      <c r="O10" s="229">
        <v>29961.224316580003</v>
      </c>
      <c r="P10" s="229">
        <v>24215.311089709994</v>
      </c>
      <c r="Q10" s="229">
        <v>22339.215394519993</v>
      </c>
      <c r="R10" s="229">
        <v>22824.209368199998</v>
      </c>
      <c r="S10" s="229">
        <v>22263.345929589996</v>
      </c>
      <c r="T10" s="229">
        <v>21463.386658550004</v>
      </c>
      <c r="U10" s="229">
        <v>19288.622320820003</v>
      </c>
      <c r="V10" s="229">
        <v>18387.852415770005</v>
      </c>
      <c r="W10" s="229">
        <v>14441.981645209999</v>
      </c>
      <c r="X10" s="229">
        <v>14376.758381729995</v>
      </c>
      <c r="Y10" s="229">
        <v>13222</v>
      </c>
      <c r="Z10" s="229">
        <v>12843.36</v>
      </c>
      <c r="AA10" s="229">
        <v>12417.09</v>
      </c>
      <c r="AB10" s="229">
        <v>12204.42</v>
      </c>
      <c r="AC10" s="229">
        <v>8653.16</v>
      </c>
      <c r="AD10" s="229">
        <v>8959</v>
      </c>
      <c r="AE10" s="229">
        <v>4299</v>
      </c>
      <c r="AF10" s="229">
        <v>3243</v>
      </c>
      <c r="AG10" s="229">
        <v>2251</v>
      </c>
      <c r="AH10" s="229">
        <v>1699</v>
      </c>
      <c r="AI10" s="229">
        <v>1130</v>
      </c>
      <c r="AJ10" s="229">
        <v>1289</v>
      </c>
      <c r="AK10" s="229">
        <v>4706</v>
      </c>
      <c r="AL10" s="229">
        <v>5335</v>
      </c>
      <c r="AM10" s="229">
        <v>6198</v>
      </c>
      <c r="AN10" s="229">
        <v>5976</v>
      </c>
      <c r="AO10" s="229">
        <v>4685</v>
      </c>
      <c r="AP10" s="229">
        <v>3635</v>
      </c>
      <c r="AQ10" s="229">
        <v>3471</v>
      </c>
      <c r="AR10" s="229">
        <v>3318</v>
      </c>
    </row>
    <row r="11" spans="1:44" s="79" customFormat="1">
      <c r="A11" s="362" t="s">
        <v>1102</v>
      </c>
      <c r="B11" s="229">
        <v>0</v>
      </c>
      <c r="C11" s="229">
        <v>0</v>
      </c>
      <c r="D11" s="229">
        <v>0</v>
      </c>
      <c r="E11" s="229">
        <v>0</v>
      </c>
      <c r="F11" s="229">
        <v>0</v>
      </c>
      <c r="G11" s="229">
        <v>0</v>
      </c>
      <c r="H11" s="229">
        <v>0</v>
      </c>
      <c r="I11" s="229">
        <v>0</v>
      </c>
      <c r="J11" s="229">
        <v>0</v>
      </c>
      <c r="K11" s="229">
        <v>0</v>
      </c>
      <c r="L11" s="229">
        <v>0</v>
      </c>
      <c r="M11" s="229">
        <v>0</v>
      </c>
      <c r="N11" s="229">
        <v>0</v>
      </c>
      <c r="O11" s="229">
        <v>0</v>
      </c>
      <c r="P11" s="229">
        <v>0</v>
      </c>
      <c r="Q11" s="229">
        <v>0</v>
      </c>
      <c r="R11" s="229">
        <v>0</v>
      </c>
      <c r="S11" s="229">
        <v>0</v>
      </c>
      <c r="T11" s="229">
        <v>0</v>
      </c>
      <c r="U11" s="229">
        <v>0</v>
      </c>
      <c r="V11" s="229">
        <v>0</v>
      </c>
      <c r="W11" s="229">
        <v>0</v>
      </c>
      <c r="X11" s="229">
        <v>0</v>
      </c>
      <c r="Y11" s="229">
        <v>0</v>
      </c>
      <c r="Z11" s="229">
        <v>2018.4785346399999</v>
      </c>
      <c r="AA11" s="229">
        <v>2181.4178384099991</v>
      </c>
      <c r="AB11" s="229">
        <v>1757.2838679499996</v>
      </c>
      <c r="AC11" s="229">
        <v>1277.3101704299995</v>
      </c>
      <c r="AD11" s="229">
        <v>1056.1012949200003</v>
      </c>
      <c r="AE11" s="229">
        <v>1148.4499716000005</v>
      </c>
      <c r="AF11" s="229">
        <v>4251.5829024499999</v>
      </c>
      <c r="AG11" s="229">
        <v>4637.9741406399999</v>
      </c>
      <c r="AH11" s="229">
        <v>4671.5743978200089</v>
      </c>
      <c r="AI11" s="229">
        <v>4389.5981946799984</v>
      </c>
      <c r="AJ11" s="229">
        <v>2227.73699403</v>
      </c>
      <c r="AK11" s="229">
        <v>2992.2717529200008</v>
      </c>
      <c r="AL11" s="229">
        <v>2709.0989387300006</v>
      </c>
      <c r="AM11" s="229">
        <v>2743.2110198600008</v>
      </c>
      <c r="AN11" s="229">
        <v>2550.9361561299997</v>
      </c>
      <c r="AO11" s="229">
        <v>2639.4299324000012</v>
      </c>
      <c r="AP11" s="229">
        <v>2931.0161666000031</v>
      </c>
      <c r="AQ11" s="229">
        <v>2869.67563716</v>
      </c>
      <c r="AR11" s="229">
        <v>4202.7741433400006</v>
      </c>
    </row>
    <row r="12" spans="1:44" s="79" customFormat="1">
      <c r="A12" s="362" t="s">
        <v>324</v>
      </c>
      <c r="B12" s="229">
        <v>2144.1313941699755</v>
      </c>
      <c r="C12" s="229">
        <v>2212.0143900600128</v>
      </c>
      <c r="D12" s="229">
        <v>2261.8331396499748</v>
      </c>
      <c r="E12" s="229">
        <v>2564.7149583400233</v>
      </c>
      <c r="F12" s="229">
        <v>2469.1342411200276</v>
      </c>
      <c r="G12" s="229">
        <v>2083.815804549999</v>
      </c>
      <c r="H12" s="229">
        <v>1849.6202972399406</v>
      </c>
      <c r="I12" s="229">
        <v>1540.0093267000484</v>
      </c>
      <c r="J12" s="229">
        <v>1241.1789155199203</v>
      </c>
      <c r="K12" s="229">
        <v>924.26038895998386</v>
      </c>
      <c r="L12" s="229">
        <v>718.08733448995588</v>
      </c>
      <c r="M12" s="229">
        <v>531.0613781899757</v>
      </c>
      <c r="N12" s="229">
        <v>2282.4595279399718</v>
      </c>
      <c r="O12" s="229">
        <v>2466.3279412999877</v>
      </c>
      <c r="P12" s="229">
        <v>2161.4211786599826</v>
      </c>
      <c r="Q12" s="229">
        <v>2132.2167079000128</v>
      </c>
      <c r="R12" s="229">
        <v>2327.4381310000058</v>
      </c>
      <c r="S12" s="229">
        <v>2491.9695702400054</v>
      </c>
      <c r="T12" s="229">
        <v>2632.4376878600006</v>
      </c>
      <c r="U12" s="229">
        <v>2947.3469439699975</v>
      </c>
      <c r="V12" s="229">
        <v>2745.681788260023</v>
      </c>
      <c r="W12" s="229">
        <v>3262.5172781000006</v>
      </c>
      <c r="X12" s="229">
        <v>3858.6734494500029</v>
      </c>
      <c r="Y12" s="229">
        <v>3468</v>
      </c>
      <c r="Z12" s="229">
        <v>3238.13</v>
      </c>
      <c r="AA12" s="229">
        <v>3460.63</v>
      </c>
      <c r="AB12" s="229">
        <v>3448.71</v>
      </c>
      <c r="AC12" s="229">
        <v>3573.3199999999997</v>
      </c>
      <c r="AD12" s="229">
        <v>3657</v>
      </c>
      <c r="AE12" s="229">
        <v>3929</v>
      </c>
      <c r="AF12" s="229">
        <v>1576</v>
      </c>
      <c r="AG12" s="229">
        <v>1695</v>
      </c>
      <c r="AH12" s="229">
        <v>1865</v>
      </c>
      <c r="AI12" s="229">
        <v>2129</v>
      </c>
      <c r="AJ12" s="229">
        <v>1981</v>
      </c>
      <c r="AK12" s="229">
        <v>1922</v>
      </c>
      <c r="AL12" s="229">
        <v>2003</v>
      </c>
      <c r="AM12" s="229">
        <v>2395</v>
      </c>
      <c r="AN12" s="229">
        <v>2321</v>
      </c>
      <c r="AO12" s="229">
        <v>2373</v>
      </c>
      <c r="AP12" s="229">
        <v>2340</v>
      </c>
      <c r="AQ12" s="229">
        <v>2494</v>
      </c>
      <c r="AR12" s="229">
        <v>2504</v>
      </c>
    </row>
    <row r="13" spans="1:44" s="79" customFormat="1">
      <c r="A13" s="363" t="s">
        <v>534</v>
      </c>
      <c r="B13" s="309">
        <v>691.60471015874646</v>
      </c>
      <c r="C13" s="309">
        <v>1579.1701732774382</v>
      </c>
      <c r="D13" s="309">
        <v>1586.0925294670742</v>
      </c>
      <c r="E13" s="309">
        <v>1262.1140697954688</v>
      </c>
      <c r="F13" s="309">
        <v>899.45217699135537</v>
      </c>
      <c r="G13" s="309">
        <v>1047.2586836741539</v>
      </c>
      <c r="H13" s="309">
        <v>928.83458185181371</v>
      </c>
      <c r="I13" s="309">
        <v>1082.321924642456</v>
      </c>
      <c r="J13" s="309">
        <v>1069.0461413676385</v>
      </c>
      <c r="K13" s="309">
        <v>922.70683575645671</v>
      </c>
      <c r="L13" s="309">
        <v>737.93969180731801</v>
      </c>
      <c r="M13" s="309">
        <v>703.19784954527859</v>
      </c>
      <c r="N13" s="309">
        <v>631.06673687769216</v>
      </c>
      <c r="O13" s="309">
        <v>-8569.0009045288316</v>
      </c>
      <c r="P13" s="309">
        <v>370.67385417281184</v>
      </c>
      <c r="Q13" s="309">
        <v>632.62719442503294</v>
      </c>
      <c r="R13" s="309">
        <v>657.30034070566762</v>
      </c>
      <c r="S13" s="309">
        <v>639.64990555975237</v>
      </c>
      <c r="T13" s="309">
        <v>788.98178930816357</v>
      </c>
      <c r="U13" s="309">
        <v>1477.9724617912434</v>
      </c>
      <c r="V13" s="309">
        <v>2684.641698620253</v>
      </c>
      <c r="W13" s="309">
        <v>3616.723003697989</v>
      </c>
      <c r="X13" s="309">
        <v>3849.9118158738129</v>
      </c>
      <c r="Y13" s="309">
        <v>4113.2474457163016</v>
      </c>
      <c r="Z13" s="309">
        <v>4300.5114873909788</v>
      </c>
      <c r="AA13" s="309">
        <v>4438.4758770999997</v>
      </c>
      <c r="AB13" s="309">
        <v>4419.4980619200969</v>
      </c>
      <c r="AC13" s="309">
        <v>4571.5002322204964</v>
      </c>
      <c r="AD13" s="309">
        <v>5219.0824887300441</v>
      </c>
      <c r="AE13" s="309">
        <v>5848.8569605291032</v>
      </c>
      <c r="AF13" s="309">
        <v>6686.5480557066812</v>
      </c>
      <c r="AG13" s="309">
        <v>7441.9999912332305</v>
      </c>
      <c r="AH13" s="309">
        <v>7918.8162646377205</v>
      </c>
      <c r="AI13" s="309">
        <v>10197.610479705223</v>
      </c>
      <c r="AJ13" s="309">
        <v>10048</v>
      </c>
      <c r="AK13" s="309">
        <v>11895</v>
      </c>
      <c r="AL13" s="309">
        <v>13687</v>
      </c>
      <c r="AM13" s="309">
        <v>18275</v>
      </c>
      <c r="AN13" s="309">
        <v>19501</v>
      </c>
      <c r="AO13" s="309">
        <v>23895</v>
      </c>
      <c r="AP13" s="309">
        <v>26891</v>
      </c>
      <c r="AQ13" s="309">
        <v>29312</v>
      </c>
      <c r="AR13" s="309">
        <v>31040</v>
      </c>
    </row>
    <row r="14" spans="1:44" s="79" customFormat="1">
      <c r="A14" s="363" t="s">
        <v>1088</v>
      </c>
      <c r="B14" s="309">
        <v>0</v>
      </c>
      <c r="C14" s="309">
        <v>0</v>
      </c>
      <c r="D14" s="309">
        <v>0</v>
      </c>
      <c r="E14" s="309">
        <v>0</v>
      </c>
      <c r="F14" s="309">
        <v>0</v>
      </c>
      <c r="G14" s="309">
        <v>0</v>
      </c>
      <c r="H14" s="309">
        <v>0</v>
      </c>
      <c r="I14" s="309">
        <v>0</v>
      </c>
      <c r="J14" s="309">
        <v>0</v>
      </c>
      <c r="K14" s="309">
        <v>0</v>
      </c>
      <c r="L14" s="309">
        <v>0</v>
      </c>
      <c r="M14" s="309">
        <v>0</v>
      </c>
      <c r="N14" s="309">
        <v>0</v>
      </c>
      <c r="O14" s="309">
        <v>0</v>
      </c>
      <c r="P14" s="309">
        <v>0</v>
      </c>
      <c r="Q14" s="309">
        <v>0</v>
      </c>
      <c r="R14" s="309">
        <v>0</v>
      </c>
      <c r="S14" s="309">
        <v>0</v>
      </c>
      <c r="T14" s="309">
        <v>0</v>
      </c>
      <c r="U14" s="309">
        <v>125</v>
      </c>
      <c r="V14" s="309">
        <v>127.30100677999999</v>
      </c>
      <c r="W14" s="309">
        <v>202.26910821000001</v>
      </c>
      <c r="X14" s="309">
        <v>288.55383438999996</v>
      </c>
      <c r="Y14" s="309">
        <v>287.98938630999999</v>
      </c>
      <c r="Z14" s="309">
        <v>318.27630415000004</v>
      </c>
      <c r="AA14" s="309">
        <v>857.37961862999998</v>
      </c>
      <c r="AB14" s="309">
        <v>867.09932410999988</v>
      </c>
      <c r="AC14" s="309">
        <v>926.67058059999999</v>
      </c>
      <c r="AD14" s="309">
        <v>1108.7681666499998</v>
      </c>
      <c r="AE14" s="309">
        <v>1949.2051228799996</v>
      </c>
      <c r="AF14" s="309">
        <v>5057.8499132200004</v>
      </c>
      <c r="AG14" s="309">
        <v>8152.0757266999981</v>
      </c>
      <c r="AH14" s="309">
        <v>8147.2063363600009</v>
      </c>
      <c r="AI14" s="309">
        <v>10982.556942929999</v>
      </c>
      <c r="AJ14" s="309">
        <v>11515.635231040003</v>
      </c>
      <c r="AK14" s="309">
        <v>11768.873021949987</v>
      </c>
      <c r="AL14" s="309">
        <v>11676</v>
      </c>
      <c r="AM14" s="309">
        <v>11402</v>
      </c>
      <c r="AN14" s="309">
        <v>11017</v>
      </c>
      <c r="AO14" s="309">
        <v>11148</v>
      </c>
      <c r="AP14" s="309">
        <v>10742</v>
      </c>
      <c r="AQ14" s="309">
        <v>10229</v>
      </c>
      <c r="AR14" s="309">
        <v>8422</v>
      </c>
    </row>
    <row r="15" spans="1:44" s="79" customFormat="1" ht="13.5" thickBot="1">
      <c r="A15" s="364" t="s">
        <v>1095</v>
      </c>
      <c r="B15" s="235">
        <v>149956.68585904912</v>
      </c>
      <c r="C15" s="235">
        <v>157198.75132483861</v>
      </c>
      <c r="D15" s="235">
        <v>158405.36028151732</v>
      </c>
      <c r="E15" s="235">
        <v>164902.37145684671</v>
      </c>
      <c r="F15" s="235">
        <v>163418.4981672705</v>
      </c>
      <c r="G15" s="235">
        <v>168298.39394753519</v>
      </c>
      <c r="H15" s="235">
        <v>171847.86072192318</v>
      </c>
      <c r="I15" s="235">
        <v>174947.9452172844</v>
      </c>
      <c r="J15" s="235">
        <v>179491.06588587578</v>
      </c>
      <c r="K15" s="235">
        <v>184475.78829147998</v>
      </c>
      <c r="L15" s="235">
        <v>179586.35182938</v>
      </c>
      <c r="M15" s="235">
        <v>179814.30027662084</v>
      </c>
      <c r="N15" s="235">
        <v>180061.70276722999</v>
      </c>
      <c r="O15" s="235">
        <v>179095.55590309482</v>
      </c>
      <c r="P15" s="235">
        <v>180697.7285064832</v>
      </c>
      <c r="Q15" s="235">
        <v>173229.80277304864</v>
      </c>
      <c r="R15" s="235">
        <v>184712.28403202674</v>
      </c>
      <c r="S15" s="235">
        <v>188580.21285023977</v>
      </c>
      <c r="T15" s="235">
        <v>188223.24858109001</v>
      </c>
      <c r="U15" s="235">
        <v>188795.5625262642</v>
      </c>
      <c r="V15" s="235">
        <v>187550.8401947605</v>
      </c>
      <c r="W15" s="235">
        <v>185024.49564807798</v>
      </c>
      <c r="X15" s="235">
        <v>182832.10299487552</v>
      </c>
      <c r="Y15" s="235">
        <v>183824.34894568453</v>
      </c>
      <c r="Z15" s="235">
        <v>186506.96899310828</v>
      </c>
      <c r="AA15" s="235">
        <v>187689.14929356016</v>
      </c>
      <c r="AB15" s="235">
        <v>190453.08493912933</v>
      </c>
      <c r="AC15" s="235">
        <v>191706.5587459901</v>
      </c>
      <c r="AD15" s="235">
        <v>198513</v>
      </c>
      <c r="AE15" s="235">
        <v>205904.1982705507</v>
      </c>
      <c r="AF15" s="235">
        <v>225780.53779192668</v>
      </c>
      <c r="AG15" s="235">
        <v>248023.13014192326</v>
      </c>
      <c r="AH15" s="235">
        <v>254576.61644929016</v>
      </c>
      <c r="AI15" s="235">
        <v>262042.17364936756</v>
      </c>
      <c r="AJ15" s="235">
        <v>285994.78182789212</v>
      </c>
      <c r="AK15" s="235">
        <v>309711.41694190126</v>
      </c>
      <c r="AL15" s="235">
        <v>322511.04007727979</v>
      </c>
      <c r="AM15" s="235">
        <v>321606.27158757008</v>
      </c>
      <c r="AN15" s="235">
        <v>339936.98905208003</v>
      </c>
      <c r="AO15" s="235">
        <v>355305.25805022946</v>
      </c>
      <c r="AP15" s="235">
        <v>372514.13312581979</v>
      </c>
      <c r="AQ15" s="235">
        <v>374989.18044922873</v>
      </c>
      <c r="AR15" s="235">
        <v>386570.8970061898</v>
      </c>
    </row>
    <row r="16" spans="1:44" s="79" customFormat="1" ht="13.5" thickTop="1">
      <c r="A16" s="310"/>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row>
    <row r="17" s="89" customFormat="1"/>
    <row r="18" s="89" customFormat="1"/>
    <row r="19" s="89" customFormat="1"/>
    <row r="20" s="89" customFormat="1"/>
    <row r="21" s="89" customFormat="1"/>
  </sheetData>
  <sheetProtection sheet="1" objects="1" scenarios="1"/>
  <hyperlinks>
    <hyperlink ref="A4" location="'Index'!D12" display="Índice!A1" xr:uid="{313FAFB9-FEA4-4BFE-A977-1DC9F6CA8436}"/>
  </hyperlinks>
  <pageMargins left="0.511811024" right="0.511811024" top="0.78740157499999996" bottom="0.78740157499999996" header="0.31496062000000002" footer="0.31496062000000002"/>
  <pageSetup paperSize="9" orientation="portrait" r:id="rId1"/>
  <headerFooter>
    <oddHeader>&amp;R&amp;"Calibri"&amp;10&amp;K000000 #interna&amp;1#_x000D_</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09AF0-5A4F-47CC-ABFC-2EE7F4DEA69D}">
  <sheetPr codeName="Planilha3">
    <tabColor rgb="FF33CCCC"/>
  </sheetPr>
  <dimension ref="A1:AR35"/>
  <sheetViews>
    <sheetView showGridLines="0" showRowColHeaders="0" workbookViewId="0">
      <pane xSplit="1" ySplit="5" topLeftCell="AJ6" activePane="bottomRight" state="frozen"/>
      <selection pane="topRight" activeCell="B1" sqref="B1"/>
      <selection pane="bottomLeft" activeCell="A6" sqref="A6"/>
      <selection pane="bottomRight" activeCell="A4" sqref="A4"/>
    </sheetView>
  </sheetViews>
  <sheetFormatPr defaultColWidth="12.42578125" defaultRowHeight="12.75"/>
  <cols>
    <col min="1" max="1" width="64.7109375" customWidth="1"/>
    <col min="2" max="236" width="12.7109375" customWidth="1"/>
  </cols>
  <sheetData>
    <row r="1" spans="1:44" s="80" customFormat="1" ht="17.25">
      <c r="A1" s="90"/>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row>
    <row r="2" spans="1:44" s="80" customFormat="1" ht="33" customHeight="1">
      <c r="A2" s="616" t="s">
        <v>1104</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row>
    <row r="3" spans="1:44" s="81" customFormat="1" ht="17.25">
      <c r="A3" s="617" t="s">
        <v>1443</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row>
    <row r="4" spans="1:44" s="81" customFormat="1">
      <c r="A4" s="95" t="s">
        <v>1457</v>
      </c>
      <c r="B4" s="93" t="s">
        <v>761</v>
      </c>
      <c r="C4" s="93" t="s">
        <v>762</v>
      </c>
      <c r="D4" s="93" t="s">
        <v>1478</v>
      </c>
      <c r="E4" s="93" t="s">
        <v>1479</v>
      </c>
      <c r="F4" s="94" t="s">
        <v>1460</v>
      </c>
      <c r="G4" s="94" t="s">
        <v>1461</v>
      </c>
      <c r="H4" s="94" t="s">
        <v>1480</v>
      </c>
      <c r="I4" s="94" t="s">
        <v>1481</v>
      </c>
      <c r="J4" s="94" t="s">
        <v>1464</v>
      </c>
      <c r="K4" s="94" t="s">
        <v>1465</v>
      </c>
      <c r="L4" s="94" t="s">
        <v>1482</v>
      </c>
      <c r="M4" s="94" t="s">
        <v>1483</v>
      </c>
      <c r="N4" s="94" t="s">
        <v>1468</v>
      </c>
      <c r="O4" s="94" t="s">
        <v>1469</v>
      </c>
      <c r="P4" s="94" t="s">
        <v>1484</v>
      </c>
      <c r="Q4" s="94" t="s">
        <v>1485</v>
      </c>
      <c r="R4" s="94" t="s">
        <v>1472</v>
      </c>
      <c r="S4" s="94" t="s">
        <v>1473</v>
      </c>
      <c r="T4" s="94" t="s">
        <v>1486</v>
      </c>
      <c r="U4" s="94" t="s">
        <v>1487</v>
      </c>
      <c r="V4" s="94" t="s">
        <v>1163</v>
      </c>
      <c r="W4" s="94" t="s">
        <v>1164</v>
      </c>
      <c r="X4" s="94" t="s">
        <v>1488</v>
      </c>
      <c r="Y4" s="94" t="s">
        <v>1489</v>
      </c>
      <c r="Z4" s="94" t="s">
        <v>1203</v>
      </c>
      <c r="AA4" s="94" t="s">
        <v>1204</v>
      </c>
      <c r="AB4" s="94" t="s">
        <v>1490</v>
      </c>
      <c r="AC4" s="94" t="s">
        <v>1491</v>
      </c>
      <c r="AD4" s="94" t="s">
        <v>1477</v>
      </c>
      <c r="AE4" s="94" t="s">
        <v>1403</v>
      </c>
      <c r="AF4" s="94" t="s">
        <v>1418</v>
      </c>
      <c r="AG4" s="94" t="s">
        <v>1419</v>
      </c>
      <c r="AH4" s="94" t="s">
        <v>1406</v>
      </c>
      <c r="AI4" s="94" t="s">
        <v>1407</v>
      </c>
      <c r="AJ4" s="94" t="s">
        <v>1420</v>
      </c>
      <c r="AK4" s="94" t="s">
        <v>1421</v>
      </c>
      <c r="AL4" s="94" t="s">
        <v>1410</v>
      </c>
      <c r="AM4" s="94" t="s">
        <v>1411</v>
      </c>
      <c r="AN4" s="94" t="s">
        <v>1422</v>
      </c>
      <c r="AO4" s="94" t="s">
        <v>1423</v>
      </c>
      <c r="AP4" s="94" t="s">
        <v>1414</v>
      </c>
      <c r="AQ4" s="94" t="s">
        <v>1415</v>
      </c>
      <c r="AR4" s="94" t="s">
        <v>1424</v>
      </c>
    </row>
    <row r="5" spans="1:44" s="109" customFormat="1" ht="4.5" customHeight="1">
      <c r="A5" s="96"/>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row>
    <row r="6" spans="1:44" s="79" customFormat="1">
      <c r="A6" s="362" t="s">
        <v>1105</v>
      </c>
      <c r="B6" s="229">
        <v>29265.794951559939</v>
      </c>
      <c r="C6" s="229">
        <v>28578.919385150017</v>
      </c>
      <c r="D6" s="229">
        <v>29908.723702729949</v>
      </c>
      <c r="E6" s="229">
        <v>32032.163536110016</v>
      </c>
      <c r="F6" s="229">
        <v>32670.383236869955</v>
      </c>
      <c r="G6" s="229">
        <v>33615.52822092994</v>
      </c>
      <c r="H6" s="229">
        <v>33454.449513929991</v>
      </c>
      <c r="I6" s="229">
        <v>34694.541402809853</v>
      </c>
      <c r="J6" s="229">
        <v>35117.991762460049</v>
      </c>
      <c r="K6" s="229">
        <v>35698.887741439969</v>
      </c>
      <c r="L6" s="229">
        <v>37034.105096800282</v>
      </c>
      <c r="M6" s="229">
        <v>37549.697250470068</v>
      </c>
      <c r="N6" s="229">
        <v>38135.013604260217</v>
      </c>
      <c r="O6" s="229">
        <v>38559.941436899971</v>
      </c>
      <c r="P6" s="229">
        <v>39145.451225410026</v>
      </c>
      <c r="Q6" s="229">
        <v>39867.469554959942</v>
      </c>
      <c r="R6" s="229">
        <v>40420.47015637999</v>
      </c>
      <c r="S6" s="229">
        <v>41335.016422589964</v>
      </c>
      <c r="T6" s="229">
        <v>41963.742437899855</v>
      </c>
      <c r="U6" s="229">
        <v>42512.646219820119</v>
      </c>
      <c r="V6" s="229">
        <v>42244.647230679991</v>
      </c>
      <c r="W6" s="229">
        <v>42214.514383050002</v>
      </c>
      <c r="X6" s="229">
        <v>41657.041615319984</v>
      </c>
      <c r="Y6" s="229">
        <v>42425.77306</v>
      </c>
      <c r="Z6" s="229">
        <v>44097.46</v>
      </c>
      <c r="AA6" s="229">
        <v>44535.09</v>
      </c>
      <c r="AB6" s="229">
        <v>45393.21</v>
      </c>
      <c r="AC6" s="229">
        <v>46948.3</v>
      </c>
      <c r="AD6" s="229">
        <v>48561</v>
      </c>
      <c r="AE6" s="229">
        <v>51126</v>
      </c>
      <c r="AF6" s="229">
        <v>54033</v>
      </c>
      <c r="AG6" s="229">
        <v>58462</v>
      </c>
      <c r="AH6" s="229">
        <v>60077</v>
      </c>
      <c r="AI6" s="229">
        <v>61585</v>
      </c>
      <c r="AJ6" s="229">
        <v>65835</v>
      </c>
      <c r="AK6" s="229">
        <v>68828</v>
      </c>
      <c r="AL6" s="229">
        <v>70854</v>
      </c>
      <c r="AM6" s="229">
        <v>71453</v>
      </c>
      <c r="AN6" s="229">
        <v>75651</v>
      </c>
      <c r="AO6" s="229">
        <v>78785</v>
      </c>
      <c r="AP6" s="229">
        <v>82009</v>
      </c>
      <c r="AQ6" s="229">
        <v>83557</v>
      </c>
      <c r="AR6" s="229">
        <v>85765</v>
      </c>
    </row>
    <row r="7" spans="1:44" s="84" customFormat="1">
      <c r="A7" s="365" t="s">
        <v>1106</v>
      </c>
      <c r="B7" s="229">
        <v>19605.92609319992</v>
      </c>
      <c r="C7" s="229">
        <v>19205.838626249973</v>
      </c>
      <c r="D7" s="229">
        <v>19943.528850229934</v>
      </c>
      <c r="E7" s="229">
        <v>21178.077676629997</v>
      </c>
      <c r="F7" s="229">
        <v>21644.315911779966</v>
      </c>
      <c r="G7" s="229">
        <v>22400.848366299884</v>
      </c>
      <c r="H7" s="229">
        <v>22095.474916149989</v>
      </c>
      <c r="I7" s="229">
        <v>22595.141102109927</v>
      </c>
      <c r="J7" s="229">
        <v>22759.186165610074</v>
      </c>
      <c r="K7" s="229">
        <v>23067.922673970013</v>
      </c>
      <c r="L7" s="229">
        <v>24253.096671090163</v>
      </c>
      <c r="M7" s="229">
        <v>24526.167521720108</v>
      </c>
      <c r="N7" s="229">
        <v>24943.662816370208</v>
      </c>
      <c r="O7" s="229">
        <v>25184.445933859981</v>
      </c>
      <c r="P7" s="229">
        <v>25531.38252186004</v>
      </c>
      <c r="Q7" s="229">
        <v>26111.862049840023</v>
      </c>
      <c r="R7" s="229">
        <v>26473.328892590052</v>
      </c>
      <c r="S7" s="229">
        <v>27111.674976010021</v>
      </c>
      <c r="T7" s="229">
        <v>27739.124255169878</v>
      </c>
      <c r="U7" s="229">
        <v>28210.085138090159</v>
      </c>
      <c r="V7" s="229">
        <v>28048.155170089911</v>
      </c>
      <c r="W7" s="229">
        <v>28254.350445249998</v>
      </c>
      <c r="X7" s="229">
        <v>28418.830162080001</v>
      </c>
      <c r="Y7" s="229">
        <v>29463.079269999998</v>
      </c>
      <c r="Z7" s="229">
        <v>30272.17</v>
      </c>
      <c r="AA7" s="229">
        <v>30978.28</v>
      </c>
      <c r="AB7" s="229">
        <v>31916.19</v>
      </c>
      <c r="AC7" s="229">
        <v>33353.4</v>
      </c>
      <c r="AD7" s="229">
        <v>35030</v>
      </c>
      <c r="AE7" s="229">
        <v>37590</v>
      </c>
      <c r="AF7" s="229">
        <v>40004</v>
      </c>
      <c r="AG7" s="229">
        <v>44015</v>
      </c>
      <c r="AH7" s="229">
        <v>45926</v>
      </c>
      <c r="AI7" s="229">
        <v>47995</v>
      </c>
      <c r="AJ7" s="229">
        <v>52138</v>
      </c>
      <c r="AK7" s="229">
        <v>55616</v>
      </c>
      <c r="AL7" s="229">
        <v>57900</v>
      </c>
      <c r="AM7" s="229">
        <v>58879</v>
      </c>
      <c r="AN7" s="229">
        <v>62930</v>
      </c>
      <c r="AO7" s="229">
        <v>65772</v>
      </c>
      <c r="AP7" s="229">
        <v>68914</v>
      </c>
      <c r="AQ7" s="229">
        <v>70318</v>
      </c>
      <c r="AR7" s="229">
        <v>73105</v>
      </c>
    </row>
    <row r="8" spans="1:44" s="84" customFormat="1">
      <c r="A8" s="365" t="s">
        <v>1107</v>
      </c>
      <c r="B8" s="229">
        <v>9659.8688583600197</v>
      </c>
      <c r="C8" s="229">
        <v>9373.0807589000415</v>
      </c>
      <c r="D8" s="229">
        <v>9965.1948525000134</v>
      </c>
      <c r="E8" s="229">
        <v>10854.085859480019</v>
      </c>
      <c r="F8" s="229">
        <v>11026.067325089989</v>
      </c>
      <c r="G8" s="229">
        <v>11214.679854630058</v>
      </c>
      <c r="H8" s="229">
        <v>11358.974597779999</v>
      </c>
      <c r="I8" s="229">
        <v>12099.400300699928</v>
      </c>
      <c r="J8" s="229">
        <v>12358.805596849978</v>
      </c>
      <c r="K8" s="229">
        <v>12630.965067469957</v>
      </c>
      <c r="L8" s="229">
        <v>12781.008425710117</v>
      </c>
      <c r="M8" s="229">
        <v>13023.529728749956</v>
      </c>
      <c r="N8" s="229">
        <v>13191.350787890007</v>
      </c>
      <c r="O8" s="229">
        <v>13375.495503039987</v>
      </c>
      <c r="P8" s="229">
        <v>13614.068703549985</v>
      </c>
      <c r="Q8" s="229">
        <v>13755.607505119919</v>
      </c>
      <c r="R8" s="229">
        <v>13947.141263789939</v>
      </c>
      <c r="S8" s="229">
        <v>14223.34144657994</v>
      </c>
      <c r="T8" s="229">
        <v>14224.618182729977</v>
      </c>
      <c r="U8" s="229">
        <v>14302.561081729964</v>
      </c>
      <c r="V8" s="229">
        <v>14196.492060590081</v>
      </c>
      <c r="W8" s="229">
        <v>13960.1639378</v>
      </c>
      <c r="X8" s="229">
        <v>13238.211453239983</v>
      </c>
      <c r="Y8" s="229">
        <v>12962.693789999999</v>
      </c>
      <c r="Z8" s="229">
        <v>13825.29</v>
      </c>
      <c r="AA8" s="229">
        <v>13556.81</v>
      </c>
      <c r="AB8" s="229">
        <v>13477.02</v>
      </c>
      <c r="AC8" s="229">
        <v>13594.9</v>
      </c>
      <c r="AD8" s="229">
        <v>13531</v>
      </c>
      <c r="AE8" s="229">
        <v>13536</v>
      </c>
      <c r="AF8" s="229">
        <v>14029</v>
      </c>
      <c r="AG8" s="229">
        <v>14447</v>
      </c>
      <c r="AH8" s="229">
        <v>14151</v>
      </c>
      <c r="AI8" s="229">
        <v>13590</v>
      </c>
      <c r="AJ8" s="229">
        <v>13697</v>
      </c>
      <c r="AK8" s="229">
        <v>13212</v>
      </c>
      <c r="AL8" s="229">
        <v>12954</v>
      </c>
      <c r="AM8" s="229">
        <v>12574</v>
      </c>
      <c r="AN8" s="229">
        <v>12721</v>
      </c>
      <c r="AO8" s="229">
        <v>13013</v>
      </c>
      <c r="AP8" s="229">
        <v>13095</v>
      </c>
      <c r="AQ8" s="229">
        <v>13239</v>
      </c>
      <c r="AR8" s="229">
        <v>12660</v>
      </c>
    </row>
    <row r="9" spans="1:44" s="79" customFormat="1">
      <c r="A9" s="362" t="s">
        <v>1108</v>
      </c>
      <c r="B9" s="229">
        <v>11829.296203229971</v>
      </c>
      <c r="C9" s="229">
        <v>13649.493218960029</v>
      </c>
      <c r="D9" s="229">
        <v>12177.536501890014</v>
      </c>
      <c r="E9" s="229">
        <v>12966.399742470045</v>
      </c>
      <c r="F9" s="229">
        <v>12915.671804499994</v>
      </c>
      <c r="G9" s="229">
        <v>10958.656535660053</v>
      </c>
      <c r="H9" s="229">
        <v>11753.905017180003</v>
      </c>
      <c r="I9" s="229">
        <v>13318.08641577</v>
      </c>
      <c r="J9" s="229">
        <v>14957.987093329988</v>
      </c>
      <c r="K9" s="229">
        <v>17083.064428810012</v>
      </c>
      <c r="L9" s="229">
        <v>15436.518160989963</v>
      </c>
      <c r="M9" s="229">
        <v>16108.115423820016</v>
      </c>
      <c r="N9" s="229">
        <v>18246.476565830064</v>
      </c>
      <c r="O9" s="229">
        <v>20621.024254359945</v>
      </c>
      <c r="P9" s="229">
        <v>17307.267978669974</v>
      </c>
      <c r="Q9" s="229">
        <v>18457.212069749959</v>
      </c>
      <c r="R9" s="229">
        <v>20387.070963320039</v>
      </c>
      <c r="S9" s="229">
        <v>21427.341723210007</v>
      </c>
      <c r="T9" s="229">
        <v>20237.329263509942</v>
      </c>
      <c r="U9" s="229">
        <v>20391.963874870053</v>
      </c>
      <c r="V9" s="229">
        <v>20793.84633558994</v>
      </c>
      <c r="W9" s="229">
        <v>21772.202080080002</v>
      </c>
      <c r="X9" s="229">
        <v>20000.927152049939</v>
      </c>
      <c r="Y9" s="229">
        <v>19905.114529999999</v>
      </c>
      <c r="Z9" s="229">
        <v>20257.79</v>
      </c>
      <c r="AA9" s="229">
        <v>19072.53</v>
      </c>
      <c r="AB9" s="229">
        <v>20553.88</v>
      </c>
      <c r="AC9" s="229">
        <v>20487.5</v>
      </c>
      <c r="AD9" s="229">
        <v>21371</v>
      </c>
      <c r="AE9" s="229">
        <v>24894</v>
      </c>
      <c r="AF9" s="229">
        <v>29768</v>
      </c>
      <c r="AG9" s="229">
        <v>31437</v>
      </c>
      <c r="AH9" s="229">
        <v>30668</v>
      </c>
      <c r="AI9" s="229">
        <v>29313</v>
      </c>
      <c r="AJ9" s="229">
        <v>41531</v>
      </c>
      <c r="AK9" s="229">
        <v>44917</v>
      </c>
      <c r="AL9" s="229">
        <v>46921</v>
      </c>
      <c r="AM9" s="229">
        <v>38377</v>
      </c>
      <c r="AN9" s="229">
        <v>44971</v>
      </c>
      <c r="AO9" s="229">
        <v>46668</v>
      </c>
      <c r="AP9" s="229">
        <v>53588</v>
      </c>
      <c r="AQ9" s="229">
        <v>47635</v>
      </c>
      <c r="AR9" s="229">
        <v>50434</v>
      </c>
    </row>
    <row r="10" spans="1:44" s="79" customFormat="1">
      <c r="A10" s="362" t="s">
        <v>1109</v>
      </c>
      <c r="B10" s="229">
        <v>6289.9723818899911</v>
      </c>
      <c r="C10" s="229">
        <v>6076.516986469981</v>
      </c>
      <c r="D10" s="229">
        <v>5928.6522686899989</v>
      </c>
      <c r="E10" s="229">
        <v>5820.4308770399994</v>
      </c>
      <c r="F10" s="229">
        <v>5509.6287985900108</v>
      </c>
      <c r="G10" s="229">
        <v>5520.8686265699862</v>
      </c>
      <c r="H10" s="229">
        <v>4720.5928320799985</v>
      </c>
      <c r="I10" s="229">
        <v>5586.4567776400145</v>
      </c>
      <c r="J10" s="229">
        <v>5687.7779409300083</v>
      </c>
      <c r="K10" s="229">
        <v>8201.9725485599811</v>
      </c>
      <c r="L10" s="229">
        <v>7839.1659988499678</v>
      </c>
      <c r="M10" s="229">
        <v>8813.4022478799852</v>
      </c>
      <c r="N10" s="229">
        <v>9272.2671090700151</v>
      </c>
      <c r="O10" s="229">
        <v>9703.6945858999989</v>
      </c>
      <c r="P10" s="229">
        <v>8838.3067308600093</v>
      </c>
      <c r="Q10" s="229">
        <v>9864.7044445699848</v>
      </c>
      <c r="R10" s="229">
        <v>9719.7674917100758</v>
      </c>
      <c r="S10" s="229">
        <v>9570.998875700021</v>
      </c>
      <c r="T10" s="229">
        <v>8821.2410492699892</v>
      </c>
      <c r="U10" s="229">
        <v>9094.8016635099902</v>
      </c>
      <c r="V10" s="229">
        <v>8989.6107388599885</v>
      </c>
      <c r="W10" s="229">
        <v>8853.3423683500005</v>
      </c>
      <c r="X10" s="229">
        <v>8570.497382549991</v>
      </c>
      <c r="Y10" s="229">
        <v>7754.3339649999998</v>
      </c>
      <c r="Z10" s="229">
        <v>8208.17</v>
      </c>
      <c r="AA10" s="229">
        <v>8168.27</v>
      </c>
      <c r="AB10" s="229">
        <v>7783.72</v>
      </c>
      <c r="AC10" s="229">
        <v>8248.0499999999993</v>
      </c>
      <c r="AD10" s="229">
        <v>8828</v>
      </c>
      <c r="AE10" s="229">
        <v>9290</v>
      </c>
      <c r="AF10" s="229">
        <v>11969</v>
      </c>
      <c r="AG10" s="229">
        <v>15872</v>
      </c>
      <c r="AH10" s="229">
        <v>16957</v>
      </c>
      <c r="AI10" s="229">
        <v>16454</v>
      </c>
      <c r="AJ10" s="229">
        <v>17074</v>
      </c>
      <c r="AK10" s="229">
        <v>18812</v>
      </c>
      <c r="AL10" s="229">
        <v>19519</v>
      </c>
      <c r="AM10" s="229">
        <v>18480</v>
      </c>
      <c r="AN10" s="229">
        <v>19313</v>
      </c>
      <c r="AO10" s="229">
        <v>19603</v>
      </c>
      <c r="AP10" s="229">
        <v>20045</v>
      </c>
      <c r="AQ10" s="229">
        <v>19512</v>
      </c>
      <c r="AR10" s="229">
        <v>19947</v>
      </c>
    </row>
    <row r="11" spans="1:44" s="79" customFormat="1">
      <c r="A11" s="362" t="s">
        <v>1110</v>
      </c>
      <c r="B11" s="229">
        <v>6633.6111461700048</v>
      </c>
      <c r="C11" s="229">
        <v>4424.6980443899993</v>
      </c>
      <c r="D11" s="229">
        <v>7044.8008759899976</v>
      </c>
      <c r="E11" s="229">
        <v>4678.8801123900039</v>
      </c>
      <c r="F11" s="229">
        <v>4038.3347914200062</v>
      </c>
      <c r="G11" s="229">
        <v>3489.6537990099932</v>
      </c>
      <c r="H11" s="229">
        <v>3673.2141097299941</v>
      </c>
      <c r="I11" s="229">
        <v>3499.0293699600015</v>
      </c>
      <c r="J11" s="229">
        <v>3202.1982783600056</v>
      </c>
      <c r="K11" s="229">
        <v>3612.3490199399953</v>
      </c>
      <c r="L11" s="229">
        <v>3816.1186741000006</v>
      </c>
      <c r="M11" s="229">
        <v>3691.0020917799916</v>
      </c>
      <c r="N11" s="229">
        <v>3268.4762159400125</v>
      </c>
      <c r="O11" s="229">
        <v>3479.0981465100081</v>
      </c>
      <c r="P11" s="229">
        <v>4647.5882072400073</v>
      </c>
      <c r="Q11" s="229">
        <v>5040.5492527200067</v>
      </c>
      <c r="R11" s="229">
        <v>4758.5235688400071</v>
      </c>
      <c r="S11" s="229">
        <v>5243.5898340300091</v>
      </c>
      <c r="T11" s="229">
        <v>5036.9343031400022</v>
      </c>
      <c r="U11" s="229">
        <v>4619.2507800399826</v>
      </c>
      <c r="V11" s="229">
        <v>3860.6680533100034</v>
      </c>
      <c r="W11" s="229">
        <v>3294.7137196399999</v>
      </c>
      <c r="X11" s="229">
        <v>3177.4005543200101</v>
      </c>
      <c r="Y11" s="229">
        <v>3087.6237820000001</v>
      </c>
      <c r="Z11" s="229">
        <v>3087.52</v>
      </c>
      <c r="AA11" s="229">
        <v>3141.21</v>
      </c>
      <c r="AB11" s="229">
        <v>2774.76</v>
      </c>
      <c r="AC11" s="229">
        <v>2719.5</v>
      </c>
      <c r="AD11" s="229">
        <v>2745</v>
      </c>
      <c r="AE11" s="229">
        <v>2939</v>
      </c>
      <c r="AF11" s="229">
        <v>2938</v>
      </c>
      <c r="AG11" s="229">
        <v>3410</v>
      </c>
      <c r="AH11" s="229">
        <v>3434</v>
      </c>
      <c r="AI11" s="229">
        <v>3619</v>
      </c>
      <c r="AJ11" s="229">
        <v>3912</v>
      </c>
      <c r="AK11" s="229">
        <v>3944</v>
      </c>
      <c r="AL11" s="229">
        <v>3910</v>
      </c>
      <c r="AM11" s="229">
        <v>3900</v>
      </c>
      <c r="AN11" s="229">
        <v>4207</v>
      </c>
      <c r="AO11" s="229">
        <v>4131</v>
      </c>
      <c r="AP11" s="229">
        <v>4338</v>
      </c>
      <c r="AQ11" s="229">
        <v>4462</v>
      </c>
      <c r="AR11" s="229">
        <v>4473</v>
      </c>
    </row>
    <row r="12" spans="1:44" s="79" customFormat="1">
      <c r="A12" s="362" t="s">
        <v>1111</v>
      </c>
      <c r="B12" s="229">
        <v>15038.595838000008</v>
      </c>
      <c r="C12" s="229">
        <v>19443.208905309966</v>
      </c>
      <c r="D12" s="229">
        <v>20559.993100840002</v>
      </c>
      <c r="E12" s="229">
        <v>21857.041174339985</v>
      </c>
      <c r="F12" s="229">
        <v>22722.20780048001</v>
      </c>
      <c r="G12" s="229">
        <v>22690.812720100021</v>
      </c>
      <c r="H12" s="229">
        <v>22598.533283109966</v>
      </c>
      <c r="I12" s="229">
        <v>22677.859349689999</v>
      </c>
      <c r="J12" s="229">
        <v>22763.36789984996</v>
      </c>
      <c r="K12" s="229">
        <v>22577.577189539945</v>
      </c>
      <c r="L12" s="229">
        <v>22717.873725669997</v>
      </c>
      <c r="M12" s="229">
        <v>22848.481535189931</v>
      </c>
      <c r="N12" s="229">
        <v>23104.646852659971</v>
      </c>
      <c r="O12" s="229">
        <v>23081.837299119954</v>
      </c>
      <c r="P12" s="229">
        <v>23066.119828649887</v>
      </c>
      <c r="Q12" s="229">
        <v>23409.942751459937</v>
      </c>
      <c r="R12" s="229">
        <v>23736.417926029982</v>
      </c>
      <c r="S12" s="229">
        <v>24088.52123091992</v>
      </c>
      <c r="T12" s="229">
        <v>24750.751587469938</v>
      </c>
      <c r="U12" s="229">
        <v>25636.610128999964</v>
      </c>
      <c r="V12" s="229">
        <v>26149.619241609947</v>
      </c>
      <c r="W12" s="229">
        <v>26432.893410339966</v>
      </c>
      <c r="X12" s="229">
        <v>26731.871539169981</v>
      </c>
      <c r="Y12" s="229">
        <v>27787.041219999999</v>
      </c>
      <c r="Z12" s="229">
        <v>28403.98</v>
      </c>
      <c r="AA12" s="229">
        <v>28638.17</v>
      </c>
      <c r="AB12" s="229">
        <v>29663.57</v>
      </c>
      <c r="AC12" s="229">
        <v>32093.56</v>
      </c>
      <c r="AD12" s="229">
        <v>33915</v>
      </c>
      <c r="AE12" s="229">
        <v>34229</v>
      </c>
      <c r="AF12" s="229">
        <v>36758</v>
      </c>
      <c r="AG12" s="229">
        <v>41088</v>
      </c>
      <c r="AH12" s="229">
        <v>43973</v>
      </c>
      <c r="AI12" s="229">
        <v>45165</v>
      </c>
      <c r="AJ12" s="229">
        <v>47854</v>
      </c>
      <c r="AK12" s="229">
        <v>53222</v>
      </c>
      <c r="AL12" s="229">
        <v>55602</v>
      </c>
      <c r="AM12" s="229">
        <v>55677</v>
      </c>
      <c r="AN12" s="229">
        <v>55793</v>
      </c>
      <c r="AO12" s="229">
        <v>57853</v>
      </c>
      <c r="AP12" s="229">
        <v>58682</v>
      </c>
      <c r="AQ12" s="229">
        <v>57767</v>
      </c>
      <c r="AR12" s="229">
        <v>57509</v>
      </c>
    </row>
    <row r="13" spans="1:44" s="79" customFormat="1">
      <c r="A13" s="362" t="s">
        <v>1112</v>
      </c>
      <c r="B13" s="229">
        <v>4137.7200727800218</v>
      </c>
      <c r="C13" s="229">
        <v>4063.0377446000075</v>
      </c>
      <c r="D13" s="229">
        <v>3947.4132854200025</v>
      </c>
      <c r="E13" s="229">
        <v>3876.6347277800128</v>
      </c>
      <c r="F13" s="229">
        <v>3469.7729323999965</v>
      </c>
      <c r="G13" s="229">
        <v>3770.6540020599964</v>
      </c>
      <c r="H13" s="229">
        <v>3957.384645420007</v>
      </c>
      <c r="I13" s="229">
        <v>3850.0010375599982</v>
      </c>
      <c r="J13" s="229">
        <v>3593.456580250001</v>
      </c>
      <c r="K13" s="229">
        <v>4038.419638089998</v>
      </c>
      <c r="L13" s="229">
        <v>4281.4916750400016</v>
      </c>
      <c r="M13" s="229">
        <v>3981.3664871300057</v>
      </c>
      <c r="N13" s="229">
        <v>3725.3947544699868</v>
      </c>
      <c r="O13" s="229">
        <v>4400.703931529999</v>
      </c>
      <c r="P13" s="229">
        <v>4878.963398289995</v>
      </c>
      <c r="Q13" s="229">
        <v>4676.8452543500116</v>
      </c>
      <c r="R13" s="229">
        <v>4375.5746059000057</v>
      </c>
      <c r="S13" s="229">
        <v>4690.6368344100047</v>
      </c>
      <c r="T13" s="229">
        <v>5072.2261690500018</v>
      </c>
      <c r="U13" s="229">
        <v>4829.6869880999857</v>
      </c>
      <c r="V13" s="229">
        <v>4664.1566565199855</v>
      </c>
      <c r="W13" s="229">
        <v>4974.1103254300006</v>
      </c>
      <c r="X13" s="229">
        <v>5222.8700498999815</v>
      </c>
      <c r="Y13" s="229">
        <v>5021.1168399999997</v>
      </c>
      <c r="Z13" s="229">
        <v>5055.6899999999996</v>
      </c>
      <c r="AA13" s="229">
        <v>5263</v>
      </c>
      <c r="AB13" s="229">
        <v>5213.42</v>
      </c>
      <c r="AC13" s="229">
        <v>4880.95</v>
      </c>
      <c r="AD13" s="229">
        <v>5058</v>
      </c>
      <c r="AE13" s="229">
        <v>5712</v>
      </c>
      <c r="AF13" s="229">
        <v>6343</v>
      </c>
      <c r="AG13" s="229">
        <v>6888</v>
      </c>
      <c r="AH13" s="229">
        <v>7095</v>
      </c>
      <c r="AI13" s="229">
        <v>7909</v>
      </c>
      <c r="AJ13" s="229">
        <v>9054</v>
      </c>
      <c r="AK13" s="229">
        <v>9357</v>
      </c>
      <c r="AL13" s="229">
        <v>9731</v>
      </c>
      <c r="AM13" s="229">
        <v>10200</v>
      </c>
      <c r="AN13" s="229">
        <v>11275</v>
      </c>
      <c r="AO13" s="229">
        <v>10595</v>
      </c>
      <c r="AP13" s="229">
        <v>10916</v>
      </c>
      <c r="AQ13" s="229">
        <v>11355</v>
      </c>
      <c r="AR13" s="229">
        <v>11529</v>
      </c>
    </row>
    <row r="14" spans="1:44" s="79" customFormat="1">
      <c r="A14" s="362" t="s">
        <v>1113</v>
      </c>
      <c r="B14" s="229">
        <v>2232.891485010005</v>
      </c>
      <c r="C14" s="229">
        <v>2347.356342149998</v>
      </c>
      <c r="D14" s="229">
        <v>2075.7227998699996</v>
      </c>
      <c r="E14" s="229">
        <v>1979.1601327899966</v>
      </c>
      <c r="F14" s="229">
        <v>1821.474245429994</v>
      </c>
      <c r="G14" s="229">
        <v>1978.5398148600018</v>
      </c>
      <c r="H14" s="229">
        <v>2070.0103914600004</v>
      </c>
      <c r="I14" s="229">
        <v>1988.4465314099941</v>
      </c>
      <c r="J14" s="229">
        <v>1916.1962552699968</v>
      </c>
      <c r="K14" s="229">
        <v>2391.9218185699997</v>
      </c>
      <c r="L14" s="229">
        <v>2180.9630356200005</v>
      </c>
      <c r="M14" s="229">
        <v>2004.7751146999992</v>
      </c>
      <c r="N14" s="229">
        <v>2007.9096233099961</v>
      </c>
      <c r="O14" s="229">
        <v>2503.590716449999</v>
      </c>
      <c r="P14" s="229">
        <v>2512.4706121499962</v>
      </c>
      <c r="Q14" s="229">
        <v>2465.5747494099996</v>
      </c>
      <c r="R14" s="229">
        <v>2397.3808427899939</v>
      </c>
      <c r="S14" s="229">
        <v>2750.8419053099988</v>
      </c>
      <c r="T14" s="229">
        <v>2413.1527860499991</v>
      </c>
      <c r="U14" s="229">
        <v>2270.8721035000008</v>
      </c>
      <c r="V14" s="229">
        <v>2211.8980382900018</v>
      </c>
      <c r="W14" s="229">
        <v>2389.0928643800003</v>
      </c>
      <c r="X14" s="229">
        <v>2061.352395060002</v>
      </c>
      <c r="Y14" s="229">
        <v>1860.571956</v>
      </c>
      <c r="Z14" s="229">
        <v>1926.54</v>
      </c>
      <c r="AA14" s="229">
        <v>1849.01</v>
      </c>
      <c r="AB14" s="229">
        <v>1765.44</v>
      </c>
      <c r="AC14" s="229">
        <v>1786.6</v>
      </c>
      <c r="AD14" s="229">
        <v>1869</v>
      </c>
      <c r="AE14" s="229">
        <v>2334</v>
      </c>
      <c r="AF14" s="229">
        <v>2706</v>
      </c>
      <c r="AG14" s="229">
        <v>2677</v>
      </c>
      <c r="AH14" s="229">
        <v>2605</v>
      </c>
      <c r="AI14" s="229">
        <v>2518</v>
      </c>
      <c r="AJ14" s="229">
        <v>2416</v>
      </c>
      <c r="AK14" s="229">
        <v>2336</v>
      </c>
      <c r="AL14" s="229">
        <v>2527</v>
      </c>
      <c r="AM14" s="229">
        <v>2403</v>
      </c>
      <c r="AN14" s="229">
        <v>2462</v>
      </c>
      <c r="AO14" s="229">
        <v>2619</v>
      </c>
      <c r="AP14" s="229">
        <v>2924</v>
      </c>
      <c r="AQ14" s="229">
        <v>3116</v>
      </c>
      <c r="AR14" s="229">
        <v>3306</v>
      </c>
    </row>
    <row r="15" spans="1:44" s="79" customFormat="1">
      <c r="A15" s="362" t="s">
        <v>1114</v>
      </c>
      <c r="B15" s="229">
        <v>3367.443177840003</v>
      </c>
      <c r="C15" s="229">
        <v>3416.1309674199961</v>
      </c>
      <c r="D15" s="229">
        <v>3531.1942856600035</v>
      </c>
      <c r="E15" s="229">
        <v>3875.00244547999</v>
      </c>
      <c r="F15" s="229">
        <v>3666.012258819992</v>
      </c>
      <c r="G15" s="229">
        <v>3798.8954647599949</v>
      </c>
      <c r="H15" s="229">
        <v>3832.1339008799923</v>
      </c>
      <c r="I15" s="229">
        <v>3285.4029376600001</v>
      </c>
      <c r="J15" s="229">
        <v>3406.8784098399938</v>
      </c>
      <c r="K15" s="229">
        <v>3234.5033354800175</v>
      </c>
      <c r="L15" s="229">
        <v>3472.7022005599983</v>
      </c>
      <c r="M15" s="229">
        <v>3672.3270555100012</v>
      </c>
      <c r="N15" s="229">
        <v>3600.8944993699952</v>
      </c>
      <c r="O15" s="229">
        <v>3698.2969667899952</v>
      </c>
      <c r="P15" s="229">
        <v>3743.9296310399986</v>
      </c>
      <c r="Q15" s="229">
        <v>3547.6710848699981</v>
      </c>
      <c r="R15" s="229">
        <v>3511.7132661499941</v>
      </c>
      <c r="S15" s="229">
        <v>3532.0447797999973</v>
      </c>
      <c r="T15" s="229">
        <v>3424.7403085099977</v>
      </c>
      <c r="U15" s="229">
        <v>3392.0567157700038</v>
      </c>
      <c r="V15" s="229">
        <v>3201.3552806000012</v>
      </c>
      <c r="W15" s="229">
        <v>2994.4792649500105</v>
      </c>
      <c r="X15" s="229">
        <v>2870.4016055300008</v>
      </c>
      <c r="Y15" s="229">
        <v>3002.1762269999999</v>
      </c>
      <c r="Z15" s="229">
        <v>3091.19</v>
      </c>
      <c r="AA15" s="229">
        <v>3111.94</v>
      </c>
      <c r="AB15" s="229">
        <v>3005.65</v>
      </c>
      <c r="AC15" s="229">
        <v>2931.2</v>
      </c>
      <c r="AD15" s="229">
        <v>2935</v>
      </c>
      <c r="AE15" s="229">
        <v>2962</v>
      </c>
      <c r="AF15" s="229">
        <v>3658</v>
      </c>
      <c r="AG15" s="229">
        <v>3955</v>
      </c>
      <c r="AH15" s="229">
        <v>4143</v>
      </c>
      <c r="AI15" s="229">
        <v>4161</v>
      </c>
      <c r="AJ15" s="229">
        <v>3781</v>
      </c>
      <c r="AK15" s="229">
        <v>3954</v>
      </c>
      <c r="AL15" s="229">
        <v>4061</v>
      </c>
      <c r="AM15" s="229">
        <v>4024</v>
      </c>
      <c r="AN15" s="229">
        <v>3910</v>
      </c>
      <c r="AO15" s="229">
        <v>3973</v>
      </c>
      <c r="AP15" s="229">
        <v>4026</v>
      </c>
      <c r="AQ15" s="229">
        <v>4600</v>
      </c>
      <c r="AR15" s="229">
        <v>5175</v>
      </c>
    </row>
    <row r="16" spans="1:44" s="79" customFormat="1">
      <c r="A16" s="362" t="s">
        <v>1115</v>
      </c>
      <c r="B16" s="229">
        <v>1853.5078896899979</v>
      </c>
      <c r="C16" s="229">
        <v>1290.5762909300008</v>
      </c>
      <c r="D16" s="229">
        <v>1298.4160947900002</v>
      </c>
      <c r="E16" s="229">
        <v>1063.9778716699998</v>
      </c>
      <c r="F16" s="229">
        <v>831.56435381999972</v>
      </c>
      <c r="G16" s="229">
        <v>690.70995691000041</v>
      </c>
      <c r="H16" s="229">
        <v>699.22844731000089</v>
      </c>
      <c r="I16" s="229">
        <v>694.48628124999914</v>
      </c>
      <c r="J16" s="229">
        <v>608.56276790000027</v>
      </c>
      <c r="K16" s="229">
        <v>692.63381629000025</v>
      </c>
      <c r="L16" s="229">
        <v>804.43204660000015</v>
      </c>
      <c r="M16" s="229">
        <v>683.47016599999972</v>
      </c>
      <c r="N16" s="229">
        <v>646.84949831999893</v>
      </c>
      <c r="O16" s="229">
        <v>681.33605235000005</v>
      </c>
      <c r="P16" s="229">
        <v>938.65676317999964</v>
      </c>
      <c r="Q16" s="229">
        <v>965.2828969200001</v>
      </c>
      <c r="R16" s="229">
        <v>970.10711213000025</v>
      </c>
      <c r="S16" s="229">
        <v>919.46936774999972</v>
      </c>
      <c r="T16" s="229">
        <v>1139.9584093800006</v>
      </c>
      <c r="U16" s="229">
        <v>1100.5490334299998</v>
      </c>
      <c r="V16" s="229">
        <v>968.03332031000059</v>
      </c>
      <c r="W16" s="229">
        <v>947.98628974999997</v>
      </c>
      <c r="X16" s="229">
        <v>1111.2024885899996</v>
      </c>
      <c r="Y16" s="229">
        <v>1209.708228</v>
      </c>
      <c r="Z16" s="229">
        <v>1156.3399999999999</v>
      </c>
      <c r="AA16" s="229">
        <v>1145.79</v>
      </c>
      <c r="AB16" s="229">
        <v>1362.57</v>
      </c>
      <c r="AC16" s="229">
        <v>1258.93</v>
      </c>
      <c r="AD16" s="229">
        <v>1149</v>
      </c>
      <c r="AE16" s="229">
        <v>1131</v>
      </c>
      <c r="AF16" s="229">
        <v>1240</v>
      </c>
      <c r="AG16" s="229">
        <v>1569</v>
      </c>
      <c r="AH16" s="229">
        <v>1523</v>
      </c>
      <c r="AI16" s="229">
        <v>1277</v>
      </c>
      <c r="AJ16" s="229">
        <v>1427</v>
      </c>
      <c r="AK16" s="229">
        <v>1492</v>
      </c>
      <c r="AL16" s="229">
        <v>1532</v>
      </c>
      <c r="AM16" s="229">
        <v>1554</v>
      </c>
      <c r="AN16" s="229">
        <v>1956</v>
      </c>
      <c r="AO16" s="229">
        <v>2261</v>
      </c>
      <c r="AP16" s="229">
        <v>2099</v>
      </c>
      <c r="AQ16" s="229">
        <v>2086</v>
      </c>
      <c r="AR16" s="229">
        <v>2252</v>
      </c>
    </row>
    <row r="17" spans="1:44" s="79" customFormat="1">
      <c r="A17" s="362" t="s">
        <v>1116</v>
      </c>
      <c r="B17" s="229">
        <v>2167.8821524600021</v>
      </c>
      <c r="C17" s="229">
        <v>2170.7413816300036</v>
      </c>
      <c r="D17" s="229">
        <v>2207.0205554500003</v>
      </c>
      <c r="E17" s="229">
        <v>2181.2653132200012</v>
      </c>
      <c r="F17" s="229">
        <v>1903.7845602599971</v>
      </c>
      <c r="G17" s="229">
        <v>2026.270588320001</v>
      </c>
      <c r="H17" s="229">
        <v>1978.0123394199982</v>
      </c>
      <c r="I17" s="229">
        <v>2038.4366884700034</v>
      </c>
      <c r="J17" s="229">
        <v>2109.0806954300024</v>
      </c>
      <c r="K17" s="229">
        <v>1899.1862030799998</v>
      </c>
      <c r="L17" s="229">
        <v>2299.2038719599896</v>
      </c>
      <c r="M17" s="229">
        <v>2925.6923303100016</v>
      </c>
      <c r="N17" s="229">
        <v>2849.5853709799999</v>
      </c>
      <c r="O17" s="229">
        <v>3245.6948744199972</v>
      </c>
      <c r="P17" s="229">
        <v>3129.0051627599973</v>
      </c>
      <c r="Q17" s="229">
        <v>2159.8871367500055</v>
      </c>
      <c r="R17" s="229">
        <v>2250.8993641100024</v>
      </c>
      <c r="S17" s="229">
        <v>2261.01614238</v>
      </c>
      <c r="T17" s="229">
        <v>2017.5894554599963</v>
      </c>
      <c r="U17" s="229">
        <v>1868.9730114299907</v>
      </c>
      <c r="V17" s="229">
        <v>1849.0646575299995</v>
      </c>
      <c r="W17" s="229">
        <v>1787.6899587299999</v>
      </c>
      <c r="X17" s="229">
        <v>1732.5496575100074</v>
      </c>
      <c r="Y17" s="229">
        <v>1849.9067460000001</v>
      </c>
      <c r="Z17" s="229">
        <v>1946.97</v>
      </c>
      <c r="AA17" s="229">
        <v>2032.55</v>
      </c>
      <c r="AB17" s="229">
        <v>2041.77</v>
      </c>
      <c r="AC17" s="229">
        <v>2059.11</v>
      </c>
      <c r="AD17" s="229">
        <v>2082</v>
      </c>
      <c r="AE17" s="229">
        <v>2157</v>
      </c>
      <c r="AF17" s="229">
        <v>2520</v>
      </c>
      <c r="AG17" s="229">
        <v>2605</v>
      </c>
      <c r="AH17" s="229">
        <v>2545</v>
      </c>
      <c r="AI17" s="229">
        <v>2450</v>
      </c>
      <c r="AJ17" s="229">
        <v>2418</v>
      </c>
      <c r="AK17" s="229">
        <v>2514</v>
      </c>
      <c r="AL17" s="229">
        <v>2591</v>
      </c>
      <c r="AM17" s="229">
        <v>2594</v>
      </c>
      <c r="AN17" s="229">
        <v>2663</v>
      </c>
      <c r="AO17" s="229">
        <v>2802</v>
      </c>
      <c r="AP17" s="229">
        <v>2785</v>
      </c>
      <c r="AQ17" s="229">
        <v>2800</v>
      </c>
      <c r="AR17" s="229">
        <v>2789</v>
      </c>
    </row>
    <row r="18" spans="1:44" s="79" customFormat="1">
      <c r="A18" s="362" t="s">
        <v>1117</v>
      </c>
      <c r="B18" s="229">
        <v>0</v>
      </c>
      <c r="C18" s="229">
        <v>0</v>
      </c>
      <c r="D18" s="229">
        <v>0</v>
      </c>
      <c r="E18" s="229">
        <v>0</v>
      </c>
      <c r="F18" s="229">
        <v>0</v>
      </c>
      <c r="G18" s="229">
        <v>0</v>
      </c>
      <c r="H18" s="229">
        <v>0</v>
      </c>
      <c r="I18" s="229">
        <v>0</v>
      </c>
      <c r="J18" s="229">
        <v>0</v>
      </c>
      <c r="K18" s="229">
        <v>0</v>
      </c>
      <c r="L18" s="229">
        <v>5192.7378675700038</v>
      </c>
      <c r="M18" s="229">
        <v>5272.3868976999838</v>
      </c>
      <c r="N18" s="229">
        <v>5371.5154719599941</v>
      </c>
      <c r="O18" s="229">
        <v>5544.777158489981</v>
      </c>
      <c r="P18" s="229">
        <v>5705.3021945699902</v>
      </c>
      <c r="Q18" s="229">
        <v>5909.9134893599912</v>
      </c>
      <c r="R18" s="229">
        <v>6103.4670170300005</v>
      </c>
      <c r="S18" s="229">
        <v>6333.1159910999986</v>
      </c>
      <c r="T18" s="229">
        <v>6457.1181091999797</v>
      </c>
      <c r="U18" s="229">
        <v>6751.6207998700047</v>
      </c>
      <c r="V18" s="229">
        <v>6911.8933706999997</v>
      </c>
      <c r="W18" s="229">
        <v>7028.4486380499602</v>
      </c>
      <c r="X18" s="229">
        <v>7117.141147690003</v>
      </c>
      <c r="Y18" s="229">
        <v>7319.6901699999999</v>
      </c>
      <c r="Z18" s="229">
        <v>7429.9</v>
      </c>
      <c r="AA18" s="229">
        <v>7353</v>
      </c>
      <c r="AB18" s="229">
        <v>7243.19</v>
      </c>
      <c r="AC18" s="229">
        <v>7275.62</v>
      </c>
      <c r="AD18" s="229">
        <v>7225</v>
      </c>
      <c r="AE18" s="229">
        <v>8882</v>
      </c>
      <c r="AF18" s="229">
        <v>9236</v>
      </c>
      <c r="AG18" s="229">
        <v>9869</v>
      </c>
      <c r="AH18" s="229">
        <v>10216</v>
      </c>
      <c r="AI18" s="229">
        <v>10310</v>
      </c>
      <c r="AJ18" s="229">
        <v>10705</v>
      </c>
      <c r="AK18" s="229">
        <v>11708</v>
      </c>
      <c r="AL18" s="229">
        <v>12248</v>
      </c>
      <c r="AM18" s="229">
        <v>12600</v>
      </c>
      <c r="AN18" s="229">
        <v>13385</v>
      </c>
      <c r="AO18" s="229">
        <v>14098</v>
      </c>
      <c r="AP18" s="229">
        <v>14495</v>
      </c>
      <c r="AQ18" s="229">
        <v>14797</v>
      </c>
      <c r="AR18" s="229">
        <v>15184</v>
      </c>
    </row>
    <row r="19" spans="1:44" s="79" customFormat="1">
      <c r="A19" s="362" t="s">
        <v>1118</v>
      </c>
      <c r="B19" s="229">
        <v>0</v>
      </c>
      <c r="C19" s="229">
        <v>0</v>
      </c>
      <c r="D19" s="229">
        <v>0</v>
      </c>
      <c r="E19" s="229">
        <v>0</v>
      </c>
      <c r="F19" s="229">
        <v>0</v>
      </c>
      <c r="G19" s="229">
        <v>0</v>
      </c>
      <c r="H19" s="229">
        <v>0</v>
      </c>
      <c r="I19" s="229">
        <v>0</v>
      </c>
      <c r="J19" s="229">
        <v>0</v>
      </c>
      <c r="K19" s="229">
        <v>0</v>
      </c>
      <c r="L19" s="229">
        <v>4226.91166531</v>
      </c>
      <c r="M19" s="229">
        <v>4179.2476880199811</v>
      </c>
      <c r="N19" s="229">
        <v>4289.0476281700021</v>
      </c>
      <c r="O19" s="229">
        <v>4359.6988049500151</v>
      </c>
      <c r="P19" s="229">
        <v>4516.6029171499986</v>
      </c>
      <c r="Q19" s="229">
        <v>4694.1833656200206</v>
      </c>
      <c r="R19" s="229">
        <v>4848.5558549799944</v>
      </c>
      <c r="S19" s="229">
        <v>5068.0306393699911</v>
      </c>
      <c r="T19" s="229">
        <v>5296.0139583100099</v>
      </c>
      <c r="U19" s="229">
        <v>5553.171491999974</v>
      </c>
      <c r="V19" s="229">
        <v>5621.7515140999876</v>
      </c>
      <c r="W19" s="229">
        <v>5628.86138717002</v>
      </c>
      <c r="X19" s="229">
        <v>5815.5784440400093</v>
      </c>
      <c r="Y19" s="229">
        <v>6135.3155509999997</v>
      </c>
      <c r="Z19" s="229">
        <v>6407.4</v>
      </c>
      <c r="AA19" s="229">
        <v>6543.1</v>
      </c>
      <c r="AB19" s="229">
        <v>6795.86</v>
      </c>
      <c r="AC19" s="229">
        <v>7142.39</v>
      </c>
      <c r="AD19" s="229">
        <v>7407</v>
      </c>
      <c r="AE19" s="229">
        <v>7406</v>
      </c>
      <c r="AF19" s="229">
        <v>7722</v>
      </c>
      <c r="AG19" s="229">
        <v>8310</v>
      </c>
      <c r="AH19" s="229">
        <v>8616</v>
      </c>
      <c r="AI19" s="229">
        <v>8658</v>
      </c>
      <c r="AJ19" s="229">
        <v>9492</v>
      </c>
      <c r="AK19" s="229">
        <v>10491</v>
      </c>
      <c r="AL19" s="229">
        <v>11066</v>
      </c>
      <c r="AM19" s="229">
        <v>11299</v>
      </c>
      <c r="AN19" s="229">
        <v>12049</v>
      </c>
      <c r="AO19" s="229">
        <v>12810</v>
      </c>
      <c r="AP19" s="229">
        <v>13547</v>
      </c>
      <c r="AQ19" s="229">
        <v>13982</v>
      </c>
      <c r="AR19" s="229">
        <v>14623</v>
      </c>
    </row>
    <row r="20" spans="1:44" s="79" customFormat="1">
      <c r="A20" s="362" t="s">
        <v>1119</v>
      </c>
      <c r="B20" s="229">
        <v>0</v>
      </c>
      <c r="C20" s="229">
        <v>0</v>
      </c>
      <c r="D20" s="229">
        <v>0</v>
      </c>
      <c r="E20" s="229">
        <v>0</v>
      </c>
      <c r="F20" s="229">
        <v>0</v>
      </c>
      <c r="G20" s="229">
        <v>0</v>
      </c>
      <c r="H20" s="229">
        <v>0</v>
      </c>
      <c r="I20" s="229">
        <v>0</v>
      </c>
      <c r="J20" s="229">
        <v>0</v>
      </c>
      <c r="K20" s="229">
        <v>0</v>
      </c>
      <c r="L20" s="229">
        <v>3747.8069149800003</v>
      </c>
      <c r="M20" s="229">
        <v>3587.2726623000044</v>
      </c>
      <c r="N20" s="229">
        <v>3484.4517281900025</v>
      </c>
      <c r="O20" s="229">
        <v>3443.3118163899912</v>
      </c>
      <c r="P20" s="229">
        <v>3399.4595578799913</v>
      </c>
      <c r="Q20" s="229">
        <v>3363.2443839999974</v>
      </c>
      <c r="R20" s="229">
        <v>3308.7297862200016</v>
      </c>
      <c r="S20" s="229">
        <v>3292.5744671900097</v>
      </c>
      <c r="T20" s="229">
        <v>3226.9779961600075</v>
      </c>
      <c r="U20" s="229">
        <v>3184.9996999299997</v>
      </c>
      <c r="V20" s="229">
        <v>3135.4588662600004</v>
      </c>
      <c r="W20" s="229">
        <v>3032.9587592200123</v>
      </c>
      <c r="X20" s="229">
        <v>2909.0145553700067</v>
      </c>
      <c r="Y20" s="229">
        <v>2879.8480249999998</v>
      </c>
      <c r="Z20" s="229">
        <v>2863.07</v>
      </c>
      <c r="AA20" s="229">
        <v>2730.33</v>
      </c>
      <c r="AB20" s="229">
        <v>2603.52</v>
      </c>
      <c r="AC20" s="229">
        <v>2539.8200000000002</v>
      </c>
      <c r="AD20" s="229">
        <v>2497</v>
      </c>
      <c r="AE20" s="229">
        <v>2395</v>
      </c>
      <c r="AF20" s="229">
        <v>2373</v>
      </c>
      <c r="AG20" s="229">
        <v>2391</v>
      </c>
      <c r="AH20" s="229">
        <v>2416</v>
      </c>
      <c r="AI20" s="229">
        <v>2391</v>
      </c>
      <c r="AJ20" s="229">
        <v>2401</v>
      </c>
      <c r="AK20" s="229">
        <v>2445</v>
      </c>
      <c r="AL20" s="229">
        <v>2454</v>
      </c>
      <c r="AM20" s="229">
        <v>2409</v>
      </c>
      <c r="AN20" s="229">
        <v>2372</v>
      </c>
      <c r="AO20" s="229">
        <v>2379</v>
      </c>
      <c r="AP20" s="229">
        <v>2389</v>
      </c>
      <c r="AQ20" s="229">
        <v>2397</v>
      </c>
      <c r="AR20" s="229">
        <v>2398</v>
      </c>
    </row>
    <row r="21" spans="1:44" s="79" customFormat="1">
      <c r="A21" s="362" t="s">
        <v>161</v>
      </c>
      <c r="B21" s="229">
        <v>35200.365633109905</v>
      </c>
      <c r="C21" s="229">
        <v>31639.426005910002</v>
      </c>
      <c r="D21" s="229">
        <v>31285.369831209999</v>
      </c>
      <c r="E21" s="229">
        <v>30330.00696793</v>
      </c>
      <c r="F21" s="229">
        <v>30393.683962179999</v>
      </c>
      <c r="G21" s="229">
        <v>33192.177337699984</v>
      </c>
      <c r="H21" s="229">
        <v>37117.690062679991</v>
      </c>
      <c r="I21" s="229">
        <v>36416.588305280005</v>
      </c>
      <c r="J21" s="229">
        <v>35574.670752220023</v>
      </c>
      <c r="K21" s="229">
        <v>31876.965724710011</v>
      </c>
      <c r="L21" s="229">
        <v>30521.79208938999</v>
      </c>
      <c r="M21" s="229">
        <v>29349.830352610006</v>
      </c>
      <c r="N21" s="229">
        <v>27874.857817519998</v>
      </c>
      <c r="O21" s="229">
        <v>29961.224316580006</v>
      </c>
      <c r="P21" s="229">
        <v>24215.311089710001</v>
      </c>
      <c r="Q21" s="229">
        <v>22339.215394520008</v>
      </c>
      <c r="R21" s="229">
        <v>22824.209368199994</v>
      </c>
      <c r="S21" s="229">
        <v>22263.345929589999</v>
      </c>
      <c r="T21" s="229">
        <v>21463.38665855</v>
      </c>
      <c r="U21" s="229">
        <v>19288.622320820003</v>
      </c>
      <c r="V21" s="229">
        <v>18387.852416099999</v>
      </c>
      <c r="W21" s="229">
        <v>14441.981645209997</v>
      </c>
      <c r="X21" s="229">
        <v>14376.758381729996</v>
      </c>
      <c r="Y21" s="229">
        <v>13222</v>
      </c>
      <c r="Z21" s="229">
        <v>12843.36</v>
      </c>
      <c r="AA21" s="229">
        <v>12417.09</v>
      </c>
      <c r="AB21" s="229">
        <v>12204.42</v>
      </c>
      <c r="AC21" s="229">
        <v>8653.16</v>
      </c>
      <c r="AD21" s="229">
        <v>8959</v>
      </c>
      <c r="AE21" s="229">
        <v>4299</v>
      </c>
      <c r="AF21" s="229">
        <v>3243</v>
      </c>
      <c r="AG21" s="229">
        <v>2251</v>
      </c>
      <c r="AH21" s="229">
        <v>1699</v>
      </c>
      <c r="AI21" s="229">
        <v>1130</v>
      </c>
      <c r="AJ21" s="229">
        <v>1290</v>
      </c>
      <c r="AK21" s="229">
        <v>4706</v>
      </c>
      <c r="AL21" s="229">
        <v>5335</v>
      </c>
      <c r="AM21" s="229">
        <v>6198</v>
      </c>
      <c r="AN21" s="229">
        <v>5976</v>
      </c>
      <c r="AO21" s="229">
        <v>4685</v>
      </c>
      <c r="AP21" s="229">
        <v>3635</v>
      </c>
      <c r="AQ21" s="229">
        <v>3471</v>
      </c>
      <c r="AR21" s="229">
        <v>3318</v>
      </c>
    </row>
    <row r="22" spans="1:44" s="79" customFormat="1">
      <c r="A22" s="362" t="s">
        <v>1120</v>
      </c>
      <c r="B22" s="229">
        <v>0</v>
      </c>
      <c r="C22" s="229">
        <v>0</v>
      </c>
      <c r="D22" s="229">
        <v>0</v>
      </c>
      <c r="E22" s="229">
        <v>0</v>
      </c>
      <c r="F22" s="229">
        <v>0</v>
      </c>
      <c r="G22" s="229">
        <v>0</v>
      </c>
      <c r="H22" s="229">
        <v>0</v>
      </c>
      <c r="I22" s="229">
        <v>0</v>
      </c>
      <c r="J22" s="229">
        <v>0</v>
      </c>
      <c r="K22" s="229">
        <v>0</v>
      </c>
      <c r="L22" s="229">
        <v>0</v>
      </c>
      <c r="M22" s="229">
        <v>0</v>
      </c>
      <c r="N22" s="229">
        <v>0</v>
      </c>
      <c r="O22" s="229">
        <v>0</v>
      </c>
      <c r="P22" s="229">
        <v>3666.9055451699887</v>
      </c>
      <c r="Q22" s="229">
        <v>3755.2056905699797</v>
      </c>
      <c r="R22" s="229">
        <v>3840.6111246699957</v>
      </c>
      <c r="S22" s="229">
        <v>3944.3310156200046</v>
      </c>
      <c r="T22" s="229">
        <v>4055.6404504999928</v>
      </c>
      <c r="U22" s="229">
        <v>4158.5106839499949</v>
      </c>
      <c r="V22" s="229">
        <v>4151.7381883299931</v>
      </c>
      <c r="W22" s="229">
        <v>4086.5578232499902</v>
      </c>
      <c r="X22" s="229">
        <v>4180.8982135300002</v>
      </c>
      <c r="Y22" s="229">
        <v>4428.8364430000001</v>
      </c>
      <c r="Z22" s="229">
        <v>4658.66</v>
      </c>
      <c r="AA22" s="229">
        <v>4759.78</v>
      </c>
      <c r="AB22" s="229">
        <v>4921.13</v>
      </c>
      <c r="AC22" s="229">
        <v>5141.38</v>
      </c>
      <c r="AD22" s="229">
        <v>5271</v>
      </c>
      <c r="AE22" s="229">
        <v>5369</v>
      </c>
      <c r="AF22" s="229">
        <v>5759</v>
      </c>
      <c r="AG22" s="229">
        <v>6261</v>
      </c>
      <c r="AH22" s="229">
        <v>6465</v>
      </c>
      <c r="AI22" s="229">
        <v>6499</v>
      </c>
      <c r="AJ22" s="229">
        <v>7105</v>
      </c>
      <c r="AK22" s="229">
        <v>7595</v>
      </c>
      <c r="AL22" s="229">
        <v>7875</v>
      </c>
      <c r="AM22" s="229">
        <v>8105</v>
      </c>
      <c r="AN22" s="229">
        <v>8641</v>
      </c>
      <c r="AO22" s="229">
        <v>9211</v>
      </c>
      <c r="AP22" s="229">
        <v>9724</v>
      </c>
      <c r="AQ22" s="229">
        <v>9497</v>
      </c>
      <c r="AR22" s="229">
        <v>9887</v>
      </c>
    </row>
    <row r="23" spans="1:44" s="79" customFormat="1">
      <c r="A23" s="362" t="s">
        <v>1121</v>
      </c>
      <c r="B23" s="229">
        <v>0</v>
      </c>
      <c r="C23" s="229">
        <v>0</v>
      </c>
      <c r="D23" s="229">
        <v>0</v>
      </c>
      <c r="E23" s="229">
        <v>0</v>
      </c>
      <c r="F23" s="229">
        <v>0</v>
      </c>
      <c r="G23" s="229">
        <v>0</v>
      </c>
      <c r="H23" s="229">
        <v>0</v>
      </c>
      <c r="I23" s="229">
        <v>0</v>
      </c>
      <c r="J23" s="229">
        <v>0</v>
      </c>
      <c r="K23" s="229">
        <v>0</v>
      </c>
      <c r="L23" s="229">
        <v>0</v>
      </c>
      <c r="M23" s="229">
        <v>0</v>
      </c>
      <c r="N23" s="229">
        <v>0</v>
      </c>
      <c r="O23" s="229">
        <v>0</v>
      </c>
      <c r="P23" s="229">
        <v>1953.1932028600065</v>
      </c>
      <c r="Q23" s="229">
        <v>1713.2936174399979</v>
      </c>
      <c r="R23" s="229">
        <v>1698.6163376100039</v>
      </c>
      <c r="S23" s="229">
        <v>2065.3239943999997</v>
      </c>
      <c r="T23" s="229">
        <v>2064.1651033900007</v>
      </c>
      <c r="U23" s="229">
        <v>1986.0665629500018</v>
      </c>
      <c r="V23" s="229">
        <v>1932.1886504900074</v>
      </c>
      <c r="W23" s="229">
        <v>1877.13491572001</v>
      </c>
      <c r="X23" s="229">
        <v>1820.4594050599967</v>
      </c>
      <c r="Y23" s="229">
        <v>1758.6244959999999</v>
      </c>
      <c r="Z23" s="229">
        <v>1743.05</v>
      </c>
      <c r="AA23" s="229">
        <v>1307.18</v>
      </c>
      <c r="AB23" s="229">
        <v>1269.53</v>
      </c>
      <c r="AC23" s="229">
        <v>1233.08</v>
      </c>
      <c r="AD23" s="229">
        <v>1145</v>
      </c>
      <c r="AE23" s="229">
        <v>1090</v>
      </c>
      <c r="AF23" s="229">
        <v>1093</v>
      </c>
      <c r="AG23" s="229">
        <v>1032</v>
      </c>
      <c r="AH23" s="229">
        <v>996</v>
      </c>
      <c r="AI23" s="229">
        <v>942</v>
      </c>
      <c r="AJ23" s="229">
        <v>957</v>
      </c>
      <c r="AK23" s="229">
        <v>931</v>
      </c>
      <c r="AL23" s="229">
        <v>924</v>
      </c>
      <c r="AM23" s="229">
        <v>897</v>
      </c>
      <c r="AN23" s="229">
        <v>953</v>
      </c>
      <c r="AO23" s="229">
        <v>909</v>
      </c>
      <c r="AP23" s="229">
        <v>893</v>
      </c>
      <c r="AQ23" s="229">
        <v>904</v>
      </c>
      <c r="AR23" s="229">
        <v>1029</v>
      </c>
    </row>
    <row r="24" spans="1:44" s="79" customFormat="1">
      <c r="A24" s="362" t="s">
        <v>1122</v>
      </c>
      <c r="B24" s="229">
        <v>0</v>
      </c>
      <c r="C24" s="229">
        <v>0</v>
      </c>
      <c r="D24" s="229">
        <v>0</v>
      </c>
      <c r="E24" s="229">
        <v>0</v>
      </c>
      <c r="F24" s="229">
        <v>0</v>
      </c>
      <c r="G24" s="229">
        <v>0</v>
      </c>
      <c r="H24" s="229">
        <v>0</v>
      </c>
      <c r="I24" s="229">
        <v>0</v>
      </c>
      <c r="J24" s="229">
        <v>0</v>
      </c>
      <c r="K24" s="229">
        <v>0</v>
      </c>
      <c r="L24" s="229">
        <v>0</v>
      </c>
      <c r="M24" s="229">
        <v>0</v>
      </c>
      <c r="N24" s="229">
        <v>0</v>
      </c>
      <c r="O24" s="229">
        <v>0</v>
      </c>
      <c r="P24" s="229">
        <v>1076.6935814500009</v>
      </c>
      <c r="Q24" s="229">
        <v>1321.8207533800005</v>
      </c>
      <c r="R24" s="229">
        <v>1119.3791479099998</v>
      </c>
      <c r="S24" s="229">
        <v>1162.9216269399992</v>
      </c>
      <c r="T24" s="229">
        <v>1088.89099667</v>
      </c>
      <c r="U24" s="229">
        <v>1044.7786423499997</v>
      </c>
      <c r="V24" s="229">
        <v>811.35269342000004</v>
      </c>
      <c r="W24" s="229">
        <v>923.71329951999996</v>
      </c>
      <c r="X24" s="229">
        <v>849.7572697600001</v>
      </c>
      <c r="Y24" s="229">
        <v>863.76491799999997</v>
      </c>
      <c r="Z24" s="229">
        <v>901.3</v>
      </c>
      <c r="AA24" s="229">
        <v>1171.52</v>
      </c>
      <c r="AB24" s="229">
        <v>1100.6600000000001</v>
      </c>
      <c r="AC24" s="229">
        <v>1045.49</v>
      </c>
      <c r="AD24" s="229">
        <v>1315</v>
      </c>
      <c r="AE24" s="229">
        <v>1672</v>
      </c>
      <c r="AF24" s="229">
        <v>1660</v>
      </c>
      <c r="AG24" s="229">
        <v>1784</v>
      </c>
      <c r="AH24" s="229">
        <v>1841</v>
      </c>
      <c r="AI24" s="229">
        <v>2702</v>
      </c>
      <c r="AJ24" s="229">
        <v>2701</v>
      </c>
      <c r="AK24" s="229">
        <v>2498</v>
      </c>
      <c r="AL24" s="229">
        <v>2660</v>
      </c>
      <c r="AM24" s="229">
        <v>2867</v>
      </c>
      <c r="AN24" s="229">
        <v>2680</v>
      </c>
      <c r="AO24" s="229">
        <v>2388</v>
      </c>
      <c r="AP24" s="229">
        <v>2128</v>
      </c>
      <c r="AQ24" s="229">
        <v>2272</v>
      </c>
      <c r="AR24" s="229">
        <v>2137</v>
      </c>
    </row>
    <row r="25" spans="1:44" s="79" customFormat="1">
      <c r="A25" s="362" t="s">
        <v>324</v>
      </c>
      <c r="B25" s="229">
        <v>31248.000217150082</v>
      </c>
      <c r="C25" s="229">
        <v>38519.90188455004</v>
      </c>
      <c r="D25" s="229">
        <v>36854.424449510057</v>
      </c>
      <c r="E25" s="229">
        <v>42979.294485830003</v>
      </c>
      <c r="F25" s="229">
        <v>42576.211207689965</v>
      </c>
      <c r="G25" s="229">
        <v>45518.545534680088</v>
      </c>
      <c r="H25" s="229">
        <v>45063.871596870027</v>
      </c>
      <c r="I25" s="229">
        <v>45816.288195140209</v>
      </c>
      <c r="J25" s="229">
        <v>49483.85130867007</v>
      </c>
      <c r="K25" s="229">
        <v>52245.599991209601</v>
      </c>
      <c r="L25" s="229">
        <v>35276.234575350012</v>
      </c>
      <c r="M25" s="229">
        <v>34444.035123649905</v>
      </c>
      <c r="N25" s="229">
        <v>33553.249290299893</v>
      </c>
      <c r="O25" s="229">
        <v>34380.326446879932</v>
      </c>
      <c r="P25" s="229">
        <v>27585.827025270017</v>
      </c>
      <c r="Q25" s="229">
        <v>27828.848714529951</v>
      </c>
      <c r="R25" s="229">
        <v>27783.489757339998</v>
      </c>
      <c r="S25" s="229">
        <v>27991.442166350123</v>
      </c>
      <c r="T25" s="229">
        <v>28904.407749260001</v>
      </c>
      <c r="U25" s="229">
        <v>29507.409343129875</v>
      </c>
      <c r="V25" s="229">
        <v>28853.7622369899</v>
      </c>
      <c r="W25" s="229">
        <v>28524.822403739945</v>
      </c>
      <c r="X25" s="229">
        <v>28487.915487430048</v>
      </c>
      <c r="Y25" s="229">
        <v>28911.553843000002</v>
      </c>
      <c r="Z25" s="229">
        <v>27809.750000000015</v>
      </c>
      <c r="AA25" s="229">
        <v>29153.730000000007</v>
      </c>
      <c r="AB25" s="229">
        <v>29470.180000000008</v>
      </c>
      <c r="AC25" s="229">
        <v>29763.73</v>
      </c>
      <c r="AD25" s="229">
        <v>29854</v>
      </c>
      <c r="AE25" s="229">
        <v>30219</v>
      </c>
      <c r="AF25" s="229">
        <v>31017</v>
      </c>
      <c r="AG25" s="229">
        <v>32569</v>
      </c>
      <c r="AH25" s="229">
        <v>33242</v>
      </c>
      <c r="AI25" s="229">
        <v>33779</v>
      </c>
      <c r="AJ25" s="229">
        <v>34478</v>
      </c>
      <c r="AK25" s="229">
        <v>36297</v>
      </c>
      <c r="AL25" s="229">
        <v>37338</v>
      </c>
      <c r="AM25" s="229">
        <v>38892</v>
      </c>
      <c r="AN25" s="229">
        <v>41162</v>
      </c>
      <c r="AO25" s="229">
        <v>44492.689252939541</v>
      </c>
      <c r="AP25" s="229">
        <v>46658</v>
      </c>
      <c r="AQ25" s="229">
        <v>51238</v>
      </c>
      <c r="AR25" s="229">
        <v>55354</v>
      </c>
    </row>
    <row r="26" spans="1:44" s="79" customFormat="1">
      <c r="A26" s="784" t="s">
        <v>531</v>
      </c>
      <c r="B26" s="228">
        <v>149265.08114888871</v>
      </c>
      <c r="C26" s="228">
        <v>155619.58115156001</v>
      </c>
      <c r="D26" s="228">
        <v>156819.26775205013</v>
      </c>
      <c r="E26" s="228">
        <v>163640.25738704967</v>
      </c>
      <c r="F26" s="228">
        <v>162519.04599027947</v>
      </c>
      <c r="G26" s="228">
        <v>167251.13526385999</v>
      </c>
      <c r="H26" s="228">
        <v>170919.02614007136</v>
      </c>
      <c r="I26" s="228">
        <v>173865.62329264195</v>
      </c>
      <c r="J26" s="228">
        <v>178422.01974450814</v>
      </c>
      <c r="K26" s="228">
        <v>183553.08145572353</v>
      </c>
      <c r="L26" s="228">
        <v>178848.41213757268</v>
      </c>
      <c r="M26" s="228">
        <v>179111.10242707556</v>
      </c>
      <c r="N26" s="228">
        <v>179430.63603035014</v>
      </c>
      <c r="O26" s="228">
        <v>187664.55680761981</v>
      </c>
      <c r="P26" s="228">
        <v>180327.05465230989</v>
      </c>
      <c r="Q26" s="228">
        <v>181380.86460517978</v>
      </c>
      <c r="R26" s="228">
        <v>184054.98369132006</v>
      </c>
      <c r="S26" s="228">
        <v>187940.56294665881</v>
      </c>
      <c r="T26" s="228">
        <v>187434.26679178185</v>
      </c>
      <c r="U26" s="228">
        <v>187192.59006447296</v>
      </c>
      <c r="V26" s="228">
        <v>184738.89748936027</v>
      </c>
      <c r="W26" s="228">
        <v>181205.50353658054</v>
      </c>
      <c r="X26" s="228">
        <v>178693.63734461172</v>
      </c>
      <c r="Y26" s="228">
        <v>179423</v>
      </c>
      <c r="Z26" s="228">
        <v>181888.14</v>
      </c>
      <c r="AA26" s="228">
        <v>182393.29379783015</v>
      </c>
      <c r="AB26" s="228">
        <v>185166.48755309923</v>
      </c>
      <c r="AC26" s="228">
        <v>186208.37000000002</v>
      </c>
      <c r="AD26" s="228">
        <v>192185</v>
      </c>
      <c r="AE26" s="228">
        <v>198106.13618714159</v>
      </c>
      <c r="AF26" s="228">
        <v>214036.139823</v>
      </c>
      <c r="AG26" s="228">
        <v>232429.05442399002</v>
      </c>
      <c r="AH26" s="228">
        <v>238510.59384829242</v>
      </c>
      <c r="AI26" s="228">
        <v>240862.00622673234</v>
      </c>
      <c r="AJ26" s="228">
        <v>264430.70375034213</v>
      </c>
      <c r="AK26" s="228">
        <v>286047.06935950124</v>
      </c>
      <c r="AL26" s="228">
        <v>297147.73980589985</v>
      </c>
      <c r="AM26" s="228">
        <v>291928.50622623012</v>
      </c>
      <c r="AN26" s="228">
        <v>309419.4295116</v>
      </c>
      <c r="AO26" s="228">
        <v>320262.37146130955</v>
      </c>
      <c r="AP26" s="228">
        <v>334880.7407562898</v>
      </c>
      <c r="AQ26" s="228">
        <v>335448.48219880881</v>
      </c>
      <c r="AR26" s="228">
        <v>347109</v>
      </c>
    </row>
    <row r="27" spans="1:44" s="79" customFormat="1">
      <c r="A27" s="363" t="s">
        <v>534</v>
      </c>
      <c r="B27" s="309">
        <v>691.60471016040538</v>
      </c>
      <c r="C27" s="309">
        <v>1579.1701732786023</v>
      </c>
      <c r="D27" s="309">
        <v>1586.0925294671906</v>
      </c>
      <c r="E27" s="309">
        <v>1262.1140697970404</v>
      </c>
      <c r="F27" s="309">
        <v>899.45217699103523</v>
      </c>
      <c r="G27" s="309">
        <v>1047.2586836752016</v>
      </c>
      <c r="H27" s="309">
        <v>928.83458185181371</v>
      </c>
      <c r="I27" s="309">
        <v>1082.321924642456</v>
      </c>
      <c r="J27" s="309">
        <v>1069.0461413676385</v>
      </c>
      <c r="K27" s="309">
        <v>922.70683575645671</v>
      </c>
      <c r="L27" s="309">
        <v>737.93969180731801</v>
      </c>
      <c r="M27" s="309">
        <v>703.19784954527859</v>
      </c>
      <c r="N27" s="309">
        <v>631.06673687769216</v>
      </c>
      <c r="O27" s="309">
        <v>490.834</v>
      </c>
      <c r="P27" s="309">
        <v>370.67385417281184</v>
      </c>
      <c r="Q27" s="309">
        <v>-8151.0618321348447</v>
      </c>
      <c r="R27" s="309">
        <v>657.30034070620104</v>
      </c>
      <c r="S27" s="309">
        <v>639.64990358095383</v>
      </c>
      <c r="T27" s="309">
        <v>788.98178930816357</v>
      </c>
      <c r="U27" s="309">
        <v>1477.9724617950001</v>
      </c>
      <c r="V27" s="309">
        <v>2684.641698770502</v>
      </c>
      <c r="W27" s="309">
        <v>3616.7230036979936</v>
      </c>
      <c r="X27" s="309">
        <v>3849.9118158781935</v>
      </c>
      <c r="Y27" s="309">
        <v>4113</v>
      </c>
      <c r="Z27" s="309">
        <v>4300.51</v>
      </c>
      <c r="AA27" s="309">
        <v>4438.4758770999997</v>
      </c>
      <c r="AB27" s="309">
        <v>4419.4980619200969</v>
      </c>
      <c r="AC27" s="309">
        <v>4571.5002322204964</v>
      </c>
      <c r="AD27" s="309">
        <v>5219</v>
      </c>
      <c r="AE27" s="309">
        <v>5848.8569605291032</v>
      </c>
      <c r="AF27" s="309">
        <v>6686.5480557066812</v>
      </c>
      <c r="AG27" s="309">
        <v>7441.9999912332305</v>
      </c>
      <c r="AH27" s="309">
        <v>7918.8162646377205</v>
      </c>
      <c r="AI27" s="309">
        <v>10197.610479705223</v>
      </c>
      <c r="AJ27" s="309">
        <v>10048.442846509972</v>
      </c>
      <c r="AK27" s="309">
        <v>11895.47456045004</v>
      </c>
      <c r="AL27" s="309">
        <v>13687.49155442994</v>
      </c>
      <c r="AM27" s="309">
        <v>18275</v>
      </c>
      <c r="AN27" s="309">
        <v>19501</v>
      </c>
      <c r="AO27" s="309">
        <v>23895</v>
      </c>
      <c r="AP27" s="309">
        <v>26891</v>
      </c>
      <c r="AQ27" s="309">
        <v>29312</v>
      </c>
      <c r="AR27" s="309">
        <v>31040</v>
      </c>
    </row>
    <row r="28" spans="1:44" s="79" customFormat="1">
      <c r="A28" s="363" t="s">
        <v>1088</v>
      </c>
      <c r="B28" s="309">
        <v>0</v>
      </c>
      <c r="C28" s="309">
        <v>0</v>
      </c>
      <c r="D28" s="309">
        <v>0</v>
      </c>
      <c r="E28" s="309">
        <v>0</v>
      </c>
      <c r="F28" s="309">
        <v>0</v>
      </c>
      <c r="G28" s="309">
        <v>0</v>
      </c>
      <c r="H28" s="309">
        <v>0</v>
      </c>
      <c r="I28" s="309">
        <v>0</v>
      </c>
      <c r="J28" s="309">
        <v>0</v>
      </c>
      <c r="K28" s="309">
        <v>0</v>
      </c>
      <c r="L28" s="309">
        <v>0</v>
      </c>
      <c r="M28" s="309">
        <v>0</v>
      </c>
      <c r="N28" s="309">
        <v>0</v>
      </c>
      <c r="O28" s="309">
        <v>0</v>
      </c>
      <c r="P28" s="309">
        <v>0</v>
      </c>
      <c r="Q28" s="309">
        <v>0</v>
      </c>
      <c r="R28" s="309">
        <v>0</v>
      </c>
      <c r="S28" s="309">
        <v>0</v>
      </c>
      <c r="T28" s="309">
        <v>0</v>
      </c>
      <c r="U28" s="309">
        <v>125</v>
      </c>
      <c r="V28" s="309">
        <v>127.30100677999999</v>
      </c>
      <c r="W28" s="309">
        <v>202.26910821000001</v>
      </c>
      <c r="X28" s="309">
        <v>288.55383438999996</v>
      </c>
      <c r="Y28" s="309">
        <v>287.98938630999999</v>
      </c>
      <c r="Z28" s="309">
        <v>318.27630415000004</v>
      </c>
      <c r="AA28" s="309">
        <v>857.37961862999998</v>
      </c>
      <c r="AB28" s="309">
        <v>867.09932410999988</v>
      </c>
      <c r="AC28" s="309">
        <v>926.67058059999999</v>
      </c>
      <c r="AD28" s="309">
        <v>1109</v>
      </c>
      <c r="AE28" s="309">
        <v>1949.2051228799996</v>
      </c>
      <c r="AF28" s="309">
        <v>5057.8499132200004</v>
      </c>
      <c r="AG28" s="309">
        <v>8152.0757266999981</v>
      </c>
      <c r="AH28" s="309">
        <v>8147.2063363600009</v>
      </c>
      <c r="AI28" s="309">
        <v>10982.556942929999</v>
      </c>
      <c r="AJ28" s="309">
        <v>11515.635231040003</v>
      </c>
      <c r="AK28" s="309">
        <v>11768.873021949987</v>
      </c>
      <c r="AL28" s="309">
        <v>11676</v>
      </c>
      <c r="AM28" s="309">
        <v>11402</v>
      </c>
      <c r="AN28" s="309">
        <v>11017</v>
      </c>
      <c r="AO28" s="309">
        <v>11148</v>
      </c>
      <c r="AP28" s="309">
        <v>10742</v>
      </c>
      <c r="AQ28" s="309">
        <v>10229</v>
      </c>
      <c r="AR28" s="309">
        <v>8422</v>
      </c>
    </row>
    <row r="29" spans="1:44" s="79" customFormat="1" ht="13.5" thickBot="1">
      <c r="A29" s="364" t="s">
        <v>1095</v>
      </c>
      <c r="B29" s="235">
        <v>149956.68585904912</v>
      </c>
      <c r="C29" s="235">
        <v>157198.75132483861</v>
      </c>
      <c r="D29" s="235">
        <v>158405.36028151732</v>
      </c>
      <c r="E29" s="235">
        <v>164902.37145684671</v>
      </c>
      <c r="F29" s="235">
        <v>163418.4981672705</v>
      </c>
      <c r="G29" s="235">
        <v>168298.39394753519</v>
      </c>
      <c r="H29" s="235">
        <v>171847.86072192318</v>
      </c>
      <c r="I29" s="235">
        <v>174947.9452172844</v>
      </c>
      <c r="J29" s="235">
        <v>179491.06588587578</v>
      </c>
      <c r="K29" s="235">
        <v>184475.78829147998</v>
      </c>
      <c r="L29" s="235">
        <v>179586.35182938</v>
      </c>
      <c r="M29" s="235">
        <v>179814.30027662084</v>
      </c>
      <c r="N29" s="235">
        <v>180061.70276722783</v>
      </c>
      <c r="O29" s="235">
        <v>188155.39080761981</v>
      </c>
      <c r="P29" s="235">
        <v>180697.7285064827</v>
      </c>
      <c r="Q29" s="235">
        <v>173229.80277304494</v>
      </c>
      <c r="R29" s="235">
        <v>184712.28403202625</v>
      </c>
      <c r="S29" s="235">
        <v>188580.21285023977</v>
      </c>
      <c r="T29" s="235">
        <v>188223.24858109001</v>
      </c>
      <c r="U29" s="235">
        <v>188670.56252626795</v>
      </c>
      <c r="V29" s="235">
        <v>187423.53918813079</v>
      </c>
      <c r="W29" s="235">
        <v>184822.22654027853</v>
      </c>
      <c r="X29" s="235">
        <v>182543.54916048993</v>
      </c>
      <c r="Y29" s="235">
        <v>183536</v>
      </c>
      <c r="Z29" s="235">
        <v>186188.65000000002</v>
      </c>
      <c r="AA29" s="235">
        <v>186831.76</v>
      </c>
      <c r="AB29" s="235">
        <v>190453.07738603011</v>
      </c>
      <c r="AC29" s="235">
        <v>191706.54</v>
      </c>
      <c r="AD29" s="235">
        <v>198513</v>
      </c>
      <c r="AE29" s="235">
        <v>205904</v>
      </c>
      <c r="AF29" s="235">
        <v>225781</v>
      </c>
      <c r="AG29" s="235">
        <v>248023</v>
      </c>
      <c r="AH29" s="235">
        <v>254577</v>
      </c>
      <c r="AI29" s="235">
        <v>262042</v>
      </c>
      <c r="AJ29" s="235">
        <v>285995</v>
      </c>
      <c r="AK29" s="235">
        <v>309711</v>
      </c>
      <c r="AL29" s="235">
        <v>322511</v>
      </c>
      <c r="AM29" s="235">
        <v>321606</v>
      </c>
      <c r="AN29" s="235">
        <v>339937</v>
      </c>
      <c r="AO29" s="235">
        <v>355305</v>
      </c>
      <c r="AP29" s="235">
        <v>372514</v>
      </c>
      <c r="AQ29" s="235">
        <v>374989</v>
      </c>
      <c r="AR29" s="235">
        <v>386571</v>
      </c>
    </row>
    <row r="30" spans="1:44" s="89" customFormat="1" ht="13.5" thickTop="1"/>
    <row r="31" spans="1:44" s="89" customFormat="1"/>
    <row r="32" spans="1:44" s="89" customFormat="1"/>
    <row r="33" s="89" customFormat="1"/>
    <row r="34" s="89" customFormat="1"/>
    <row r="35" s="89" customFormat="1"/>
  </sheetData>
  <sheetProtection sheet="1" objects="1" scenarios="1"/>
  <hyperlinks>
    <hyperlink ref="A4" location="'Index'!D11" display="Índice!A1" xr:uid="{36CAE0E0-DE99-4A68-9457-5C982F460AA0}"/>
  </hyperlinks>
  <pageMargins left="0.511811024" right="0.511811024" top="0.78740157499999996" bottom="0.78740157499999996" header="0.31496062000000002" footer="0.31496062000000002"/>
  <pageSetup paperSize="9" orientation="portrait" r:id="rId1"/>
  <headerFooter>
    <oddHeader>&amp;R&amp;"Calibri"&amp;10&amp;K000000 #interna&amp;1#_x000D_</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3F35B-4C94-47B1-B4E2-F53ADAA6581D}">
  <sheetPr codeName="Planilha4">
    <tabColor rgb="FF33CCCC"/>
  </sheetPr>
  <dimension ref="A1:AR19"/>
  <sheetViews>
    <sheetView showGridLines="0" showRowColHeaders="0" workbookViewId="0">
      <pane xSplit="1" ySplit="5" topLeftCell="AJ6" activePane="bottomRight" state="frozen"/>
      <selection pane="topRight" activeCell="B1" sqref="B1"/>
      <selection pane="bottomLeft" activeCell="A6" sqref="A6"/>
      <selection pane="bottomRight" activeCell="A4" sqref="A4"/>
    </sheetView>
  </sheetViews>
  <sheetFormatPr defaultColWidth="12.42578125" defaultRowHeight="12.75"/>
  <cols>
    <col min="1" max="1" width="64.7109375" customWidth="1"/>
    <col min="2" max="236" width="12.7109375" customWidth="1"/>
  </cols>
  <sheetData>
    <row r="1" spans="1:44" s="80" customFormat="1" ht="17.25">
      <c r="A1" s="90"/>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row>
    <row r="2" spans="1:44" s="80" customFormat="1" ht="33" customHeight="1">
      <c r="A2" s="616" t="s">
        <v>1123</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row>
    <row r="3" spans="1:44" s="81" customFormat="1" ht="17.25">
      <c r="A3" s="617" t="s">
        <v>1443</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row>
    <row r="4" spans="1:44" s="81" customFormat="1">
      <c r="A4" s="95" t="s">
        <v>1457</v>
      </c>
      <c r="B4" s="93" t="s">
        <v>761</v>
      </c>
      <c r="C4" s="93" t="s">
        <v>762</v>
      </c>
      <c r="D4" s="93" t="s">
        <v>1478</v>
      </c>
      <c r="E4" s="93" t="s">
        <v>1479</v>
      </c>
      <c r="F4" s="94" t="s">
        <v>1460</v>
      </c>
      <c r="G4" s="94" t="s">
        <v>1461</v>
      </c>
      <c r="H4" s="94" t="s">
        <v>1480</v>
      </c>
      <c r="I4" s="94" t="s">
        <v>1481</v>
      </c>
      <c r="J4" s="94" t="s">
        <v>1464</v>
      </c>
      <c r="K4" s="94" t="s">
        <v>1465</v>
      </c>
      <c r="L4" s="94" t="s">
        <v>1482</v>
      </c>
      <c r="M4" s="94" t="s">
        <v>1483</v>
      </c>
      <c r="N4" s="94" t="s">
        <v>1468</v>
      </c>
      <c r="O4" s="94" t="s">
        <v>1469</v>
      </c>
      <c r="P4" s="94" t="s">
        <v>1484</v>
      </c>
      <c r="Q4" s="94" t="s">
        <v>1485</v>
      </c>
      <c r="R4" s="94" t="s">
        <v>1472</v>
      </c>
      <c r="S4" s="94" t="s">
        <v>1473</v>
      </c>
      <c r="T4" s="94" t="s">
        <v>1486</v>
      </c>
      <c r="U4" s="94" t="s">
        <v>1487</v>
      </c>
      <c r="V4" s="94" t="s">
        <v>1163</v>
      </c>
      <c r="W4" s="94" t="s">
        <v>1164</v>
      </c>
      <c r="X4" s="94" t="s">
        <v>1488</v>
      </c>
      <c r="Y4" s="94" t="s">
        <v>1489</v>
      </c>
      <c r="Z4" s="94" t="s">
        <v>1203</v>
      </c>
      <c r="AA4" s="94" t="s">
        <v>1204</v>
      </c>
      <c r="AB4" s="94" t="s">
        <v>1490</v>
      </c>
      <c r="AC4" s="94" t="s">
        <v>1491</v>
      </c>
      <c r="AD4" s="94" t="s">
        <v>1477</v>
      </c>
      <c r="AE4" s="94" t="s">
        <v>1403</v>
      </c>
      <c r="AF4" s="94" t="s">
        <v>1418</v>
      </c>
      <c r="AG4" s="94" t="s">
        <v>1419</v>
      </c>
      <c r="AH4" s="94" t="s">
        <v>1406</v>
      </c>
      <c r="AI4" s="94" t="s">
        <v>1407</v>
      </c>
      <c r="AJ4" s="94" t="s">
        <v>1420</v>
      </c>
      <c r="AK4" s="94" t="s">
        <v>1421</v>
      </c>
      <c r="AL4" s="94" t="s">
        <v>1410</v>
      </c>
      <c r="AM4" s="94" t="s">
        <v>1411</v>
      </c>
      <c r="AN4" s="94" t="s">
        <v>1422</v>
      </c>
      <c r="AO4" s="94" t="s">
        <v>1423</v>
      </c>
      <c r="AP4" s="94" t="s">
        <v>1414</v>
      </c>
      <c r="AQ4" s="94" t="s">
        <v>1415</v>
      </c>
      <c r="AR4" s="94" t="s">
        <v>1424</v>
      </c>
    </row>
    <row r="5" spans="1:44" s="109" customFormat="1" ht="4.5" customHeight="1">
      <c r="A5" s="96"/>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row>
    <row r="6" spans="1:44" s="366" customFormat="1">
      <c r="A6" s="346" t="s">
        <v>531</v>
      </c>
      <c r="B6" s="228">
        <v>149265.08114889037</v>
      </c>
      <c r="C6" s="228">
        <v>155619.58115156117</v>
      </c>
      <c r="D6" s="228">
        <v>156819.26775205025</v>
      </c>
      <c r="E6" s="228">
        <v>163640.25738705124</v>
      </c>
      <c r="F6" s="228">
        <v>162519.04599027915</v>
      </c>
      <c r="G6" s="228">
        <v>167251.13526386104</v>
      </c>
      <c r="H6" s="228">
        <v>170919.02614007136</v>
      </c>
      <c r="I6" s="228">
        <v>173865.62329264195</v>
      </c>
      <c r="J6" s="228">
        <v>178422.01974450814</v>
      </c>
      <c r="K6" s="228">
        <v>183553.08145572353</v>
      </c>
      <c r="L6" s="228">
        <v>178848.41213757268</v>
      </c>
      <c r="M6" s="228">
        <v>179111.10242707556</v>
      </c>
      <c r="N6" s="228">
        <v>179430.6360303523</v>
      </c>
      <c r="O6" s="228">
        <v>187664.55680762365</v>
      </c>
      <c r="P6" s="228">
        <v>180327.05465231038</v>
      </c>
      <c r="Q6" s="228">
        <v>181380.86460518348</v>
      </c>
      <c r="R6" s="228">
        <v>184054.98369132107</v>
      </c>
      <c r="S6" s="228">
        <v>187940.56294665881</v>
      </c>
      <c r="T6" s="228">
        <v>187434.26679178185</v>
      </c>
      <c r="U6" s="228">
        <v>187192.59006447296</v>
      </c>
      <c r="V6" s="228">
        <v>184738.89748936027</v>
      </c>
      <c r="W6" s="228">
        <v>181205.50353658054</v>
      </c>
      <c r="X6" s="228">
        <v>178693.63734461172</v>
      </c>
      <c r="Y6" s="228">
        <v>179423</v>
      </c>
      <c r="Z6" s="228">
        <v>181888.16999999998</v>
      </c>
      <c r="AA6" s="228">
        <v>182393.29</v>
      </c>
      <c r="AB6" s="228">
        <v>185166.48</v>
      </c>
      <c r="AC6" s="228">
        <v>186208.37000000002</v>
      </c>
      <c r="AD6" s="228">
        <v>192185</v>
      </c>
      <c r="AE6" s="228">
        <v>198106</v>
      </c>
      <c r="AF6" s="228">
        <v>214036</v>
      </c>
      <c r="AG6" s="228">
        <v>232429</v>
      </c>
      <c r="AH6" s="228">
        <v>238511</v>
      </c>
      <c r="AI6" s="228">
        <v>240862</v>
      </c>
      <c r="AJ6" s="228">
        <v>264431</v>
      </c>
      <c r="AK6" s="228">
        <v>286047</v>
      </c>
      <c r="AL6" s="228">
        <v>297148</v>
      </c>
      <c r="AM6" s="228">
        <v>291929</v>
      </c>
      <c r="AN6" s="228">
        <v>309419</v>
      </c>
      <c r="AO6" s="228">
        <v>320262</v>
      </c>
      <c r="AP6" s="228">
        <v>334881</v>
      </c>
      <c r="AQ6" s="228">
        <v>335448</v>
      </c>
      <c r="AR6" s="228">
        <v>347109</v>
      </c>
    </row>
    <row r="7" spans="1:44" s="79" customFormat="1">
      <c r="A7" s="362" t="s">
        <v>1125</v>
      </c>
      <c r="B7" s="229">
        <v>66826.108527481192</v>
      </c>
      <c r="C7" s="229">
        <v>74145.315136199555</v>
      </c>
      <c r="D7" s="229">
        <v>73565.965085682372</v>
      </c>
      <c r="E7" s="229">
        <v>77809.364581654096</v>
      </c>
      <c r="F7" s="229">
        <v>77916.218334813049</v>
      </c>
      <c r="G7" s="229">
        <v>79023.844712432037</v>
      </c>
      <c r="H7" s="229">
        <v>78945.801344731779</v>
      </c>
      <c r="I7" s="229">
        <v>80059.562408251208</v>
      </c>
      <c r="J7" s="229">
        <v>82460.416336720489</v>
      </c>
      <c r="K7" s="229">
        <v>87475.679316732072</v>
      </c>
      <c r="L7" s="229">
        <v>84582.550686141389</v>
      </c>
      <c r="M7" s="229">
        <v>85767.111603492493</v>
      </c>
      <c r="N7" s="229">
        <v>88569.743966950366</v>
      </c>
      <c r="O7" s="229">
        <v>92507.972211703367</v>
      </c>
      <c r="P7" s="229">
        <v>89953.534803262752</v>
      </c>
      <c r="Q7" s="229">
        <v>92368.127656710742</v>
      </c>
      <c r="R7" s="229">
        <v>94256.58887727106</v>
      </c>
      <c r="S7" s="229">
        <v>97419.983051909003</v>
      </c>
      <c r="T7" s="229">
        <v>98003.927744331522</v>
      </c>
      <c r="U7" s="229">
        <v>101037.51619265242</v>
      </c>
      <c r="V7" s="229">
        <v>100931.01871510925</v>
      </c>
      <c r="W7" s="229">
        <v>104182.055429361</v>
      </c>
      <c r="X7" s="229">
        <v>104091.98428809088</v>
      </c>
      <c r="Y7" s="229">
        <v>103208.40828434011</v>
      </c>
      <c r="Z7" s="229">
        <v>109033.13</v>
      </c>
      <c r="AA7" s="229">
        <v>110175.15</v>
      </c>
      <c r="AB7" s="229">
        <v>113523.14</v>
      </c>
      <c r="AC7" s="229">
        <v>118878.57</v>
      </c>
      <c r="AD7" s="229">
        <v>124567</v>
      </c>
      <c r="AE7" s="229">
        <v>133650</v>
      </c>
      <c r="AF7" s="229">
        <v>144151</v>
      </c>
      <c r="AG7" s="229">
        <v>159012</v>
      </c>
      <c r="AH7" s="229">
        <v>165535</v>
      </c>
      <c r="AI7" s="229">
        <v>169917</v>
      </c>
      <c r="AJ7" s="229">
        <v>192932</v>
      </c>
      <c r="AK7" s="229">
        <v>208851</v>
      </c>
      <c r="AL7" s="229">
        <v>218820</v>
      </c>
      <c r="AM7" s="229">
        <v>214068</v>
      </c>
      <c r="AN7" s="229">
        <v>229779</v>
      </c>
      <c r="AO7" s="229">
        <v>239584</v>
      </c>
      <c r="AP7" s="229">
        <v>253840</v>
      </c>
      <c r="AQ7" s="229">
        <v>253294</v>
      </c>
      <c r="AR7" s="229">
        <v>261888</v>
      </c>
    </row>
    <row r="8" spans="1:44" s="79" customFormat="1">
      <c r="A8" s="362" t="s">
        <v>1124</v>
      </c>
      <c r="B8" s="229">
        <v>32842.516299491006</v>
      </c>
      <c r="C8" s="229">
        <v>34875.078149029461</v>
      </c>
      <c r="D8" s="229">
        <v>36372.579001279839</v>
      </c>
      <c r="E8" s="229">
        <v>39041.441639759803</v>
      </c>
      <c r="F8" s="229">
        <v>39889.561832308653</v>
      </c>
      <c r="G8" s="229">
        <v>40648.917375229226</v>
      </c>
      <c r="H8" s="229">
        <v>40735.870936781103</v>
      </c>
      <c r="I8" s="229">
        <v>42287.168579750098</v>
      </c>
      <c r="J8" s="229">
        <v>42516.593523019481</v>
      </c>
      <c r="K8" s="229">
        <v>42999.132080769574</v>
      </c>
      <c r="L8" s="229">
        <v>43939.99138972081</v>
      </c>
      <c r="M8" s="229">
        <v>45017.488916259827</v>
      </c>
      <c r="N8" s="229">
        <v>45440.296518700692</v>
      </c>
      <c r="O8" s="229">
        <v>46207.521760130374</v>
      </c>
      <c r="P8" s="229">
        <v>45944.06612062917</v>
      </c>
      <c r="Q8" s="229">
        <v>46525.523908630428</v>
      </c>
      <c r="R8" s="229">
        <v>46640.19078235999</v>
      </c>
      <c r="S8" s="229">
        <v>46665.69875395979</v>
      </c>
      <c r="T8" s="229">
        <v>46604.763982000841</v>
      </c>
      <c r="U8" s="229">
        <v>47382.412104819326</v>
      </c>
      <c r="V8" s="229">
        <v>47741.642875959471</v>
      </c>
      <c r="W8" s="229">
        <v>47493.13814697021</v>
      </c>
      <c r="X8" s="229">
        <v>47026.856411139124</v>
      </c>
      <c r="Y8" s="229">
        <v>49000.810000000005</v>
      </c>
      <c r="Z8" s="229">
        <v>48937.25</v>
      </c>
      <c r="AA8" s="229">
        <v>49030.720000000001</v>
      </c>
      <c r="AB8" s="229">
        <v>49778.329999999994</v>
      </c>
      <c r="AC8" s="229">
        <v>51022.35</v>
      </c>
      <c r="AD8" s="229">
        <v>51220</v>
      </c>
      <c r="AE8" s="229">
        <v>51426</v>
      </c>
      <c r="AF8" s="229">
        <v>54056</v>
      </c>
      <c r="AG8" s="229">
        <v>56872</v>
      </c>
      <c r="AH8" s="229">
        <v>57280</v>
      </c>
      <c r="AI8" s="229">
        <v>57492</v>
      </c>
      <c r="AJ8" s="229">
        <v>61291</v>
      </c>
      <c r="AK8" s="229">
        <v>63680</v>
      </c>
      <c r="AL8" s="229">
        <v>64624</v>
      </c>
      <c r="AM8" s="229">
        <v>63543</v>
      </c>
      <c r="AN8" s="229">
        <v>65804</v>
      </c>
      <c r="AO8" s="229">
        <v>67569</v>
      </c>
      <c r="AP8" s="229">
        <v>68407</v>
      </c>
      <c r="AQ8" s="229">
        <v>69454</v>
      </c>
      <c r="AR8" s="229">
        <v>71464</v>
      </c>
    </row>
    <row r="9" spans="1:44" s="79" customFormat="1">
      <c r="A9" s="362" t="s">
        <v>229</v>
      </c>
      <c r="B9" s="229">
        <v>42856.79175261005</v>
      </c>
      <c r="C9" s="229">
        <v>39964.907434130073</v>
      </c>
      <c r="D9" s="229">
        <v>39660.27786767987</v>
      </c>
      <c r="E9" s="229">
        <v>39218.129907809896</v>
      </c>
      <c r="F9" s="229">
        <v>37841.968044199821</v>
      </c>
      <c r="G9" s="229">
        <v>40389.624828729698</v>
      </c>
      <c r="H9" s="229">
        <v>43587.931697080152</v>
      </c>
      <c r="I9" s="229">
        <v>42183.023589000033</v>
      </c>
      <c r="J9" s="229">
        <v>43925.590812819806</v>
      </c>
      <c r="K9" s="229">
        <v>42593.621435399808</v>
      </c>
      <c r="L9" s="229">
        <v>40292.866236560032</v>
      </c>
      <c r="M9" s="229">
        <v>39235.205662400018</v>
      </c>
      <c r="N9" s="229">
        <v>37259.677651730228</v>
      </c>
      <c r="O9" s="229">
        <v>40562.737202420198</v>
      </c>
      <c r="P9" s="229">
        <v>35581.730543490085</v>
      </c>
      <c r="Q9" s="229">
        <v>34231.754601829962</v>
      </c>
      <c r="R9" s="229">
        <v>34638.559698810088</v>
      </c>
      <c r="S9" s="229">
        <v>35349.607771820003</v>
      </c>
      <c r="T9" s="229">
        <v>35070.936843539974</v>
      </c>
      <c r="U9" s="229">
        <v>31266.409878040013</v>
      </c>
      <c r="V9" s="229">
        <v>29069.654969800045</v>
      </c>
      <c r="W9" s="229">
        <v>22731.925929560002</v>
      </c>
      <c r="X9" s="229">
        <v>21533.171772030026</v>
      </c>
      <c r="Y9" s="229">
        <v>21350.389264879894</v>
      </c>
      <c r="Z9" s="229">
        <v>17670.669999999998</v>
      </c>
      <c r="AA9" s="229">
        <v>16725.440000000002</v>
      </c>
      <c r="AB9" s="229">
        <v>15660.72</v>
      </c>
      <c r="AC9" s="229">
        <v>10539.66</v>
      </c>
      <c r="AD9" s="229">
        <v>10885</v>
      </c>
      <c r="AE9" s="229">
        <v>7112</v>
      </c>
      <c r="AF9" s="229">
        <v>7291</v>
      </c>
      <c r="AG9" s="229">
        <v>7525</v>
      </c>
      <c r="AH9" s="229">
        <v>6667</v>
      </c>
      <c r="AI9" s="229">
        <v>5282</v>
      </c>
      <c r="AJ9" s="229">
        <v>4609</v>
      </c>
      <c r="AK9" s="229">
        <v>7122</v>
      </c>
      <c r="AL9" s="229">
        <v>7762</v>
      </c>
      <c r="AM9" s="229">
        <v>8515</v>
      </c>
      <c r="AN9" s="229">
        <v>8344</v>
      </c>
      <c r="AO9" s="229">
        <v>7469</v>
      </c>
      <c r="AP9" s="229">
        <v>6725</v>
      </c>
      <c r="AQ9" s="229">
        <v>6812</v>
      </c>
      <c r="AR9" s="229">
        <v>6736</v>
      </c>
    </row>
    <row r="10" spans="1:44" s="79" customFormat="1">
      <c r="A10" s="362" t="s">
        <v>1126</v>
      </c>
      <c r="B10" s="229">
        <v>6739.6645693099872</v>
      </c>
      <c r="C10" s="229">
        <v>6634.2804321999947</v>
      </c>
      <c r="D10" s="229">
        <v>7220.4457974099887</v>
      </c>
      <c r="E10" s="229">
        <v>7571.3212578300108</v>
      </c>
      <c r="F10" s="229">
        <v>6871.2977789599918</v>
      </c>
      <c r="G10" s="229">
        <v>7188.7483474699975</v>
      </c>
      <c r="H10" s="229">
        <v>7649.4221614800108</v>
      </c>
      <c r="I10" s="229">
        <v>9335.8687156399883</v>
      </c>
      <c r="J10" s="229">
        <v>9519.419071950002</v>
      </c>
      <c r="K10" s="229">
        <v>10484.648622820006</v>
      </c>
      <c r="L10" s="229">
        <v>10033.003825150003</v>
      </c>
      <c r="M10" s="229">
        <v>9091.2962449199858</v>
      </c>
      <c r="N10" s="229">
        <v>8160.917892970001</v>
      </c>
      <c r="O10" s="229">
        <v>8386.3256333700028</v>
      </c>
      <c r="P10" s="229">
        <v>8847.7231849300097</v>
      </c>
      <c r="Q10" s="229">
        <v>8255.4584380100005</v>
      </c>
      <c r="R10" s="229">
        <v>8519.6443328799796</v>
      </c>
      <c r="S10" s="229">
        <v>8505.273368969989</v>
      </c>
      <c r="T10" s="229">
        <v>7754.6382219100087</v>
      </c>
      <c r="U10" s="229">
        <v>7506.2518889600087</v>
      </c>
      <c r="V10" s="229">
        <v>6996.5809284899933</v>
      </c>
      <c r="W10" s="229">
        <v>6798.3840306900101</v>
      </c>
      <c r="X10" s="229">
        <v>6041.6248733500088</v>
      </c>
      <c r="Y10" s="229">
        <v>5863.51</v>
      </c>
      <c r="Z10" s="229">
        <v>6247.11</v>
      </c>
      <c r="AA10" s="229">
        <v>6461.98</v>
      </c>
      <c r="AB10" s="229">
        <v>6204.29</v>
      </c>
      <c r="AC10" s="229">
        <v>5767.8</v>
      </c>
      <c r="AD10" s="229">
        <v>5514</v>
      </c>
      <c r="AE10" s="229">
        <v>5918</v>
      </c>
      <c r="AF10" s="229">
        <v>8539</v>
      </c>
      <c r="AG10" s="229">
        <v>9021</v>
      </c>
      <c r="AH10" s="229">
        <v>9029</v>
      </c>
      <c r="AI10" s="229">
        <v>8171</v>
      </c>
      <c r="AJ10" s="229">
        <v>5599</v>
      </c>
      <c r="AK10" s="229">
        <v>6394</v>
      </c>
      <c r="AL10" s="229">
        <v>5942</v>
      </c>
      <c r="AM10" s="229">
        <v>5803</v>
      </c>
      <c r="AN10" s="229">
        <v>5492</v>
      </c>
      <c r="AO10" s="229">
        <v>5640</v>
      </c>
      <c r="AP10" s="229">
        <v>5909</v>
      </c>
      <c r="AQ10" s="229">
        <v>5888</v>
      </c>
      <c r="AR10" s="229">
        <v>7021</v>
      </c>
    </row>
    <row r="11" spans="1:44" s="79" customFormat="1">
      <c r="A11" s="363" t="s">
        <v>534</v>
      </c>
      <c r="B11" s="309">
        <v>691.60471015874646</v>
      </c>
      <c r="C11" s="309">
        <v>1579.1701732774382</v>
      </c>
      <c r="D11" s="309">
        <v>1586.0925294670742</v>
      </c>
      <c r="E11" s="309">
        <v>1262.1140697954688</v>
      </c>
      <c r="F11" s="309">
        <v>899.45217699135537</v>
      </c>
      <c r="G11" s="309">
        <v>1047.2586836741539</v>
      </c>
      <c r="H11" s="309">
        <v>928.83458185181371</v>
      </c>
      <c r="I11" s="309">
        <v>1082.321924642456</v>
      </c>
      <c r="J11" s="309">
        <v>1069.0461413676385</v>
      </c>
      <c r="K11" s="309">
        <v>922.70683575645671</v>
      </c>
      <c r="L11" s="309">
        <v>737.93969180731801</v>
      </c>
      <c r="M11" s="309">
        <v>703.19784954527859</v>
      </c>
      <c r="N11" s="309">
        <v>631.06673687769216</v>
      </c>
      <c r="O11" s="309">
        <v>-8569.0009045288316</v>
      </c>
      <c r="P11" s="309">
        <v>370.67385417281184</v>
      </c>
      <c r="Q11" s="309">
        <v>632.62719442503294</v>
      </c>
      <c r="R11" s="309">
        <v>657.30034070566762</v>
      </c>
      <c r="S11" s="309">
        <v>639.64990555975237</v>
      </c>
      <c r="T11" s="309">
        <v>788.98178930816357</v>
      </c>
      <c r="U11" s="309">
        <v>1477.9724617912434</v>
      </c>
      <c r="V11" s="309">
        <v>2684.641698620253</v>
      </c>
      <c r="W11" s="309">
        <v>3616.723003697989</v>
      </c>
      <c r="X11" s="309">
        <v>3849.9118158738129</v>
      </c>
      <c r="Y11" s="309">
        <v>4113.2474457163016</v>
      </c>
      <c r="Z11" s="309">
        <v>4300.5114873909788</v>
      </c>
      <c r="AA11" s="309">
        <v>4438.4758770999997</v>
      </c>
      <c r="AB11" s="309">
        <v>4419.4980619200969</v>
      </c>
      <c r="AC11" s="309">
        <v>4571.5002322204964</v>
      </c>
      <c r="AD11" s="309">
        <v>5219.0824887300441</v>
      </c>
      <c r="AE11" s="309">
        <v>5848.8569605291032</v>
      </c>
      <c r="AF11" s="309">
        <v>6686.5480557066812</v>
      </c>
      <c r="AG11" s="309">
        <v>7441.9999912332305</v>
      </c>
      <c r="AH11" s="309">
        <v>7918.8162646377205</v>
      </c>
      <c r="AI11" s="309">
        <v>10197.610479705223</v>
      </c>
      <c r="AJ11" s="309">
        <v>10048</v>
      </c>
      <c r="AK11" s="309">
        <v>11895</v>
      </c>
      <c r="AL11" s="309">
        <v>13687</v>
      </c>
      <c r="AM11" s="309">
        <v>18275</v>
      </c>
      <c r="AN11" s="309">
        <v>19501</v>
      </c>
      <c r="AO11" s="309">
        <v>23895</v>
      </c>
      <c r="AP11" s="309">
        <v>26891</v>
      </c>
      <c r="AQ11" s="309">
        <v>29312</v>
      </c>
      <c r="AR11" s="309">
        <v>31040</v>
      </c>
    </row>
    <row r="12" spans="1:44" s="79" customFormat="1">
      <c r="A12" s="363" t="s">
        <v>1088</v>
      </c>
      <c r="B12" s="309">
        <v>0</v>
      </c>
      <c r="C12" s="309">
        <v>0</v>
      </c>
      <c r="D12" s="309">
        <v>0</v>
      </c>
      <c r="E12" s="309">
        <v>0</v>
      </c>
      <c r="F12" s="309">
        <v>0</v>
      </c>
      <c r="G12" s="309">
        <v>0</v>
      </c>
      <c r="H12" s="309">
        <v>0</v>
      </c>
      <c r="I12" s="309">
        <v>0</v>
      </c>
      <c r="J12" s="309">
        <v>0</v>
      </c>
      <c r="K12" s="309">
        <v>0</v>
      </c>
      <c r="L12" s="309">
        <v>0</v>
      </c>
      <c r="M12" s="309">
        <v>0</v>
      </c>
      <c r="N12" s="309">
        <v>0</v>
      </c>
      <c r="O12" s="309">
        <v>0</v>
      </c>
      <c r="P12" s="309">
        <v>0</v>
      </c>
      <c r="Q12" s="309">
        <v>0</v>
      </c>
      <c r="R12" s="309">
        <v>0</v>
      </c>
      <c r="S12" s="309">
        <v>0</v>
      </c>
      <c r="T12" s="309">
        <v>0</v>
      </c>
      <c r="U12" s="309">
        <v>125</v>
      </c>
      <c r="V12" s="309">
        <v>127.30100677999999</v>
      </c>
      <c r="W12" s="309">
        <v>202.26910821000001</v>
      </c>
      <c r="X12" s="309">
        <v>288.55383438999996</v>
      </c>
      <c r="Y12" s="309">
        <v>287.98938630999999</v>
      </c>
      <c r="Z12" s="309">
        <v>318.27630415000004</v>
      </c>
      <c r="AA12" s="309">
        <v>857.37961862999998</v>
      </c>
      <c r="AB12" s="309">
        <v>867.09932410999988</v>
      </c>
      <c r="AC12" s="309">
        <v>926.67058059999999</v>
      </c>
      <c r="AD12" s="309">
        <v>1108.7681666499998</v>
      </c>
      <c r="AE12" s="309">
        <v>1949.2051228799996</v>
      </c>
      <c r="AF12" s="309">
        <v>5057.8499132200004</v>
      </c>
      <c r="AG12" s="309">
        <v>8152.0757266999981</v>
      </c>
      <c r="AH12" s="309">
        <v>8147.2063363600009</v>
      </c>
      <c r="AI12" s="309">
        <v>10982.556942929999</v>
      </c>
      <c r="AJ12" s="309">
        <v>11515.635231040003</v>
      </c>
      <c r="AK12" s="309">
        <v>11768.873021949987</v>
      </c>
      <c r="AL12" s="309">
        <v>11676</v>
      </c>
      <c r="AM12" s="309">
        <v>11402</v>
      </c>
      <c r="AN12" s="309">
        <v>11017</v>
      </c>
      <c r="AO12" s="309">
        <v>11148</v>
      </c>
      <c r="AP12" s="309">
        <v>10742</v>
      </c>
      <c r="AQ12" s="309">
        <v>10229</v>
      </c>
      <c r="AR12" s="309">
        <v>8422</v>
      </c>
    </row>
    <row r="13" spans="1:44" s="79" customFormat="1" ht="13.5" thickBot="1">
      <c r="A13" s="364" t="s">
        <v>1095</v>
      </c>
      <c r="B13" s="235">
        <v>149956.68585904912</v>
      </c>
      <c r="C13" s="235">
        <v>157198.75132483861</v>
      </c>
      <c r="D13" s="235">
        <v>158405.36028151732</v>
      </c>
      <c r="E13" s="235">
        <v>164902.37145684671</v>
      </c>
      <c r="F13" s="235">
        <v>163418.4981672705</v>
      </c>
      <c r="G13" s="235">
        <v>168298.39394753519</v>
      </c>
      <c r="H13" s="235">
        <v>171847.86072192318</v>
      </c>
      <c r="I13" s="235">
        <v>174947.9452172844</v>
      </c>
      <c r="J13" s="235">
        <v>179491.06588587578</v>
      </c>
      <c r="K13" s="235">
        <v>184475.78829147998</v>
      </c>
      <c r="L13" s="235">
        <v>179586.35182938</v>
      </c>
      <c r="M13" s="235">
        <v>179814.30027662084</v>
      </c>
      <c r="N13" s="235">
        <v>180061.70276722999</v>
      </c>
      <c r="O13" s="235">
        <v>179095.55590309482</v>
      </c>
      <c r="P13" s="235">
        <v>180697.7285064832</v>
      </c>
      <c r="Q13" s="235">
        <v>182013.49179960851</v>
      </c>
      <c r="R13" s="235">
        <v>184712.28403202674</v>
      </c>
      <c r="S13" s="235">
        <v>188580.21285221857</v>
      </c>
      <c r="T13" s="235">
        <v>188223.24858109001</v>
      </c>
      <c r="U13" s="235">
        <v>188795.5625262642</v>
      </c>
      <c r="V13" s="235">
        <v>187550.84019476053</v>
      </c>
      <c r="W13" s="235">
        <v>185024.49564848852</v>
      </c>
      <c r="X13" s="235">
        <v>182832.10299487555</v>
      </c>
      <c r="Y13" s="235">
        <v>183824.23683202628</v>
      </c>
      <c r="Z13" s="235">
        <v>186506.95779154098</v>
      </c>
      <c r="AA13" s="235">
        <v>187689.14549572999</v>
      </c>
      <c r="AB13" s="235">
        <v>190453.07738603011</v>
      </c>
      <c r="AC13" s="235">
        <v>191706.54081282052</v>
      </c>
      <c r="AD13" s="235">
        <v>198512.85065538005</v>
      </c>
      <c r="AE13" s="235">
        <v>205904.06208340911</v>
      </c>
      <c r="AF13" s="235">
        <v>225780.3979689267</v>
      </c>
      <c r="AG13" s="235">
        <v>248023.07571793321</v>
      </c>
      <c r="AH13" s="235">
        <v>254577.02260099771</v>
      </c>
      <c r="AI13" s="235">
        <v>262042.16742263522</v>
      </c>
      <c r="AJ13" s="235">
        <v>285994.63523104001</v>
      </c>
      <c r="AK13" s="235">
        <v>309710.87302195001</v>
      </c>
      <c r="AL13" s="235">
        <v>322511</v>
      </c>
      <c r="AM13" s="235">
        <v>321606</v>
      </c>
      <c r="AN13" s="235">
        <v>339937</v>
      </c>
      <c r="AO13" s="235">
        <v>355305</v>
      </c>
      <c r="AP13" s="235">
        <v>372514</v>
      </c>
      <c r="AQ13" s="235">
        <v>374989</v>
      </c>
      <c r="AR13" s="235">
        <v>386571</v>
      </c>
    </row>
    <row r="14" spans="1:44" s="89" customFormat="1" ht="13.5" thickTop="1"/>
    <row r="15" spans="1:44" s="89" customFormat="1"/>
    <row r="16" spans="1:44" s="89" customFormat="1"/>
    <row r="17" s="89" customFormat="1"/>
    <row r="18" s="89" customFormat="1"/>
    <row r="19" s="89" customFormat="1"/>
  </sheetData>
  <sheetProtection sheet="1" objects="1" scenarios="1"/>
  <hyperlinks>
    <hyperlink ref="A4" location="'Index'!D9" display="Índice!A1" xr:uid="{D3F3B585-FD33-4132-86DE-FB2611EF4DFD}"/>
  </hyperlinks>
  <pageMargins left="0.511811024" right="0.511811024" top="0.78740157499999996" bottom="0.78740157499999996" header="0.31496062000000002" footer="0.31496062000000002"/>
  <pageSetup paperSize="9" orientation="portrait" r:id="rId1"/>
  <headerFooter>
    <oddHeader>&amp;R&amp;"Calibri"&amp;10&amp;K000000 #interna&amp;1#_x000D_</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E875E-E34E-436D-8C52-78C3BA556FF0}">
  <sheetPr codeName="Planilha5">
    <tabColor rgb="FF33CCCC"/>
  </sheetPr>
  <dimension ref="A1:AR17"/>
  <sheetViews>
    <sheetView showGridLines="0" showRowColHeaders="0" workbookViewId="0">
      <pane xSplit="1" ySplit="5" topLeftCell="AJ6" activePane="bottomRight" state="frozen"/>
      <selection pane="topRight" activeCell="B1" sqref="B1"/>
      <selection pane="bottomLeft" activeCell="A6" sqref="A6"/>
      <selection pane="bottomRight" activeCell="A4" sqref="A4"/>
    </sheetView>
  </sheetViews>
  <sheetFormatPr defaultColWidth="12.42578125" defaultRowHeight="12.75"/>
  <cols>
    <col min="1" max="1" width="64.7109375" customWidth="1"/>
    <col min="2" max="236" width="12.7109375" customWidth="1"/>
  </cols>
  <sheetData>
    <row r="1" spans="1:44" s="80" customFormat="1" ht="17.25">
      <c r="A1" s="90"/>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row>
    <row r="2" spans="1:44" s="80" customFormat="1" ht="33" customHeight="1">
      <c r="A2" s="616" t="s">
        <v>1127</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row>
    <row r="3" spans="1:44" s="81" customFormat="1" ht="17.25">
      <c r="A3" s="617" t="s">
        <v>1443</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row>
    <row r="4" spans="1:44" s="81" customFormat="1">
      <c r="A4" s="95" t="s">
        <v>1457</v>
      </c>
      <c r="B4" s="93" t="s">
        <v>761</v>
      </c>
      <c r="C4" s="93" t="s">
        <v>762</v>
      </c>
      <c r="D4" s="93" t="s">
        <v>1478</v>
      </c>
      <c r="E4" s="93" t="s">
        <v>1479</v>
      </c>
      <c r="F4" s="94" t="s">
        <v>1460</v>
      </c>
      <c r="G4" s="94" t="s">
        <v>1461</v>
      </c>
      <c r="H4" s="94" t="s">
        <v>1480</v>
      </c>
      <c r="I4" s="94" t="s">
        <v>1481</v>
      </c>
      <c r="J4" s="94" t="s">
        <v>1464</v>
      </c>
      <c r="K4" s="94" t="s">
        <v>1465</v>
      </c>
      <c r="L4" s="94" t="s">
        <v>1482</v>
      </c>
      <c r="M4" s="94" t="s">
        <v>1483</v>
      </c>
      <c r="N4" s="94" t="s">
        <v>1468</v>
      </c>
      <c r="O4" s="94" t="s">
        <v>1469</v>
      </c>
      <c r="P4" s="94" t="s">
        <v>1484</v>
      </c>
      <c r="Q4" s="94" t="s">
        <v>1485</v>
      </c>
      <c r="R4" s="94" t="s">
        <v>1472</v>
      </c>
      <c r="S4" s="94" t="s">
        <v>1473</v>
      </c>
      <c r="T4" s="94" t="s">
        <v>1486</v>
      </c>
      <c r="U4" s="94" t="s">
        <v>1487</v>
      </c>
      <c r="V4" s="94" t="s">
        <v>1163</v>
      </c>
      <c r="W4" s="94" t="s">
        <v>1164</v>
      </c>
      <c r="X4" s="94" t="s">
        <v>1488</v>
      </c>
      <c r="Y4" s="94" t="s">
        <v>1489</v>
      </c>
      <c r="Z4" s="94" t="s">
        <v>1203</v>
      </c>
      <c r="AA4" s="94" t="s">
        <v>1204</v>
      </c>
      <c r="AB4" s="94" t="s">
        <v>1490</v>
      </c>
      <c r="AC4" s="94" t="s">
        <v>1491</v>
      </c>
      <c r="AD4" s="94" t="s">
        <v>1477</v>
      </c>
      <c r="AE4" s="94" t="s">
        <v>1403</v>
      </c>
      <c r="AF4" s="94" t="s">
        <v>1418</v>
      </c>
      <c r="AG4" s="94" t="s">
        <v>1419</v>
      </c>
      <c r="AH4" s="94" t="s">
        <v>1406</v>
      </c>
      <c r="AI4" s="94" t="s">
        <v>1407</v>
      </c>
      <c r="AJ4" s="94" t="s">
        <v>1420</v>
      </c>
      <c r="AK4" s="94" t="s">
        <v>1421</v>
      </c>
      <c r="AL4" s="94" t="s">
        <v>1410</v>
      </c>
      <c r="AM4" s="94" t="s">
        <v>1411</v>
      </c>
      <c r="AN4" s="94" t="s">
        <v>1422</v>
      </c>
      <c r="AO4" s="94" t="s">
        <v>1423</v>
      </c>
      <c r="AP4" s="94" t="s">
        <v>1414</v>
      </c>
      <c r="AQ4" s="94" t="s">
        <v>1415</v>
      </c>
      <c r="AR4" s="94" t="s">
        <v>1424</v>
      </c>
    </row>
    <row r="5" spans="1:44" s="109" customFormat="1" ht="4.5" customHeight="1">
      <c r="A5" s="96"/>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row>
    <row r="6" spans="1:44" s="366" customFormat="1">
      <c r="A6" s="346" t="s">
        <v>531</v>
      </c>
      <c r="B6" s="228">
        <v>149265.08114889037</v>
      </c>
      <c r="C6" s="228">
        <v>155619.58115156117</v>
      </c>
      <c r="D6" s="228">
        <v>156819.26775205025</v>
      </c>
      <c r="E6" s="228">
        <v>163640.25738705124</v>
      </c>
      <c r="F6" s="228">
        <v>162519.04599027915</v>
      </c>
      <c r="G6" s="228">
        <v>167251.13526386104</v>
      </c>
      <c r="H6" s="228">
        <v>170919.02614007136</v>
      </c>
      <c r="I6" s="228">
        <v>173865.62329264195</v>
      </c>
      <c r="J6" s="228">
        <v>178422.01974450814</v>
      </c>
      <c r="K6" s="228">
        <v>183553.08145572353</v>
      </c>
      <c r="L6" s="228">
        <v>178848.41213757268</v>
      </c>
      <c r="M6" s="228">
        <v>179111.10242707556</v>
      </c>
      <c r="N6" s="228">
        <v>179430.6360303523</v>
      </c>
      <c r="O6" s="228">
        <v>187664.55680762365</v>
      </c>
      <c r="P6" s="228">
        <v>180327.05465231038</v>
      </c>
      <c r="Q6" s="228">
        <v>181380.86460518348</v>
      </c>
      <c r="R6" s="228">
        <v>184054.98369132107</v>
      </c>
      <c r="S6" s="228">
        <v>187940.56294665881</v>
      </c>
      <c r="T6" s="228">
        <v>187434.26679178185</v>
      </c>
      <c r="U6" s="228">
        <v>187192.59006447296</v>
      </c>
      <c r="V6" s="228">
        <v>184738.89748936027</v>
      </c>
      <c r="W6" s="228">
        <v>181205.50353658054</v>
      </c>
      <c r="X6" s="228">
        <v>178693.63734461172</v>
      </c>
      <c r="Y6" s="228">
        <v>179423</v>
      </c>
      <c r="Z6" s="228">
        <v>181888.16999999998</v>
      </c>
      <c r="AA6" s="228">
        <v>182393.29</v>
      </c>
      <c r="AB6" s="228">
        <v>185166.48</v>
      </c>
      <c r="AC6" s="228">
        <v>186208.37000000002</v>
      </c>
      <c r="AD6" s="228">
        <v>192185</v>
      </c>
      <c r="AE6" s="228">
        <v>198106</v>
      </c>
      <c r="AF6" s="228">
        <v>214036</v>
      </c>
      <c r="AG6" s="228">
        <v>232429</v>
      </c>
      <c r="AH6" s="228">
        <v>238511</v>
      </c>
      <c r="AI6" s="228">
        <v>240862</v>
      </c>
      <c r="AJ6" s="228">
        <v>264431</v>
      </c>
      <c r="AK6" s="228">
        <v>286047</v>
      </c>
      <c r="AL6" s="228">
        <v>297148</v>
      </c>
      <c r="AM6" s="228">
        <v>291929</v>
      </c>
      <c r="AN6" s="228">
        <v>309419</v>
      </c>
      <c r="AO6" s="228">
        <v>320262</v>
      </c>
      <c r="AP6" s="228">
        <v>334881</v>
      </c>
      <c r="AQ6" s="228">
        <v>335448</v>
      </c>
      <c r="AR6" s="228">
        <v>347109</v>
      </c>
    </row>
    <row r="7" spans="1:44" s="79" customFormat="1">
      <c r="A7" s="362" t="s">
        <v>228</v>
      </c>
      <c r="B7" s="229">
        <v>149265.08114888871</v>
      </c>
      <c r="C7" s="229">
        <v>155619.58115155902</v>
      </c>
      <c r="D7" s="229">
        <v>156819.26775205211</v>
      </c>
      <c r="E7" s="229">
        <v>163640.2573870481</v>
      </c>
      <c r="F7" s="229">
        <v>162519.045990285</v>
      </c>
      <c r="G7" s="229">
        <v>167251.13526386098</v>
      </c>
      <c r="H7" s="229">
        <v>170919.02614007189</v>
      </c>
      <c r="I7" s="229">
        <v>173865.623292637</v>
      </c>
      <c r="J7" s="229">
        <v>178422.019744511</v>
      </c>
      <c r="K7" s="229">
        <v>183553.08145627999</v>
      </c>
      <c r="L7" s="229">
        <v>178848.41213965995</v>
      </c>
      <c r="M7" s="229">
        <v>179111.10242707084</v>
      </c>
      <c r="N7" s="229">
        <v>134010.04048569995</v>
      </c>
      <c r="O7" s="229">
        <v>138715.49397183361</v>
      </c>
      <c r="P7" s="229">
        <v>135897.60092389106</v>
      </c>
      <c r="Q7" s="229">
        <v>138893.65156534122</v>
      </c>
      <c r="R7" s="229">
        <v>140896.77965963047</v>
      </c>
      <c r="S7" s="229">
        <v>144085.68180586991</v>
      </c>
      <c r="T7" s="229">
        <v>144608.69172633995</v>
      </c>
      <c r="U7" s="229">
        <v>148419.92829746919</v>
      </c>
      <c r="V7" s="229">
        <v>148672.66159028001</v>
      </c>
      <c r="W7" s="229">
        <v>151675.19357625998</v>
      </c>
      <c r="X7" s="229">
        <v>151118.84069922732</v>
      </c>
      <c r="Y7" s="229">
        <v>155466.91985502816</v>
      </c>
      <c r="Z7" s="229">
        <v>157970.40059693725</v>
      </c>
      <c r="AA7" s="229">
        <v>159205.87377203011</v>
      </c>
      <c r="AB7" s="229">
        <v>163301.47068115918</v>
      </c>
      <c r="AC7" s="229">
        <v>169900.92262117963</v>
      </c>
      <c r="AD7" s="229">
        <v>175786.70156283138</v>
      </c>
      <c r="AE7" s="229">
        <v>185075.97618299158</v>
      </c>
      <c r="AF7" s="229">
        <v>198206.62233717999</v>
      </c>
      <c r="AG7" s="229">
        <v>215883.48528380998</v>
      </c>
      <c r="AH7" s="229">
        <v>222815.2229671024</v>
      </c>
      <c r="AI7" s="229">
        <v>227408.93170950242</v>
      </c>
      <c r="AJ7" s="229">
        <v>254222.89438843218</v>
      </c>
      <c r="AK7" s="229">
        <v>272531.27134476119</v>
      </c>
      <c r="AL7" s="229">
        <v>283443.78251887974</v>
      </c>
      <c r="AM7" s="229">
        <v>277611.05432609003</v>
      </c>
      <c r="AN7" s="229">
        <v>295583.23525640985</v>
      </c>
      <c r="AO7" s="229">
        <v>307153.38750198955</v>
      </c>
      <c r="AP7" s="229">
        <v>322247.18451143982</v>
      </c>
      <c r="AQ7" s="229">
        <v>322748.42303366878</v>
      </c>
      <c r="AR7" s="229">
        <v>333351.65709480987</v>
      </c>
    </row>
    <row r="8" spans="1:44" s="79" customFormat="1">
      <c r="A8" s="362" t="s">
        <v>229</v>
      </c>
      <c r="B8" s="229">
        <v>99668.624826968604</v>
      </c>
      <c r="C8" s="229">
        <v>109020.393285229</v>
      </c>
      <c r="D8" s="229">
        <v>109938.54408696201</v>
      </c>
      <c r="E8" s="229">
        <v>116850.806221408</v>
      </c>
      <c r="F8" s="229">
        <v>117805.78016712501</v>
      </c>
      <c r="G8" s="229">
        <v>119672.762087661</v>
      </c>
      <c r="H8" s="229">
        <v>119681.67228151199</v>
      </c>
      <c r="I8" s="229">
        <v>122346.73098799701</v>
      </c>
      <c r="J8" s="229">
        <v>124977.009859741</v>
      </c>
      <c r="K8" s="229">
        <v>130474.81139783999</v>
      </c>
      <c r="L8" s="229">
        <v>128522.39672056994</v>
      </c>
      <c r="M8" s="229">
        <v>130784.60051975082</v>
      </c>
      <c r="N8" s="229">
        <v>45420.595543629999</v>
      </c>
      <c r="O8" s="229">
        <v>48949.062835789984</v>
      </c>
      <c r="P8" s="229">
        <v>44429.453728419991</v>
      </c>
      <c r="Q8" s="229">
        <v>42487.213039839982</v>
      </c>
      <c r="R8" s="229">
        <v>43158.204031690024</v>
      </c>
      <c r="S8" s="229">
        <v>43854.881140790007</v>
      </c>
      <c r="T8" s="229">
        <v>42825.575065449979</v>
      </c>
      <c r="U8" s="229">
        <v>38772.661766999983</v>
      </c>
      <c r="V8" s="229">
        <v>36066.235898930005</v>
      </c>
      <c r="W8" s="229">
        <v>29530.309959909991</v>
      </c>
      <c r="X8" s="229">
        <v>27574.796645380025</v>
      </c>
      <c r="Y8" s="229">
        <v>23956.192258630024</v>
      </c>
      <c r="Z8" s="229">
        <v>23917.780604630065</v>
      </c>
      <c r="AA8" s="229">
        <v>23187.420025800071</v>
      </c>
      <c r="AB8" s="229">
        <v>21865.016871939977</v>
      </c>
      <c r="AC8" s="229">
        <v>16307.465311989983</v>
      </c>
      <c r="AD8" s="229">
        <v>16398.639018330035</v>
      </c>
      <c r="AE8" s="229">
        <v>13030.160004149993</v>
      </c>
      <c r="AF8" s="229">
        <v>15829.517485820001</v>
      </c>
      <c r="AG8" s="229">
        <v>16545.569140179996</v>
      </c>
      <c r="AH8" s="229">
        <v>15695.370881190012</v>
      </c>
      <c r="AI8" s="229">
        <v>13453.074517230001</v>
      </c>
      <c r="AJ8" s="229">
        <v>10207.80936191</v>
      </c>
      <c r="AK8" s="229">
        <v>13515.798014740005</v>
      </c>
      <c r="AL8" s="229">
        <v>13703.957287020005</v>
      </c>
      <c r="AM8" s="229">
        <v>14317.451900140004</v>
      </c>
      <c r="AN8" s="229">
        <v>13836.19425518999</v>
      </c>
      <c r="AO8" s="229">
        <v>13108.983959320001</v>
      </c>
      <c r="AP8" s="229">
        <v>12633.556244850002</v>
      </c>
      <c r="AQ8" s="229">
        <v>12700.059165139995</v>
      </c>
      <c r="AR8" s="229">
        <v>13757.611781999994</v>
      </c>
    </row>
    <row r="9" spans="1:44" s="79" customFormat="1">
      <c r="A9" s="363" t="s">
        <v>534</v>
      </c>
      <c r="B9" s="309">
        <v>691.60471015874646</v>
      </c>
      <c r="C9" s="309">
        <v>1579.1701732774382</v>
      </c>
      <c r="D9" s="309">
        <v>1586.0925294670742</v>
      </c>
      <c r="E9" s="309">
        <v>1262.1140697954688</v>
      </c>
      <c r="F9" s="309">
        <v>899.45217699135537</v>
      </c>
      <c r="G9" s="309">
        <v>1047.2586836741539</v>
      </c>
      <c r="H9" s="309">
        <v>928.83458185181371</v>
      </c>
      <c r="I9" s="309">
        <v>1082.321924642456</v>
      </c>
      <c r="J9" s="309">
        <v>1069.0461413676385</v>
      </c>
      <c r="K9" s="309">
        <v>922.70683575645671</v>
      </c>
      <c r="L9" s="309">
        <v>737.93969180731801</v>
      </c>
      <c r="M9" s="309">
        <v>703.19784954527859</v>
      </c>
      <c r="N9" s="309">
        <v>631.06673687769216</v>
      </c>
      <c r="O9" s="309">
        <v>-8569.0009045288316</v>
      </c>
      <c r="P9" s="309">
        <v>370.67385417281184</v>
      </c>
      <c r="Q9" s="309">
        <v>632.62719442503294</v>
      </c>
      <c r="R9" s="309">
        <v>657.30034070566762</v>
      </c>
      <c r="S9" s="309">
        <v>639.64990555975237</v>
      </c>
      <c r="T9" s="309">
        <v>788.98178930816357</v>
      </c>
      <c r="U9" s="309">
        <v>1477.9724617912434</v>
      </c>
      <c r="V9" s="309">
        <v>2684.641698620253</v>
      </c>
      <c r="W9" s="309">
        <v>3616.723003697989</v>
      </c>
      <c r="X9" s="309">
        <v>3849.9118158738129</v>
      </c>
      <c r="Y9" s="309">
        <v>4113.2474457163016</v>
      </c>
      <c r="Z9" s="309">
        <v>4300.5114873909788</v>
      </c>
      <c r="AA9" s="309">
        <v>4438.4758770999997</v>
      </c>
      <c r="AB9" s="309">
        <v>4419.4980619200969</v>
      </c>
      <c r="AC9" s="309">
        <v>4571.5002322204964</v>
      </c>
      <c r="AD9" s="309">
        <v>5219.0824887300441</v>
      </c>
      <c r="AE9" s="309">
        <v>5848.8569605291032</v>
      </c>
      <c r="AF9" s="309">
        <v>6686.5480557066812</v>
      </c>
      <c r="AG9" s="309">
        <v>7441.9999912332305</v>
      </c>
      <c r="AH9" s="309">
        <v>7918.8162646377205</v>
      </c>
      <c r="AI9" s="309">
        <v>10197.610479705223</v>
      </c>
      <c r="AJ9" s="309">
        <v>10048</v>
      </c>
      <c r="AK9" s="309">
        <v>11895</v>
      </c>
      <c r="AL9" s="309">
        <v>13687</v>
      </c>
      <c r="AM9" s="309">
        <v>18275</v>
      </c>
      <c r="AN9" s="309">
        <v>19501</v>
      </c>
      <c r="AO9" s="309">
        <v>23895</v>
      </c>
      <c r="AP9" s="309">
        <v>26891</v>
      </c>
      <c r="AQ9" s="309">
        <v>29312</v>
      </c>
      <c r="AR9" s="309">
        <v>31040</v>
      </c>
    </row>
    <row r="10" spans="1:44" s="79" customFormat="1">
      <c r="A10" s="363" t="s">
        <v>1088</v>
      </c>
      <c r="B10" s="309">
        <v>0</v>
      </c>
      <c r="C10" s="309">
        <v>0</v>
      </c>
      <c r="D10" s="309">
        <v>0</v>
      </c>
      <c r="E10" s="309">
        <v>0</v>
      </c>
      <c r="F10" s="309">
        <v>0</v>
      </c>
      <c r="G10" s="309">
        <v>0</v>
      </c>
      <c r="H10" s="309">
        <v>0</v>
      </c>
      <c r="I10" s="309">
        <v>0</v>
      </c>
      <c r="J10" s="309">
        <v>0</v>
      </c>
      <c r="K10" s="309">
        <v>0</v>
      </c>
      <c r="L10" s="309">
        <v>0</v>
      </c>
      <c r="M10" s="309">
        <v>0</v>
      </c>
      <c r="N10" s="309">
        <v>0</v>
      </c>
      <c r="O10" s="309">
        <v>0</v>
      </c>
      <c r="P10" s="309">
        <v>0</v>
      </c>
      <c r="Q10" s="309">
        <v>0</v>
      </c>
      <c r="R10" s="309">
        <v>0</v>
      </c>
      <c r="S10" s="309">
        <v>0</v>
      </c>
      <c r="T10" s="309">
        <v>0</v>
      </c>
      <c r="U10" s="309">
        <v>125</v>
      </c>
      <c r="V10" s="309">
        <v>127.30100677999999</v>
      </c>
      <c r="W10" s="309">
        <v>202.26910821000001</v>
      </c>
      <c r="X10" s="309">
        <v>288.55383438999996</v>
      </c>
      <c r="Y10" s="309">
        <v>287.98938630999999</v>
      </c>
      <c r="Z10" s="309">
        <v>318.27630415000004</v>
      </c>
      <c r="AA10" s="309">
        <v>857.37961862999998</v>
      </c>
      <c r="AB10" s="309">
        <v>867.09932410999988</v>
      </c>
      <c r="AC10" s="309">
        <v>926.67058059999999</v>
      </c>
      <c r="AD10" s="309">
        <v>1108.7681666499998</v>
      </c>
      <c r="AE10" s="309">
        <v>1949.2051228799996</v>
      </c>
      <c r="AF10" s="309">
        <v>5057.8499132200004</v>
      </c>
      <c r="AG10" s="309">
        <v>8152.0757266999981</v>
      </c>
      <c r="AH10" s="309">
        <v>8147.2063363600009</v>
      </c>
      <c r="AI10" s="309">
        <v>10982.556942929999</v>
      </c>
      <c r="AJ10" s="309">
        <v>11515.635231040003</v>
      </c>
      <c r="AK10" s="309">
        <v>11768.873021949987</v>
      </c>
      <c r="AL10" s="309">
        <v>11676</v>
      </c>
      <c r="AM10" s="309">
        <v>11402</v>
      </c>
      <c r="AN10" s="309">
        <v>11017</v>
      </c>
      <c r="AO10" s="309">
        <v>11148</v>
      </c>
      <c r="AP10" s="309">
        <v>10742</v>
      </c>
      <c r="AQ10" s="309">
        <v>10229</v>
      </c>
      <c r="AR10" s="309">
        <v>8422</v>
      </c>
    </row>
    <row r="11" spans="1:44" s="79" customFormat="1" ht="13.5" thickBot="1">
      <c r="A11" s="364" t="s">
        <v>1095</v>
      </c>
      <c r="B11" s="235">
        <v>149956.68585904912</v>
      </c>
      <c r="C11" s="235">
        <v>157198.75132483861</v>
      </c>
      <c r="D11" s="235">
        <v>158405.36028151732</v>
      </c>
      <c r="E11" s="235">
        <v>164902.37145684671</v>
      </c>
      <c r="F11" s="235">
        <v>163418.4981672705</v>
      </c>
      <c r="G11" s="235">
        <v>168298.39394753519</v>
      </c>
      <c r="H11" s="235">
        <v>171847.86072192318</v>
      </c>
      <c r="I11" s="235">
        <v>174947.9452172844</v>
      </c>
      <c r="J11" s="235">
        <v>179491.06588587578</v>
      </c>
      <c r="K11" s="235">
        <v>184475.78829147998</v>
      </c>
      <c r="L11" s="235">
        <v>179586.35182938</v>
      </c>
      <c r="M11" s="235">
        <v>179814.30027662084</v>
      </c>
      <c r="N11" s="235">
        <v>180061.70276722999</v>
      </c>
      <c r="O11" s="235">
        <v>179095.55590309482</v>
      </c>
      <c r="P11" s="235">
        <v>180697.7285064832</v>
      </c>
      <c r="Q11" s="235">
        <v>182013.49179960851</v>
      </c>
      <c r="R11" s="235">
        <v>184712.28403202674</v>
      </c>
      <c r="S11" s="235">
        <v>188580.21285221857</v>
      </c>
      <c r="T11" s="235">
        <v>188223.24858109001</v>
      </c>
      <c r="U11" s="235">
        <v>188795.5625262642</v>
      </c>
      <c r="V11" s="235">
        <v>187550.84019476053</v>
      </c>
      <c r="W11" s="235">
        <v>185024.49564848852</v>
      </c>
      <c r="X11" s="235">
        <v>182832.10299487555</v>
      </c>
      <c r="Y11" s="235">
        <v>183824.23683202628</v>
      </c>
      <c r="Z11" s="235">
        <v>186506.95779154098</v>
      </c>
      <c r="AA11" s="235">
        <v>187689.14549572999</v>
      </c>
      <c r="AB11" s="235">
        <v>190453.07738603011</v>
      </c>
      <c r="AC11" s="235">
        <v>191706.54081282052</v>
      </c>
      <c r="AD11" s="235">
        <v>198512.85065538005</v>
      </c>
      <c r="AE11" s="235">
        <v>205904.06208340911</v>
      </c>
      <c r="AF11" s="235">
        <v>225780.3979689267</v>
      </c>
      <c r="AG11" s="235">
        <v>248023.07571793321</v>
      </c>
      <c r="AH11" s="235">
        <v>254577.02260099771</v>
      </c>
      <c r="AI11" s="235">
        <v>262042.16742263522</v>
      </c>
      <c r="AJ11" s="235">
        <v>285994.63523104001</v>
      </c>
      <c r="AK11" s="235">
        <v>309710.87302195001</v>
      </c>
      <c r="AL11" s="235">
        <v>322511</v>
      </c>
      <c r="AM11" s="235">
        <v>321606</v>
      </c>
      <c r="AN11" s="235">
        <v>339937</v>
      </c>
      <c r="AO11" s="235">
        <v>355305</v>
      </c>
      <c r="AP11" s="235">
        <v>372514</v>
      </c>
      <c r="AQ11" s="235">
        <v>374989</v>
      </c>
      <c r="AR11" s="235">
        <v>386571</v>
      </c>
    </row>
    <row r="12" spans="1:44" s="89" customFormat="1" ht="13.5" thickTop="1"/>
    <row r="13" spans="1:44" s="89" customFormat="1"/>
    <row r="14" spans="1:44" s="89" customFormat="1"/>
    <row r="15" spans="1:44" s="89" customFormat="1"/>
    <row r="16" spans="1:44" s="89" customFormat="1"/>
    <row r="17" s="89" customFormat="1"/>
  </sheetData>
  <sheetProtection sheet="1" objects="1" scenarios="1"/>
  <hyperlinks>
    <hyperlink ref="A4" location="'Index'!D10" display="Índice!A1" xr:uid="{D97D73C5-98E7-4A72-BBCF-AB1616A54B80}"/>
  </hyperlinks>
  <pageMargins left="0.511811024" right="0.511811024" top="0.78740157499999996" bottom="0.78740157499999996" header="0.31496062000000002" footer="0.31496062000000002"/>
  <pageSetup paperSize="9" orientation="portrait" r:id="rId1"/>
  <headerFooter>
    <oddHeader>&amp;R&amp;"Calibri"&amp;10&amp;K000000 #interna&amp;1#_x000D_</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21692-042D-47D0-A7FE-ABDDF4D636CA}">
  <sheetPr codeName="Planilha6">
    <tabColor rgb="FF33CCCC"/>
  </sheetPr>
  <dimension ref="A1:AR19"/>
  <sheetViews>
    <sheetView showGridLines="0" showRowColHeaders="0" workbookViewId="0">
      <pane xSplit="1" ySplit="5" topLeftCell="AJ6" activePane="bottomRight" state="frozen"/>
      <selection pane="topRight" activeCell="B1" sqref="B1"/>
      <selection pane="bottomLeft" activeCell="A6" sqref="A6"/>
      <selection pane="bottomRight" activeCell="A4" sqref="A4"/>
    </sheetView>
  </sheetViews>
  <sheetFormatPr defaultColWidth="12.42578125" defaultRowHeight="12.75"/>
  <cols>
    <col min="1" max="1" width="64.7109375" customWidth="1"/>
    <col min="2" max="236" width="12.7109375" customWidth="1"/>
  </cols>
  <sheetData>
    <row r="1" spans="1:44" s="80" customFormat="1" ht="17.25">
      <c r="A1" s="90"/>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row>
    <row r="2" spans="1:44" s="80" customFormat="1" ht="33" customHeight="1">
      <c r="A2" s="616" t="s">
        <v>1128</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row>
    <row r="3" spans="1:44" s="81" customFormat="1" ht="17.25">
      <c r="A3" s="617" t="s">
        <v>1443</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row>
    <row r="4" spans="1:44" s="81" customFormat="1">
      <c r="A4" s="95" t="s">
        <v>1457</v>
      </c>
      <c r="B4" s="93" t="s">
        <v>761</v>
      </c>
      <c r="C4" s="93" t="s">
        <v>762</v>
      </c>
      <c r="D4" s="93" t="s">
        <v>1478</v>
      </c>
      <c r="E4" s="93" t="s">
        <v>1479</v>
      </c>
      <c r="F4" s="94" t="s">
        <v>1460</v>
      </c>
      <c r="G4" s="94" t="s">
        <v>1461</v>
      </c>
      <c r="H4" s="94" t="s">
        <v>1480</v>
      </c>
      <c r="I4" s="94" t="s">
        <v>1481</v>
      </c>
      <c r="J4" s="94" t="s">
        <v>1464</v>
      </c>
      <c r="K4" s="94" t="s">
        <v>1465</v>
      </c>
      <c r="L4" s="94" t="s">
        <v>1482</v>
      </c>
      <c r="M4" s="94" t="s">
        <v>1483</v>
      </c>
      <c r="N4" s="94" t="s">
        <v>1468</v>
      </c>
      <c r="O4" s="94" t="s">
        <v>1469</v>
      </c>
      <c r="P4" s="94" t="s">
        <v>1484</v>
      </c>
      <c r="Q4" s="94" t="s">
        <v>1485</v>
      </c>
      <c r="R4" s="94" t="s">
        <v>1472</v>
      </c>
      <c r="S4" s="94" t="s">
        <v>1473</v>
      </c>
      <c r="T4" s="94" t="s">
        <v>1486</v>
      </c>
      <c r="U4" s="94" t="s">
        <v>1487</v>
      </c>
      <c r="V4" s="94" t="s">
        <v>1163</v>
      </c>
      <c r="W4" s="94" t="s">
        <v>1164</v>
      </c>
      <c r="X4" s="94" t="s">
        <v>1488</v>
      </c>
      <c r="Y4" s="94" t="s">
        <v>1489</v>
      </c>
      <c r="Z4" s="94" t="s">
        <v>1203</v>
      </c>
      <c r="AA4" s="94" t="s">
        <v>1204</v>
      </c>
      <c r="AB4" s="94" t="s">
        <v>1490</v>
      </c>
      <c r="AC4" s="94" t="s">
        <v>1491</v>
      </c>
      <c r="AD4" s="94" t="s">
        <v>1477</v>
      </c>
      <c r="AE4" s="94" t="s">
        <v>1403</v>
      </c>
      <c r="AF4" s="94" t="s">
        <v>1418</v>
      </c>
      <c r="AG4" s="94" t="s">
        <v>1419</v>
      </c>
      <c r="AH4" s="94" t="s">
        <v>1406</v>
      </c>
      <c r="AI4" s="94" t="s">
        <v>1407</v>
      </c>
      <c r="AJ4" s="94" t="s">
        <v>1420</v>
      </c>
      <c r="AK4" s="94" t="s">
        <v>1421</v>
      </c>
      <c r="AL4" s="94" t="s">
        <v>1410</v>
      </c>
      <c r="AM4" s="94" t="s">
        <v>1411</v>
      </c>
      <c r="AN4" s="94" t="s">
        <v>1422</v>
      </c>
      <c r="AO4" s="94" t="s">
        <v>1423</v>
      </c>
      <c r="AP4" s="94" t="s">
        <v>1414</v>
      </c>
      <c r="AQ4" s="94" t="s">
        <v>1415</v>
      </c>
      <c r="AR4" s="94" t="s">
        <v>1424</v>
      </c>
    </row>
    <row r="5" spans="1:44" s="109" customFormat="1" ht="4.5" customHeight="1">
      <c r="A5" s="96"/>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row>
    <row r="6" spans="1:44" s="83" customFormat="1">
      <c r="A6" s="347" t="s">
        <v>1129</v>
      </c>
      <c r="B6" s="229">
        <v>71849.318937199772</v>
      </c>
      <c r="C6" s="229">
        <v>75546.992233760073</v>
      </c>
      <c r="D6" s="229">
        <v>77837.761119049042</v>
      </c>
      <c r="E6" s="229">
        <v>84838.730902638388</v>
      </c>
      <c r="F6" s="229">
        <v>83489.609415249797</v>
      </c>
      <c r="G6" s="229">
        <v>83200.351432690484</v>
      </c>
      <c r="H6" s="229">
        <v>84638.681435849328</v>
      </c>
      <c r="I6" s="229">
        <v>87135.267274220285</v>
      </c>
      <c r="J6" s="229">
        <v>84980.679196637968</v>
      </c>
      <c r="K6" s="229">
        <v>92146.10515926026</v>
      </c>
      <c r="L6" s="229">
        <v>90821.004651811236</v>
      </c>
      <c r="M6" s="229">
        <v>88482.055925571971</v>
      </c>
      <c r="N6" s="229">
        <v>91970.811701561179</v>
      </c>
      <c r="O6" s="229">
        <v>97750.666743723472</v>
      </c>
      <c r="P6" s="229">
        <v>92148.594749940879</v>
      </c>
      <c r="Q6" s="229">
        <v>93807.545555561155</v>
      </c>
      <c r="R6" s="229">
        <v>91949.510520570097</v>
      </c>
      <c r="S6" s="229">
        <v>91096.100587601512</v>
      </c>
      <c r="T6" s="229">
        <v>91096.100587601512</v>
      </c>
      <c r="U6" s="229">
        <v>88760.106770401631</v>
      </c>
      <c r="V6" s="229">
        <v>83230.735916989564</v>
      </c>
      <c r="W6" s="229">
        <v>87596.506865180796</v>
      </c>
      <c r="X6" s="229">
        <v>90196.880579370729</v>
      </c>
      <c r="Y6" s="229">
        <v>87595.214590010015</v>
      </c>
      <c r="Z6" s="229">
        <v>81850.559999999998</v>
      </c>
      <c r="AA6" s="229">
        <v>78880.41</v>
      </c>
      <c r="AB6" s="229">
        <v>91599.83</v>
      </c>
      <c r="AC6" s="229">
        <v>103168.58</v>
      </c>
      <c r="AD6" s="229">
        <v>105105</v>
      </c>
      <c r="AE6" s="229">
        <v>110667</v>
      </c>
      <c r="AF6" s="229">
        <v>127677</v>
      </c>
      <c r="AG6" s="229">
        <v>143794</v>
      </c>
      <c r="AH6" s="229">
        <v>140857</v>
      </c>
      <c r="AI6" s="229">
        <v>130766</v>
      </c>
      <c r="AJ6" s="229">
        <v>137816</v>
      </c>
      <c r="AK6" s="229">
        <v>145806</v>
      </c>
      <c r="AL6" s="229">
        <v>140565</v>
      </c>
      <c r="AM6" s="229">
        <v>138515</v>
      </c>
      <c r="AN6" s="229">
        <v>131960</v>
      </c>
      <c r="AO6" s="229">
        <v>125386</v>
      </c>
      <c r="AP6" s="229">
        <v>119764</v>
      </c>
      <c r="AQ6" s="229">
        <v>113734</v>
      </c>
      <c r="AR6" s="229">
        <v>117319</v>
      </c>
    </row>
    <row r="7" spans="1:44" s="83" customFormat="1">
      <c r="A7" s="347" t="s">
        <v>200</v>
      </c>
      <c r="B7" s="229">
        <v>20302.474860139799</v>
      </c>
      <c r="C7" s="229">
        <v>24292.18628906997</v>
      </c>
      <c r="D7" s="229">
        <v>21823.877728770196</v>
      </c>
      <c r="E7" s="229">
        <v>20035.771917669696</v>
      </c>
      <c r="F7" s="229">
        <v>18359.929975920102</v>
      </c>
      <c r="G7" s="229">
        <v>18218.040995820509</v>
      </c>
      <c r="H7" s="229">
        <v>15921.961152600326</v>
      </c>
      <c r="I7" s="229">
        <v>16759.184273130162</v>
      </c>
      <c r="J7" s="229">
        <v>20366.612979449841</v>
      </c>
      <c r="K7" s="229">
        <v>19928.904865690125</v>
      </c>
      <c r="L7" s="229">
        <v>19536.115433959843</v>
      </c>
      <c r="M7" s="229">
        <v>23296.487650339805</v>
      </c>
      <c r="N7" s="229">
        <v>20801.079036739597</v>
      </c>
      <c r="O7" s="229">
        <v>19702.631298470056</v>
      </c>
      <c r="P7" s="229">
        <v>19579.931633229946</v>
      </c>
      <c r="Q7" s="229">
        <v>20838.400571539816</v>
      </c>
      <c r="R7" s="229">
        <v>25540.907584480152</v>
      </c>
      <c r="S7" s="229">
        <v>26768.406511989419</v>
      </c>
      <c r="T7" s="229">
        <v>26768.406511989419</v>
      </c>
      <c r="U7" s="229">
        <v>21584.041800770261</v>
      </c>
      <c r="V7" s="229">
        <v>20947.57643470007</v>
      </c>
      <c r="W7" s="229">
        <v>19129.178306620197</v>
      </c>
      <c r="X7" s="229">
        <v>13850.787433889947</v>
      </c>
      <c r="Y7" s="229">
        <v>17979.917564329997</v>
      </c>
      <c r="Z7" s="229">
        <v>27375.02</v>
      </c>
      <c r="AA7" s="229">
        <v>33245.9</v>
      </c>
      <c r="AB7" s="229">
        <v>25758.929999999997</v>
      </c>
      <c r="AC7" s="229">
        <v>18002.41</v>
      </c>
      <c r="AD7" s="229">
        <v>16846</v>
      </c>
      <c r="AE7" s="229">
        <v>28027</v>
      </c>
      <c r="AF7" s="229">
        <v>31155</v>
      </c>
      <c r="AG7" s="229">
        <v>29045</v>
      </c>
      <c r="AH7" s="229">
        <v>29968</v>
      </c>
      <c r="AI7" s="229">
        <v>29094</v>
      </c>
      <c r="AJ7" s="229">
        <v>25562</v>
      </c>
      <c r="AK7" s="229">
        <v>34493</v>
      </c>
      <c r="AL7" s="229">
        <v>41196</v>
      </c>
      <c r="AM7" s="229">
        <v>34803</v>
      </c>
      <c r="AN7" s="229">
        <v>38328</v>
      </c>
      <c r="AO7" s="229">
        <v>38450</v>
      </c>
      <c r="AP7" s="229">
        <v>37342</v>
      </c>
      <c r="AQ7" s="229">
        <v>35791</v>
      </c>
      <c r="AR7" s="229">
        <v>34368</v>
      </c>
    </row>
    <row r="8" spans="1:44" s="83" customFormat="1">
      <c r="A8" s="347" t="s">
        <v>437</v>
      </c>
      <c r="B8" s="229">
        <v>27706.590811320028</v>
      </c>
      <c r="C8" s="229">
        <v>26217.208007810008</v>
      </c>
      <c r="D8" s="229">
        <v>27348.301939759986</v>
      </c>
      <c r="E8" s="229">
        <v>27829.679901119998</v>
      </c>
      <c r="F8" s="229">
        <v>28909.290834830001</v>
      </c>
      <c r="G8" s="229">
        <v>33316.590584409903</v>
      </c>
      <c r="H8" s="229">
        <v>38260.351113829885</v>
      </c>
      <c r="I8" s="229">
        <v>37992.434112540024</v>
      </c>
      <c r="J8" s="229">
        <v>39976.898987169814</v>
      </c>
      <c r="K8" s="229">
        <v>38178.374200890095</v>
      </c>
      <c r="L8" s="229">
        <v>35148.678224570031</v>
      </c>
      <c r="M8" s="229">
        <v>34983.549850349948</v>
      </c>
      <c r="N8" s="229">
        <v>33620.304354609951</v>
      </c>
      <c r="O8" s="229">
        <v>35152.309795100082</v>
      </c>
      <c r="P8" s="229">
        <v>32181.270319419895</v>
      </c>
      <c r="Q8" s="229">
        <v>28769.03744646005</v>
      </c>
      <c r="R8" s="229">
        <v>28335.492921730012</v>
      </c>
      <c r="S8" s="229">
        <v>30077.844827750141</v>
      </c>
      <c r="T8" s="229">
        <v>30077.844827750141</v>
      </c>
      <c r="U8" s="229">
        <v>36884.703146010004</v>
      </c>
      <c r="V8" s="229">
        <v>40122.466669690257</v>
      </c>
      <c r="W8" s="229">
        <v>33988.350938130003</v>
      </c>
      <c r="X8" s="229">
        <v>32125.708371239951</v>
      </c>
      <c r="Y8" s="229">
        <v>33172.453486880004</v>
      </c>
      <c r="Z8" s="229">
        <v>30026.46</v>
      </c>
      <c r="AA8" s="229">
        <v>27670.68</v>
      </c>
      <c r="AB8" s="229">
        <v>25628.3</v>
      </c>
      <c r="AC8" s="229">
        <v>21600.400000000001</v>
      </c>
      <c r="AD8" s="229">
        <v>26312</v>
      </c>
      <c r="AE8" s="229">
        <v>21128</v>
      </c>
      <c r="AF8" s="229">
        <v>20237</v>
      </c>
      <c r="AG8" s="229">
        <v>25039</v>
      </c>
      <c r="AH8" s="229">
        <v>30979</v>
      </c>
      <c r="AI8" s="229">
        <v>41425</v>
      </c>
      <c r="AJ8" s="229">
        <v>50441</v>
      </c>
      <c r="AK8" s="229">
        <v>49555</v>
      </c>
      <c r="AL8" s="229">
        <v>57602</v>
      </c>
      <c r="AM8" s="229">
        <v>55999</v>
      </c>
      <c r="AN8" s="229">
        <v>80811</v>
      </c>
      <c r="AO8" s="229">
        <v>112126</v>
      </c>
      <c r="AP8" s="229">
        <v>135777</v>
      </c>
      <c r="AQ8" s="229">
        <v>125064</v>
      </c>
      <c r="AR8" s="229">
        <v>119803</v>
      </c>
    </row>
    <row r="9" spans="1:44" s="83" customFormat="1">
      <c r="A9" s="347" t="s">
        <v>412</v>
      </c>
      <c r="B9" s="229">
        <v>11230.695113750111</v>
      </c>
      <c r="C9" s="229">
        <v>11579.566842509976</v>
      </c>
      <c r="D9" s="229">
        <v>11487.561117689989</v>
      </c>
      <c r="E9" s="229">
        <v>12007.7468804699</v>
      </c>
      <c r="F9" s="229">
        <v>12285.6408390299</v>
      </c>
      <c r="G9" s="229">
        <v>12583.49979152</v>
      </c>
      <c r="H9" s="229">
        <v>12601.738056200029</v>
      </c>
      <c r="I9" s="229">
        <v>12924.418488409954</v>
      </c>
      <c r="J9" s="229">
        <v>12853.665987450024</v>
      </c>
      <c r="K9" s="229">
        <v>13183.593621779904</v>
      </c>
      <c r="L9" s="229">
        <v>13663.787858419906</v>
      </c>
      <c r="M9" s="229">
        <v>14364.76598542996</v>
      </c>
      <c r="N9" s="229">
        <v>14966.065745410013</v>
      </c>
      <c r="O9" s="229">
        <v>15842.534571949833</v>
      </c>
      <c r="P9" s="229">
        <v>16820.262059149958</v>
      </c>
      <c r="Q9" s="229">
        <v>18542.876513490082</v>
      </c>
      <c r="R9" s="229">
        <v>19342.33032860994</v>
      </c>
      <c r="S9" s="229">
        <v>21561.167203619996</v>
      </c>
      <c r="T9" s="229">
        <v>21561.167203619996</v>
      </c>
      <c r="U9" s="229">
        <v>22557.50578877013</v>
      </c>
      <c r="V9" s="229">
        <v>23327.9072838102</v>
      </c>
      <c r="W9" s="229">
        <v>23496.837094549999</v>
      </c>
      <c r="X9" s="229">
        <v>23528.674032419865</v>
      </c>
      <c r="Y9" s="229">
        <v>24160.882541939998</v>
      </c>
      <c r="Z9" s="229">
        <v>24822.34</v>
      </c>
      <c r="AA9" s="229">
        <v>25214.22</v>
      </c>
      <c r="AB9" s="229">
        <v>25450.51</v>
      </c>
      <c r="AC9" s="229">
        <v>26204.87</v>
      </c>
      <c r="AD9" s="229">
        <v>26893</v>
      </c>
      <c r="AE9" s="229">
        <v>27632</v>
      </c>
      <c r="AF9" s="229">
        <v>28299</v>
      </c>
      <c r="AG9" s="229">
        <v>29097</v>
      </c>
      <c r="AH9" s="229">
        <v>29976</v>
      </c>
      <c r="AI9" s="229">
        <v>31264</v>
      </c>
      <c r="AJ9" s="229">
        <v>31287</v>
      </c>
      <c r="AK9" s="229">
        <v>31707</v>
      </c>
      <c r="AL9" s="229">
        <v>32348</v>
      </c>
      <c r="AM9" s="229">
        <v>33171</v>
      </c>
      <c r="AN9" s="229">
        <v>33575</v>
      </c>
      <c r="AO9" s="229">
        <v>34139</v>
      </c>
      <c r="AP9" s="229">
        <v>34724</v>
      </c>
      <c r="AQ9" s="229">
        <v>35054</v>
      </c>
      <c r="AR9" s="229">
        <v>35459</v>
      </c>
    </row>
    <row r="10" spans="1:44" s="83" customFormat="1">
      <c r="A10" s="347" t="s">
        <v>1130</v>
      </c>
      <c r="B10" s="229">
        <v>9308.3416832599905</v>
      </c>
      <c r="C10" s="229">
        <v>9419.2109495499826</v>
      </c>
      <c r="D10" s="229">
        <v>10000.305271810012</v>
      </c>
      <c r="E10" s="229">
        <v>10735.94215431</v>
      </c>
      <c r="F10" s="229">
        <v>11454.675566319989</v>
      </c>
      <c r="G10" s="229">
        <v>11383.505025830029</v>
      </c>
      <c r="H10" s="229">
        <v>11198.713863989979</v>
      </c>
      <c r="I10" s="229">
        <v>11165.63969425998</v>
      </c>
      <c r="J10" s="229">
        <v>11708.405093819931</v>
      </c>
      <c r="K10" s="229">
        <v>11954.692787839942</v>
      </c>
      <c r="L10" s="229">
        <v>11736.964937999943</v>
      </c>
      <c r="M10" s="229">
        <v>11483.861877899924</v>
      </c>
      <c r="N10" s="229">
        <v>11748.318565369897</v>
      </c>
      <c r="O10" s="229">
        <v>11792.978449449849</v>
      </c>
      <c r="P10" s="229">
        <v>11542.876953279912</v>
      </c>
      <c r="Q10" s="229">
        <v>11055.959386219907</v>
      </c>
      <c r="R10" s="229">
        <v>10757.298742949952</v>
      </c>
      <c r="S10" s="229">
        <v>9774.0083299099279</v>
      </c>
      <c r="T10" s="229">
        <v>9774.0083299099279</v>
      </c>
      <c r="U10" s="229">
        <v>9222.8216377699428</v>
      </c>
      <c r="V10" s="229">
        <v>8930.2641825899718</v>
      </c>
      <c r="W10" s="229">
        <v>8854.51535581998</v>
      </c>
      <c r="X10" s="229">
        <v>8391.3985560999972</v>
      </c>
      <c r="Y10" s="229">
        <v>8524.424292149999</v>
      </c>
      <c r="Z10" s="229">
        <v>8055.7800000000007</v>
      </c>
      <c r="AA10" s="229">
        <v>7703.6900000000005</v>
      </c>
      <c r="AB10" s="229">
        <v>7294.9599999999991</v>
      </c>
      <c r="AC10" s="229">
        <v>7183.96</v>
      </c>
      <c r="AD10" s="229">
        <v>6861</v>
      </c>
      <c r="AE10" s="229">
        <v>6457</v>
      </c>
      <c r="AF10" s="229">
        <v>6107</v>
      </c>
      <c r="AG10" s="229">
        <v>5718</v>
      </c>
      <c r="AH10" s="229">
        <v>5476</v>
      </c>
      <c r="AI10" s="229">
        <v>5165</v>
      </c>
      <c r="AJ10" s="229">
        <v>4639</v>
      </c>
      <c r="AK10" s="229">
        <v>4124</v>
      </c>
      <c r="AL10" s="229">
        <v>4123</v>
      </c>
      <c r="AM10" s="229">
        <v>3948</v>
      </c>
      <c r="AN10" s="229">
        <v>3983</v>
      </c>
      <c r="AO10" s="229">
        <v>4460</v>
      </c>
      <c r="AP10" s="229">
        <v>4786</v>
      </c>
      <c r="AQ10" s="229">
        <v>5034</v>
      </c>
      <c r="AR10" s="229">
        <v>5085</v>
      </c>
    </row>
    <row r="11" spans="1:44" s="83" customFormat="1">
      <c r="A11" s="347" t="s">
        <v>1073</v>
      </c>
      <c r="B11" s="229">
        <v>593.95025203999501</v>
      </c>
      <c r="C11" s="229">
        <v>464.8480389000004</v>
      </c>
      <c r="D11" s="229">
        <v>372.05487650000236</v>
      </c>
      <c r="E11" s="229">
        <v>286.02124713999899</v>
      </c>
      <c r="F11" s="229">
        <v>243.59144512999902</v>
      </c>
      <c r="G11" s="229">
        <v>194.42972224999897</v>
      </c>
      <c r="H11" s="229">
        <v>156.66193674000053</v>
      </c>
      <c r="I11" s="229">
        <v>114.33843082000021</v>
      </c>
      <c r="J11" s="229">
        <v>104.42772088000019</v>
      </c>
      <c r="K11" s="229">
        <v>88.924019229999729</v>
      </c>
      <c r="L11" s="229">
        <v>72.939223759999862</v>
      </c>
      <c r="M11" s="229">
        <v>63.795959630000077</v>
      </c>
      <c r="N11" s="229">
        <v>61.634642330000176</v>
      </c>
      <c r="O11" s="229">
        <v>51.445091940000047</v>
      </c>
      <c r="P11" s="229">
        <v>42.085955170000069</v>
      </c>
      <c r="Q11" s="229">
        <v>32.982793919999885</v>
      </c>
      <c r="R11" s="229">
        <v>32.143990870000017</v>
      </c>
      <c r="S11" s="229">
        <v>26.768406511989419</v>
      </c>
      <c r="T11" s="229">
        <v>20.885786739999983</v>
      </c>
      <c r="U11" s="229">
        <v>9.7008392400000147</v>
      </c>
      <c r="V11" s="229">
        <v>20.947576434700071</v>
      </c>
      <c r="W11" s="229">
        <v>19.129178306620197</v>
      </c>
      <c r="X11" s="229">
        <v>13.850787433889947</v>
      </c>
      <c r="Y11" s="229">
        <v>4.7350974099999998</v>
      </c>
      <c r="Z11" s="229">
        <v>4.4800000000000004</v>
      </c>
      <c r="AA11" s="229">
        <v>3.87</v>
      </c>
      <c r="AB11" s="229">
        <v>2.74</v>
      </c>
      <c r="AC11" s="229">
        <v>2.2400000000000002</v>
      </c>
      <c r="AD11" s="229">
        <v>2</v>
      </c>
      <c r="AE11" s="229">
        <v>2</v>
      </c>
      <c r="AF11" s="229">
        <v>1</v>
      </c>
      <c r="AG11" s="229">
        <v>1</v>
      </c>
      <c r="AH11" s="229">
        <v>1</v>
      </c>
      <c r="AI11" s="229">
        <v>1</v>
      </c>
      <c r="AJ11" s="229">
        <v>1</v>
      </c>
      <c r="AK11" s="229">
        <v>0</v>
      </c>
      <c r="AL11" s="229">
        <v>0</v>
      </c>
      <c r="AM11" s="229">
        <v>0</v>
      </c>
      <c r="AN11" s="229">
        <v>0</v>
      </c>
      <c r="AO11" s="229">
        <v>0</v>
      </c>
      <c r="AP11" s="229">
        <v>0</v>
      </c>
      <c r="AQ11" s="229">
        <v>0</v>
      </c>
      <c r="AR11" s="229">
        <v>0</v>
      </c>
    </row>
    <row r="12" spans="1:44" s="83" customFormat="1">
      <c r="A12" s="347" t="s">
        <v>1131</v>
      </c>
      <c r="B12" s="229">
        <v>8965.3142013394099</v>
      </c>
      <c r="C12" s="229">
        <v>9678.7389632386039</v>
      </c>
      <c r="D12" s="229">
        <v>9535.4982279380783</v>
      </c>
      <c r="E12" s="229">
        <v>9168.4784534987411</v>
      </c>
      <c r="F12" s="229">
        <v>8675.7600907907181</v>
      </c>
      <c r="G12" s="229">
        <v>9401.976395014266</v>
      </c>
      <c r="H12" s="229">
        <v>9069.753162713605</v>
      </c>
      <c r="I12" s="229">
        <v>8856.6629439039971</v>
      </c>
      <c r="J12" s="229">
        <v>9500.3759204682137</v>
      </c>
      <c r="K12" s="229">
        <v>8995.193636789656</v>
      </c>
      <c r="L12" s="229">
        <v>8606.8614988590416</v>
      </c>
      <c r="M12" s="229">
        <v>7139.7830273992149</v>
      </c>
      <c r="N12" s="229">
        <v>6893.4887212093454</v>
      </c>
      <c r="O12" s="229">
        <v>-1197.0100475384388</v>
      </c>
      <c r="P12" s="229">
        <v>8382.7068362925784</v>
      </c>
      <c r="Q12" s="229">
        <v>183.00050585763529</v>
      </c>
      <c r="R12" s="229">
        <v>8754.5999428165669</v>
      </c>
      <c r="S12" s="229">
        <v>9275.9169828567829</v>
      </c>
      <c r="T12" s="229">
        <v>8924.8353334790154</v>
      </c>
      <c r="U12" s="229">
        <v>9776.682543302275</v>
      </c>
      <c r="V12" s="229">
        <v>10970.942130545736</v>
      </c>
      <c r="W12" s="229">
        <v>11939.977909470414</v>
      </c>
      <c r="X12" s="229">
        <v>14724.803234421153</v>
      </c>
      <c r="Y12" s="229">
        <v>12386.721372964501</v>
      </c>
      <c r="Z12" s="229">
        <v>14372.328993108269</v>
      </c>
      <c r="AA12" s="229">
        <v>14970.379293560167</v>
      </c>
      <c r="AB12" s="229">
        <v>14717.814939129341</v>
      </c>
      <c r="AC12" s="229">
        <v>15544.098745990108</v>
      </c>
      <c r="AD12" s="229">
        <v>16494</v>
      </c>
      <c r="AE12" s="229">
        <v>11991.198270550696</v>
      </c>
      <c r="AF12" s="229">
        <v>12305</v>
      </c>
      <c r="AG12" s="229">
        <v>15329.130141923262</v>
      </c>
      <c r="AH12" s="229">
        <v>17319.616449290159</v>
      </c>
      <c r="AI12" s="229">
        <v>24327.173649367556</v>
      </c>
      <c r="AJ12" s="229">
        <v>36248.781827892119</v>
      </c>
      <c r="AK12" s="229">
        <v>44026.416941901261</v>
      </c>
      <c r="AL12" s="229">
        <v>46677.040077279788</v>
      </c>
      <c r="AM12" s="229">
        <v>55170.271587570081</v>
      </c>
      <c r="AN12" s="229">
        <v>51279.989052080025</v>
      </c>
      <c r="AO12" s="229">
        <v>40744.258050229459</v>
      </c>
      <c r="AP12" s="229">
        <v>40121.13312581979</v>
      </c>
      <c r="AQ12" s="229">
        <v>60312.180449228734</v>
      </c>
      <c r="AR12" s="229">
        <v>74536.8970061898</v>
      </c>
    </row>
    <row r="13" spans="1:44" s="79" customFormat="1" ht="13.5" thickBot="1">
      <c r="A13" s="364" t="s">
        <v>1095</v>
      </c>
      <c r="B13" s="235">
        <v>149956.68585904912</v>
      </c>
      <c r="C13" s="235">
        <v>157198.75132483861</v>
      </c>
      <c r="D13" s="235">
        <v>158405.36028151732</v>
      </c>
      <c r="E13" s="235">
        <v>164902.37145684671</v>
      </c>
      <c r="F13" s="235">
        <v>163418.4981672705</v>
      </c>
      <c r="G13" s="235">
        <v>168298.39394753519</v>
      </c>
      <c r="H13" s="235">
        <v>171847.86072192318</v>
      </c>
      <c r="I13" s="235">
        <v>174947.9452172844</v>
      </c>
      <c r="J13" s="235">
        <v>179491.06588587578</v>
      </c>
      <c r="K13" s="235">
        <v>184475.78829147998</v>
      </c>
      <c r="L13" s="235">
        <v>179586.35182938</v>
      </c>
      <c r="M13" s="235">
        <v>179814.30027662084</v>
      </c>
      <c r="N13" s="235">
        <v>180061.70276722999</v>
      </c>
      <c r="O13" s="235">
        <v>179095.55590309482</v>
      </c>
      <c r="P13" s="235">
        <v>180697.7285064832</v>
      </c>
      <c r="Q13" s="235">
        <v>173229.80277304864</v>
      </c>
      <c r="R13" s="235">
        <v>184712.28403202674</v>
      </c>
      <c r="S13" s="235">
        <v>188580.21285023977</v>
      </c>
      <c r="T13" s="235">
        <v>188223.24858109001</v>
      </c>
      <c r="U13" s="235">
        <v>188795.5625262642</v>
      </c>
      <c r="V13" s="235">
        <v>187550.8401947605</v>
      </c>
      <c r="W13" s="235">
        <v>185024.49564807798</v>
      </c>
      <c r="X13" s="235">
        <v>182832.10299487552</v>
      </c>
      <c r="Y13" s="235">
        <v>183824.34894568453</v>
      </c>
      <c r="Z13" s="235">
        <v>186506.96899310828</v>
      </c>
      <c r="AA13" s="235">
        <v>187689.14929356016</v>
      </c>
      <c r="AB13" s="235">
        <v>190453.08493912933</v>
      </c>
      <c r="AC13" s="235">
        <v>191706.5587459901</v>
      </c>
      <c r="AD13" s="235">
        <v>198513</v>
      </c>
      <c r="AE13" s="235">
        <v>205904.1982705507</v>
      </c>
      <c r="AF13" s="235">
        <v>225780.53779192668</v>
      </c>
      <c r="AG13" s="235">
        <v>248023.13014192326</v>
      </c>
      <c r="AH13" s="235">
        <v>254576.61644929016</v>
      </c>
      <c r="AI13" s="235">
        <v>262042.17364936756</v>
      </c>
      <c r="AJ13" s="235">
        <v>285994.78182789212</v>
      </c>
      <c r="AK13" s="235">
        <v>309711.41694190126</v>
      </c>
      <c r="AL13" s="235">
        <v>322511.04007727979</v>
      </c>
      <c r="AM13" s="235">
        <v>321606.27158757008</v>
      </c>
      <c r="AN13" s="235">
        <v>339936.98905208003</v>
      </c>
      <c r="AO13" s="235">
        <v>355305.25805022946</v>
      </c>
      <c r="AP13" s="235">
        <v>372514.13312581979</v>
      </c>
      <c r="AQ13" s="235">
        <v>374989.18044922873</v>
      </c>
      <c r="AR13" s="235">
        <v>386570.8970061898</v>
      </c>
    </row>
    <row r="14" spans="1:44" s="89" customFormat="1" ht="13.5" thickTop="1"/>
    <row r="15" spans="1:44" s="89" customFormat="1"/>
    <row r="16" spans="1:44" s="89" customFormat="1"/>
    <row r="17" s="89" customFormat="1"/>
    <row r="18" s="89" customFormat="1"/>
    <row r="19" s="89" customFormat="1"/>
  </sheetData>
  <sheetProtection sheet="1" objects="1" scenarios="1"/>
  <hyperlinks>
    <hyperlink ref="A4" location="'Index'!D13" display="Índice!A1" xr:uid="{B08067CA-C012-4E88-A0DE-199722EAF274}"/>
  </hyperlinks>
  <pageMargins left="0.511811024" right="0.511811024" top="0.78740157499999996" bottom="0.78740157499999996" header="0.31496062000000002" footer="0.31496062000000002"/>
  <pageSetup paperSize="9" orientation="portrait" r:id="rId1"/>
  <headerFooter>
    <oddHeader>&amp;R&amp;"Calibri"&amp;10&amp;K000000 #interna&amp;1#_x000D_</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9FFE1-BB88-4B64-B05A-8333A5A92235}">
  <sheetPr codeName="Planilha7">
    <tabColor rgb="FF33CCCC"/>
  </sheetPr>
  <dimension ref="A1:AR14"/>
  <sheetViews>
    <sheetView showGridLines="0" showRowColHeaders="0" workbookViewId="0">
      <pane xSplit="1" ySplit="5" topLeftCell="AJ6" activePane="bottomRight" state="frozen"/>
      <selection pane="topRight" activeCell="B1" sqref="B1"/>
      <selection pane="bottomLeft" activeCell="A6" sqref="A6"/>
      <selection pane="bottomRight" activeCell="A4" sqref="A4"/>
    </sheetView>
  </sheetViews>
  <sheetFormatPr defaultColWidth="12.42578125" defaultRowHeight="12.75"/>
  <cols>
    <col min="1" max="1" width="52.7109375" customWidth="1"/>
    <col min="2" max="236" width="12.7109375" customWidth="1"/>
  </cols>
  <sheetData>
    <row r="1" spans="1:44" s="80" customFormat="1" ht="17.25">
      <c r="A1" s="90"/>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row>
    <row r="2" spans="1:44" s="80" customFormat="1" ht="43.35" customHeight="1">
      <c r="A2" s="616" t="s">
        <v>1099</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row>
    <row r="3" spans="1:44" s="81" customFormat="1" ht="17.25">
      <c r="A3" s="617" t="s">
        <v>1443</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row>
    <row r="4" spans="1:44" s="81" customFormat="1">
      <c r="A4" s="95" t="s">
        <v>1457</v>
      </c>
      <c r="B4" s="93" t="s">
        <v>761</v>
      </c>
      <c r="C4" s="93" t="s">
        <v>762</v>
      </c>
      <c r="D4" s="93" t="s">
        <v>1478</v>
      </c>
      <c r="E4" s="93" t="s">
        <v>1479</v>
      </c>
      <c r="F4" s="94" t="s">
        <v>1460</v>
      </c>
      <c r="G4" s="94" t="s">
        <v>1461</v>
      </c>
      <c r="H4" s="94" t="s">
        <v>1480</v>
      </c>
      <c r="I4" s="94" t="s">
        <v>1481</v>
      </c>
      <c r="J4" s="94" t="s">
        <v>1464</v>
      </c>
      <c r="K4" s="94" t="s">
        <v>1465</v>
      </c>
      <c r="L4" s="94" t="s">
        <v>1482</v>
      </c>
      <c r="M4" s="94" t="s">
        <v>1483</v>
      </c>
      <c r="N4" s="94" t="s">
        <v>1468</v>
      </c>
      <c r="O4" s="94" t="s">
        <v>1469</v>
      </c>
      <c r="P4" s="94" t="s">
        <v>1484</v>
      </c>
      <c r="Q4" s="94" t="s">
        <v>1485</v>
      </c>
      <c r="R4" s="94" t="s">
        <v>1472</v>
      </c>
      <c r="S4" s="94" t="s">
        <v>1473</v>
      </c>
      <c r="T4" s="94" t="s">
        <v>1486</v>
      </c>
      <c r="U4" s="94" t="s">
        <v>1487</v>
      </c>
      <c r="V4" s="94" t="s">
        <v>1163</v>
      </c>
      <c r="W4" s="94" t="s">
        <v>1164</v>
      </c>
      <c r="X4" s="94" t="s">
        <v>1488</v>
      </c>
      <c r="Y4" s="94" t="s">
        <v>1489</v>
      </c>
      <c r="Z4" s="94" t="s">
        <v>1203</v>
      </c>
      <c r="AA4" s="94" t="s">
        <v>1204</v>
      </c>
      <c r="AB4" s="94" t="s">
        <v>1490</v>
      </c>
      <c r="AC4" s="94" t="s">
        <v>1491</v>
      </c>
      <c r="AD4" s="94" t="s">
        <v>1477</v>
      </c>
      <c r="AE4" s="94" t="s">
        <v>1403</v>
      </c>
      <c r="AF4" s="94" t="s">
        <v>1418</v>
      </c>
      <c r="AG4" s="94" t="s">
        <v>1419</v>
      </c>
      <c r="AH4" s="94" t="s">
        <v>1406</v>
      </c>
      <c r="AI4" s="94" t="s">
        <v>1407</v>
      </c>
      <c r="AJ4" s="94" t="s">
        <v>1420</v>
      </c>
      <c r="AK4" s="94" t="s">
        <v>1421</v>
      </c>
      <c r="AL4" s="94" t="s">
        <v>1410</v>
      </c>
      <c r="AM4" s="94" t="s">
        <v>1411</v>
      </c>
      <c r="AN4" s="94" t="s">
        <v>1422</v>
      </c>
      <c r="AO4" s="94" t="s">
        <v>1423</v>
      </c>
      <c r="AP4" s="94" t="s">
        <v>1414</v>
      </c>
      <c r="AQ4" s="94" t="s">
        <v>1415</v>
      </c>
      <c r="AR4" s="94" t="s">
        <v>1424</v>
      </c>
    </row>
    <row r="5" spans="1:44" s="109" customFormat="1" ht="4.5" customHeight="1">
      <c r="A5" s="96"/>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row>
    <row r="6" spans="1:44" s="83" customFormat="1">
      <c r="A6" s="347" t="s">
        <v>225</v>
      </c>
      <c r="B6" s="229">
        <v>1202.5218969999999</v>
      </c>
      <c r="C6" s="229">
        <v>1280.7283792300002</v>
      </c>
      <c r="D6" s="229">
        <v>1406.11505822</v>
      </c>
      <c r="E6" s="229">
        <v>1564.7432872099998</v>
      </c>
      <c r="F6" s="229">
        <v>1800.5219662699999</v>
      </c>
      <c r="G6" s="229">
        <v>1801.8891653600001</v>
      </c>
      <c r="H6" s="229">
        <v>2003.6614089100001</v>
      </c>
      <c r="I6" s="229">
        <v>1962.5004428899997</v>
      </c>
      <c r="J6" s="229">
        <v>1382.7237104799999</v>
      </c>
      <c r="K6" s="229">
        <v>1416.3488477399999</v>
      </c>
      <c r="L6" s="229">
        <v>1706.4583400399999</v>
      </c>
      <c r="M6" s="229">
        <v>1722.3715405299997</v>
      </c>
      <c r="N6" s="229">
        <v>1415.0752392699999</v>
      </c>
      <c r="O6" s="229">
        <v>1385.4714829599995</v>
      </c>
      <c r="P6" s="229">
        <v>1184.23850277</v>
      </c>
      <c r="Q6" s="229">
        <v>985.31535171000053</v>
      </c>
      <c r="R6" s="229">
        <v>844.38467854999999</v>
      </c>
      <c r="S6" s="229">
        <v>821.75511232000019</v>
      </c>
      <c r="T6" s="229">
        <v>744.54217776999997</v>
      </c>
      <c r="U6" s="229">
        <v>841.97610852000003</v>
      </c>
      <c r="V6" s="229">
        <v>833.77651356999991</v>
      </c>
      <c r="W6" s="229">
        <v>763.65989216000014</v>
      </c>
      <c r="X6" s="229">
        <v>722.28079282999988</v>
      </c>
      <c r="Y6" s="229">
        <v>628.19806741000002</v>
      </c>
      <c r="Z6" s="229">
        <v>511.75085344999997</v>
      </c>
      <c r="AA6" s="229">
        <v>451.66878330999998</v>
      </c>
      <c r="AB6" s="229">
        <v>260.96149187999998</v>
      </c>
      <c r="AC6" s="229">
        <v>386.73744566999994</v>
      </c>
      <c r="AD6" s="229">
        <v>382.69550056999998</v>
      </c>
      <c r="AE6" s="229">
        <v>468.96456957999999</v>
      </c>
      <c r="AF6" s="229">
        <v>513.48874341999999</v>
      </c>
      <c r="AG6" s="229">
        <v>1045.3468839700001</v>
      </c>
      <c r="AH6" s="229">
        <v>1305.01461546</v>
      </c>
      <c r="AI6" s="229">
        <v>1419.5713002799998</v>
      </c>
      <c r="AJ6" s="229">
        <v>1547.4131743099999</v>
      </c>
      <c r="AK6" s="229">
        <v>1467.7618507899999</v>
      </c>
      <c r="AL6" s="229">
        <v>1429.9062897399999</v>
      </c>
      <c r="AM6" s="229">
        <v>1337.27852764</v>
      </c>
      <c r="AN6" s="229">
        <v>1213.4490053699999</v>
      </c>
      <c r="AO6" s="229">
        <v>979.93272048000006</v>
      </c>
      <c r="AP6" s="229">
        <v>868.9992434400001</v>
      </c>
      <c r="AQ6" s="229">
        <v>928.2612904299998</v>
      </c>
      <c r="AR6" s="229">
        <v>989.61002522000001</v>
      </c>
    </row>
    <row r="7" spans="1:44" s="83" customFormat="1">
      <c r="A7" s="347" t="s">
        <v>1100</v>
      </c>
      <c r="B7" s="229">
        <v>306.80676116133998</v>
      </c>
      <c r="C7" s="229">
        <v>433.82188481662899</v>
      </c>
      <c r="D7" s="229">
        <v>466.26957599999997</v>
      </c>
      <c r="E7" s="229">
        <v>403.33625799999999</v>
      </c>
      <c r="F7" s="229">
        <v>269.88096999999999</v>
      </c>
      <c r="G7" s="229">
        <v>249.339215</v>
      </c>
      <c r="H7" s="229">
        <v>101.260131</v>
      </c>
      <c r="I7" s="229">
        <v>89.641356000000002</v>
      </c>
      <c r="J7" s="229">
        <v>347.870003</v>
      </c>
      <c r="K7" s="229">
        <v>480.75479200000001</v>
      </c>
      <c r="L7" s="229">
        <v>72.163424000000006</v>
      </c>
      <c r="M7" s="229">
        <v>66.987212999999997</v>
      </c>
      <c r="N7" s="229">
        <v>75.318147999999994</v>
      </c>
      <c r="O7" s="229">
        <v>58.765613999999999</v>
      </c>
      <c r="P7" s="229">
        <v>45.669902999999998</v>
      </c>
      <c r="Q7" s="229">
        <v>35.442937000000001</v>
      </c>
      <c r="R7" s="229">
        <v>42.634014999999998</v>
      </c>
      <c r="S7" s="229">
        <v>37.276808700000004</v>
      </c>
      <c r="T7" s="229">
        <v>36.896312999999999</v>
      </c>
      <c r="U7" s="229">
        <v>26.373358</v>
      </c>
      <c r="V7" s="229">
        <v>24.144226479999997</v>
      </c>
      <c r="W7" s="229">
        <v>30.327402730000003</v>
      </c>
      <c r="X7" s="229">
        <v>37.623823769999994</v>
      </c>
      <c r="Y7" s="229">
        <v>24.488501020000005</v>
      </c>
      <c r="Z7" s="229">
        <v>12.827306999999999</v>
      </c>
      <c r="AA7" s="229">
        <v>3.4583560000000002</v>
      </c>
      <c r="AB7" s="229">
        <v>1.8015890000000001</v>
      </c>
      <c r="AC7" s="229">
        <v>1.3450690000000001</v>
      </c>
      <c r="AD7" s="229">
        <v>1.2733190000000001</v>
      </c>
      <c r="AE7" s="229">
        <v>2.9415369999999998</v>
      </c>
      <c r="AF7" s="229">
        <v>5.7392240000000001</v>
      </c>
      <c r="AG7" s="229">
        <v>7.4163509999999997</v>
      </c>
      <c r="AH7" s="229">
        <v>9.7395289999999992</v>
      </c>
      <c r="AI7" s="229">
        <v>19.355067999999999</v>
      </c>
      <c r="AJ7" s="229">
        <v>26.381011000000001</v>
      </c>
      <c r="AK7" s="229">
        <v>26.340367000000001</v>
      </c>
      <c r="AL7" s="229">
        <v>28.333707</v>
      </c>
      <c r="AM7" s="229">
        <v>32.950637999999998</v>
      </c>
      <c r="AN7" s="229">
        <v>25.144673630000003</v>
      </c>
      <c r="AO7" s="229">
        <v>18.415167050000001</v>
      </c>
      <c r="AP7" s="229">
        <v>17.276061590000005</v>
      </c>
      <c r="AQ7" s="229">
        <v>11.29971272</v>
      </c>
      <c r="AR7" s="229">
        <v>20.19934026</v>
      </c>
    </row>
    <row r="8" spans="1:44" s="79" customFormat="1" ht="13.5" thickBot="1">
      <c r="A8" s="364" t="s">
        <v>2</v>
      </c>
      <c r="B8" s="235">
        <v>1509.3286581613397</v>
      </c>
      <c r="C8" s="235">
        <v>1714.5502640466293</v>
      </c>
      <c r="D8" s="235">
        <v>1872.38463422</v>
      </c>
      <c r="E8" s="235">
        <v>1968.0795452099999</v>
      </c>
      <c r="F8" s="235">
        <v>2070.4029362699998</v>
      </c>
      <c r="G8" s="235">
        <v>2051.2283803600003</v>
      </c>
      <c r="H8" s="235">
        <v>2104.9215399100003</v>
      </c>
      <c r="I8" s="235">
        <v>2052.1417988899998</v>
      </c>
      <c r="J8" s="235">
        <v>1730.5937134799999</v>
      </c>
      <c r="K8" s="235">
        <v>1897.1036397399998</v>
      </c>
      <c r="L8" s="235">
        <v>1778.62176404</v>
      </c>
      <c r="M8" s="235">
        <v>1789.3587535299998</v>
      </c>
      <c r="N8" s="235">
        <v>1490.3933872699999</v>
      </c>
      <c r="O8" s="235">
        <v>1444.2370969599995</v>
      </c>
      <c r="P8" s="235">
        <v>1229.9084057699999</v>
      </c>
      <c r="Q8" s="235">
        <v>1020.7582887100006</v>
      </c>
      <c r="R8" s="235">
        <v>887.01869354999997</v>
      </c>
      <c r="S8" s="235">
        <v>859.03192102000025</v>
      </c>
      <c r="T8" s="235">
        <v>781.43849076999993</v>
      </c>
      <c r="U8" s="235">
        <v>868.34946652000008</v>
      </c>
      <c r="V8" s="235">
        <v>857.92074004999995</v>
      </c>
      <c r="W8" s="235">
        <v>793.98729489000016</v>
      </c>
      <c r="X8" s="235">
        <v>759.90461659999983</v>
      </c>
      <c r="Y8" s="235">
        <v>652.68656843000008</v>
      </c>
      <c r="Z8" s="235">
        <v>524.57816044999993</v>
      </c>
      <c r="AA8" s="235">
        <v>455.12713930999996</v>
      </c>
      <c r="AB8" s="235">
        <v>262.76308087999996</v>
      </c>
      <c r="AC8" s="235">
        <v>388.08251466999997</v>
      </c>
      <c r="AD8" s="235">
        <v>383.96881956999999</v>
      </c>
      <c r="AE8" s="235">
        <v>471.90610657999997</v>
      </c>
      <c r="AF8" s="235">
        <v>519.22796742000003</v>
      </c>
      <c r="AG8" s="235">
        <v>1052.7632349700002</v>
      </c>
      <c r="AH8" s="235">
        <v>1314.7541444599999</v>
      </c>
      <c r="AI8" s="235">
        <v>1438.9263682799999</v>
      </c>
      <c r="AJ8" s="235">
        <v>1573.7941853099999</v>
      </c>
      <c r="AK8" s="235">
        <v>1494.1022177899999</v>
      </c>
      <c r="AL8" s="235">
        <v>1458.2399967399999</v>
      </c>
      <c r="AM8" s="235">
        <v>1370.22916564</v>
      </c>
      <c r="AN8" s="235">
        <v>1238.5936789999998</v>
      </c>
      <c r="AO8" s="235">
        <v>998.34788753000009</v>
      </c>
      <c r="AP8" s="235">
        <v>886.27530503000014</v>
      </c>
      <c r="AQ8" s="235">
        <v>939.56100314999981</v>
      </c>
      <c r="AR8" s="235">
        <v>1009.80936548</v>
      </c>
    </row>
    <row r="9" spans="1:44" s="89" customFormat="1" ht="13.5" thickTop="1"/>
    <row r="10" spans="1:44" s="89" customFormat="1"/>
    <row r="11" spans="1:44" s="89" customFormat="1"/>
    <row r="12" spans="1:44" s="89" customFormat="1"/>
    <row r="13" spans="1:44" s="89" customFormat="1"/>
    <row r="14" spans="1:44" s="89" customFormat="1"/>
  </sheetData>
  <sheetProtection sheet="1" objects="1" scenarios="1"/>
  <hyperlinks>
    <hyperlink ref="A4" location="'Index'!D25" display="Índice!A1" xr:uid="{5FE4D40B-5694-476F-87EB-99C5A88FD730}"/>
  </hyperlinks>
  <pageMargins left="0.511811024" right="0.511811024" top="0.78740157499999996" bottom="0.78740157499999996" header="0.31496062000000002" footer="0.31496062000000002"/>
  <pageSetup paperSize="9" orientation="portrait" r:id="rId1"/>
  <headerFooter>
    <oddHeader>&amp;R&amp;"Calibri"&amp;10&amp;K000000 #interna&amp;1#_x000D_</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CF413-1BAF-4671-92D9-DDEA2E949C8A}">
  <sheetPr codeName="Planilha8">
    <tabColor rgb="FF33CCCC"/>
  </sheetPr>
  <dimension ref="A1:AR21"/>
  <sheetViews>
    <sheetView showGridLines="0" showRowColHeaders="0" workbookViewId="0">
      <pane xSplit="1" ySplit="5" topLeftCell="AJ6" activePane="bottomRight" state="frozen"/>
      <selection pane="topRight" activeCell="B1" sqref="B1"/>
      <selection pane="bottomLeft" activeCell="A6" sqref="A6"/>
      <selection pane="bottomRight" activeCell="A4" sqref="A4"/>
    </sheetView>
  </sheetViews>
  <sheetFormatPr defaultColWidth="12.42578125" defaultRowHeight="12.75"/>
  <cols>
    <col min="1" max="1" width="64.7109375" customWidth="1"/>
    <col min="2" max="236" width="12.7109375" customWidth="1"/>
  </cols>
  <sheetData>
    <row r="1" spans="1:44" s="80" customFormat="1" ht="17.25">
      <c r="A1" s="90"/>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row>
    <row r="2" spans="1:44" s="80" customFormat="1" ht="33" customHeight="1">
      <c r="A2" s="616" t="s">
        <v>1093</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row>
    <row r="3" spans="1:44" s="81" customFormat="1" ht="17.25">
      <c r="A3" s="617" t="s">
        <v>1443</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row>
    <row r="4" spans="1:44" s="81" customFormat="1">
      <c r="A4" s="95" t="s">
        <v>1457</v>
      </c>
      <c r="B4" s="93" t="s">
        <v>761</v>
      </c>
      <c r="C4" s="93" t="s">
        <v>762</v>
      </c>
      <c r="D4" s="93" t="s">
        <v>1478</v>
      </c>
      <c r="E4" s="93" t="s">
        <v>1479</v>
      </c>
      <c r="F4" s="94" t="s">
        <v>1460</v>
      </c>
      <c r="G4" s="94" t="s">
        <v>1461</v>
      </c>
      <c r="H4" s="94" t="s">
        <v>1480</v>
      </c>
      <c r="I4" s="94" t="s">
        <v>1481</v>
      </c>
      <c r="J4" s="94" t="s">
        <v>1464</v>
      </c>
      <c r="K4" s="94" t="s">
        <v>1465</v>
      </c>
      <c r="L4" s="94" t="s">
        <v>1482</v>
      </c>
      <c r="M4" s="94" t="s">
        <v>1483</v>
      </c>
      <c r="N4" s="94" t="s">
        <v>1468</v>
      </c>
      <c r="O4" s="94" t="s">
        <v>1469</v>
      </c>
      <c r="P4" s="94" t="s">
        <v>1484</v>
      </c>
      <c r="Q4" s="94" t="s">
        <v>1485</v>
      </c>
      <c r="R4" s="94" t="s">
        <v>1472</v>
      </c>
      <c r="S4" s="94" t="s">
        <v>1473</v>
      </c>
      <c r="T4" s="94" t="s">
        <v>1486</v>
      </c>
      <c r="U4" s="94" t="s">
        <v>1487</v>
      </c>
      <c r="V4" s="94" t="s">
        <v>1163</v>
      </c>
      <c r="W4" s="94" t="s">
        <v>1164</v>
      </c>
      <c r="X4" s="94" t="s">
        <v>1488</v>
      </c>
      <c r="Y4" s="94" t="s">
        <v>1489</v>
      </c>
      <c r="Z4" s="94" t="s">
        <v>1203</v>
      </c>
      <c r="AA4" s="94" t="s">
        <v>1204</v>
      </c>
      <c r="AB4" s="94" t="s">
        <v>1490</v>
      </c>
      <c r="AC4" s="94" t="s">
        <v>1491</v>
      </c>
      <c r="AD4" s="94" t="s">
        <v>1477</v>
      </c>
      <c r="AE4" s="94" t="s">
        <v>1403</v>
      </c>
      <c r="AF4" s="94" t="s">
        <v>1418</v>
      </c>
      <c r="AG4" s="94" t="s">
        <v>1419</v>
      </c>
      <c r="AH4" s="94" t="s">
        <v>1406</v>
      </c>
      <c r="AI4" s="94" t="s">
        <v>1407</v>
      </c>
      <c r="AJ4" s="94" t="s">
        <v>1420</v>
      </c>
      <c r="AK4" s="94" t="s">
        <v>1421</v>
      </c>
      <c r="AL4" s="94" t="s">
        <v>1410</v>
      </c>
      <c r="AM4" s="94" t="s">
        <v>1411</v>
      </c>
      <c r="AN4" s="94" t="s">
        <v>1422</v>
      </c>
      <c r="AO4" s="94" t="s">
        <v>1423</v>
      </c>
      <c r="AP4" s="94" t="s">
        <v>1414</v>
      </c>
      <c r="AQ4" s="94" t="s">
        <v>1415</v>
      </c>
      <c r="AR4" s="94" t="s">
        <v>1424</v>
      </c>
    </row>
    <row r="5" spans="1:44" s="109" customFormat="1" ht="4.5" customHeight="1">
      <c r="A5" s="96"/>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row>
    <row r="6" spans="1:44" s="366" customFormat="1">
      <c r="A6" s="346" t="s">
        <v>531</v>
      </c>
      <c r="B6" s="228">
        <v>149265.08114889037</v>
      </c>
      <c r="C6" s="228">
        <v>155619.58115156117</v>
      </c>
      <c r="D6" s="228">
        <v>156819.26775205025</v>
      </c>
      <c r="E6" s="228">
        <v>163640.25738705124</v>
      </c>
      <c r="F6" s="228">
        <v>162519.04599027915</v>
      </c>
      <c r="G6" s="228">
        <v>167251.13526386104</v>
      </c>
      <c r="H6" s="228">
        <v>170919.02614007136</v>
      </c>
      <c r="I6" s="228">
        <v>173865.62329264195</v>
      </c>
      <c r="J6" s="228">
        <v>178422.01974450814</v>
      </c>
      <c r="K6" s="228">
        <v>183553.08145572353</v>
      </c>
      <c r="L6" s="228">
        <v>178848.41213757268</v>
      </c>
      <c r="M6" s="228">
        <v>179111.10242707556</v>
      </c>
      <c r="N6" s="228">
        <v>179430.6360303523</v>
      </c>
      <c r="O6" s="228">
        <v>187664.55680762365</v>
      </c>
      <c r="P6" s="228">
        <v>180327.05465231038</v>
      </c>
      <c r="Q6" s="228">
        <v>181380.86460518348</v>
      </c>
      <c r="R6" s="228">
        <v>184054.98369132107</v>
      </c>
      <c r="S6" s="228">
        <v>187940.56294665881</v>
      </c>
      <c r="T6" s="228">
        <v>187434.26679178185</v>
      </c>
      <c r="U6" s="228">
        <v>187192.59006447296</v>
      </c>
      <c r="V6" s="228">
        <v>184738.89748936027</v>
      </c>
      <c r="W6" s="228">
        <v>181205.50353658054</v>
      </c>
      <c r="X6" s="228">
        <v>178693.63734461172</v>
      </c>
      <c r="Y6" s="228">
        <v>179423</v>
      </c>
      <c r="Z6" s="228">
        <v>181888.16999999998</v>
      </c>
      <c r="AA6" s="228">
        <v>182393.29</v>
      </c>
      <c r="AB6" s="228">
        <v>185166.48</v>
      </c>
      <c r="AC6" s="228">
        <v>186208.37000000002</v>
      </c>
      <c r="AD6" s="228">
        <v>192185</v>
      </c>
      <c r="AE6" s="228">
        <v>198106</v>
      </c>
      <c r="AF6" s="228">
        <v>214036</v>
      </c>
      <c r="AG6" s="228">
        <v>232429</v>
      </c>
      <c r="AH6" s="228">
        <v>238511</v>
      </c>
      <c r="AI6" s="228">
        <v>240862</v>
      </c>
      <c r="AJ6" s="228">
        <v>264431</v>
      </c>
      <c r="AK6" s="228">
        <v>286047</v>
      </c>
      <c r="AL6" s="228">
        <v>297148</v>
      </c>
      <c r="AM6" s="228">
        <v>291929</v>
      </c>
      <c r="AN6" s="228">
        <v>309419</v>
      </c>
      <c r="AO6" s="228">
        <v>320262</v>
      </c>
      <c r="AP6" s="228">
        <v>334881</v>
      </c>
      <c r="AQ6" s="228">
        <v>335448</v>
      </c>
      <c r="AR6" s="228">
        <v>347109</v>
      </c>
    </row>
    <row r="7" spans="1:44" s="79" customFormat="1">
      <c r="A7" s="362" t="s">
        <v>1094</v>
      </c>
      <c r="B7" s="229">
        <v>66784.819741970001</v>
      </c>
      <c r="C7" s="229">
        <v>71463.452122800009</v>
      </c>
      <c r="D7" s="229">
        <v>74829.303820710003</v>
      </c>
      <c r="E7" s="229">
        <v>82534.450033490008</v>
      </c>
      <c r="F7" s="229">
        <v>82728.853091809986</v>
      </c>
      <c r="G7" s="229">
        <v>85768.454611129986</v>
      </c>
      <c r="H7" s="229">
        <v>88860.522316749993</v>
      </c>
      <c r="I7" s="229">
        <v>91936.685564459971</v>
      </c>
      <c r="J7" s="229">
        <v>91116.128215080011</v>
      </c>
      <c r="K7" s="229">
        <v>97839.254865940005</v>
      </c>
      <c r="L7" s="229">
        <v>96233.629916720311</v>
      </c>
      <c r="M7" s="229">
        <v>91136.948309750383</v>
      </c>
      <c r="N7" s="229">
        <v>93963.760392010838</v>
      </c>
      <c r="O7" s="229">
        <v>97748.532511509868</v>
      </c>
      <c r="P7" s="229">
        <v>92773.230802709455</v>
      </c>
      <c r="Q7" s="229">
        <v>91409.764799510187</v>
      </c>
      <c r="R7" s="229">
        <v>87674.777043139678</v>
      </c>
      <c r="S7" s="229">
        <v>86249.019275220664</v>
      </c>
      <c r="T7" s="229">
        <v>87388.137480420104</v>
      </c>
      <c r="U7" s="229">
        <v>90597.618903710551</v>
      </c>
      <c r="V7" s="229">
        <v>84255.643968239092</v>
      </c>
      <c r="W7" s="229">
        <v>81363.478656679217</v>
      </c>
      <c r="X7" s="229">
        <v>83597.058890929722</v>
      </c>
      <c r="Y7" s="229">
        <v>88896.706007419998</v>
      </c>
      <c r="Z7" s="229">
        <v>78716.92</v>
      </c>
      <c r="AA7" s="229">
        <v>73050.66</v>
      </c>
      <c r="AB7" s="229">
        <v>83081.680000000008</v>
      </c>
      <c r="AC7" s="229">
        <v>89959.95</v>
      </c>
      <c r="AD7" s="229">
        <v>88150</v>
      </c>
      <c r="AE7" s="229">
        <v>75613</v>
      </c>
      <c r="AF7" s="229">
        <v>78364</v>
      </c>
      <c r="AG7" s="229">
        <v>94216</v>
      </c>
      <c r="AH7" s="229">
        <v>94149</v>
      </c>
      <c r="AI7" s="229">
        <v>89336</v>
      </c>
      <c r="AJ7" s="229">
        <v>100391</v>
      </c>
      <c r="AK7" s="229">
        <v>109455</v>
      </c>
      <c r="AL7" s="229">
        <v>104766</v>
      </c>
      <c r="AM7" s="229">
        <v>101802</v>
      </c>
      <c r="AN7" s="229">
        <v>102579</v>
      </c>
      <c r="AO7" s="229">
        <v>99876</v>
      </c>
      <c r="AP7" s="229">
        <v>96427</v>
      </c>
      <c r="AQ7" s="229">
        <v>90778</v>
      </c>
      <c r="AR7" s="229">
        <v>94684</v>
      </c>
    </row>
    <row r="8" spans="1:44" s="79" customFormat="1">
      <c r="A8" s="365" t="s">
        <v>1072</v>
      </c>
      <c r="B8" s="229">
        <v>31710.463660089998</v>
      </c>
      <c r="C8" s="229">
        <v>35741.60838356</v>
      </c>
      <c r="D8" s="229">
        <v>38734.851248290004</v>
      </c>
      <c r="E8" s="229">
        <v>43662.852428539984</v>
      </c>
      <c r="F8" s="229">
        <v>45597.150065979993</v>
      </c>
      <c r="G8" s="229">
        <v>47205.924214880004</v>
      </c>
      <c r="H8" s="229">
        <v>48108.328311849997</v>
      </c>
      <c r="I8" s="229">
        <v>49220.702014309994</v>
      </c>
      <c r="J8" s="229">
        <v>49890.555610820003</v>
      </c>
      <c r="K8" s="229">
        <v>50969.758489720014</v>
      </c>
      <c r="L8" s="229">
        <v>51891.68620522994</v>
      </c>
      <c r="M8" s="229">
        <v>49923.610403590523</v>
      </c>
      <c r="N8" s="229">
        <v>49448.914635790832</v>
      </c>
      <c r="O8" s="229">
        <v>49778.889416990103</v>
      </c>
      <c r="P8" s="229">
        <v>49697.382168359669</v>
      </c>
      <c r="Q8" s="229">
        <v>49463.531296870431</v>
      </c>
      <c r="R8" s="229">
        <v>49120.181238919948</v>
      </c>
      <c r="S8" s="229">
        <v>50025.003017431096</v>
      </c>
      <c r="T8" s="229">
        <v>50835.812786760151</v>
      </c>
      <c r="U8" s="229">
        <v>52195.312715300228</v>
      </c>
      <c r="V8" s="229">
        <v>52412.755405239084</v>
      </c>
      <c r="W8" s="229">
        <v>51953.047277019308</v>
      </c>
      <c r="X8" s="229">
        <v>51911.331569809794</v>
      </c>
      <c r="Y8" s="229">
        <v>55942.60667062</v>
      </c>
      <c r="Z8" s="229">
        <v>55369.66</v>
      </c>
      <c r="AA8" s="229">
        <v>53396.45</v>
      </c>
      <c r="AB8" s="229">
        <v>54071.69</v>
      </c>
      <c r="AC8" s="229">
        <v>55403.67</v>
      </c>
      <c r="AD8" s="229">
        <v>55407</v>
      </c>
      <c r="AE8" s="229">
        <v>53471</v>
      </c>
      <c r="AF8" s="229">
        <v>56434</v>
      </c>
      <c r="AG8" s="229">
        <v>59992</v>
      </c>
      <c r="AH8" s="229">
        <v>59942</v>
      </c>
      <c r="AI8" s="229">
        <v>58279</v>
      </c>
      <c r="AJ8" s="229">
        <v>63125</v>
      </c>
      <c r="AK8" s="229">
        <v>67779</v>
      </c>
      <c r="AL8" s="229">
        <v>69256</v>
      </c>
      <c r="AM8" s="229">
        <v>69067</v>
      </c>
      <c r="AN8" s="229">
        <v>72706</v>
      </c>
      <c r="AO8" s="229">
        <v>74856</v>
      </c>
      <c r="AP8" s="229">
        <v>74291</v>
      </c>
      <c r="AQ8" s="229">
        <v>75109</v>
      </c>
      <c r="AR8" s="229">
        <v>74453</v>
      </c>
    </row>
    <row r="9" spans="1:44" s="79" customFormat="1">
      <c r="A9" s="365" t="s">
        <v>1096</v>
      </c>
      <c r="B9" s="229">
        <v>32745.499864620004</v>
      </c>
      <c r="C9" s="229">
        <v>33989.953244360004</v>
      </c>
      <c r="D9" s="229">
        <v>33873.258208850006</v>
      </c>
      <c r="E9" s="229">
        <v>37056.72449872001</v>
      </c>
      <c r="F9" s="229">
        <v>36250.04923882</v>
      </c>
      <c r="G9" s="229">
        <v>36013.290688709989</v>
      </c>
      <c r="H9" s="229">
        <v>38744.577820869992</v>
      </c>
      <c r="I9" s="229">
        <v>40889.27806480998</v>
      </c>
      <c r="J9" s="229">
        <v>38616.100035809999</v>
      </c>
      <c r="K9" s="229">
        <v>43255.226316840002</v>
      </c>
      <c r="L9" s="229">
        <v>42672.240075660375</v>
      </c>
      <c r="M9" s="229">
        <v>39529.485670769856</v>
      </c>
      <c r="N9" s="229">
        <v>41616.818537220017</v>
      </c>
      <c r="O9" s="229">
        <v>44650.17691720977</v>
      </c>
      <c r="P9" s="229">
        <v>39372.109559499775</v>
      </c>
      <c r="Q9" s="229">
        <v>38385.727923199745</v>
      </c>
      <c r="R9" s="229">
        <v>36199.706487459742</v>
      </c>
      <c r="S9" s="229">
        <v>33748.168940769559</v>
      </c>
      <c r="T9" s="229">
        <v>33950.28827904995</v>
      </c>
      <c r="U9" s="229">
        <v>36089.071228570312</v>
      </c>
      <c r="V9" s="229">
        <v>30294.56401504</v>
      </c>
      <c r="W9" s="229">
        <v>26965.141343919899</v>
      </c>
      <c r="X9" s="229">
        <v>30117.598346609924</v>
      </c>
      <c r="Y9" s="229">
        <v>30601.149592470003</v>
      </c>
      <c r="Z9" s="229">
        <v>23299.4</v>
      </c>
      <c r="AA9" s="229">
        <v>18902.8</v>
      </c>
      <c r="AB9" s="229">
        <v>28036.11</v>
      </c>
      <c r="AC9" s="229">
        <v>33994.410000000003</v>
      </c>
      <c r="AD9" s="229">
        <v>32361</v>
      </c>
      <c r="AE9" s="229">
        <v>21743</v>
      </c>
      <c r="AF9" s="229">
        <v>21869</v>
      </c>
      <c r="AG9" s="229">
        <v>34062</v>
      </c>
      <c r="AH9" s="229">
        <v>33871</v>
      </c>
      <c r="AI9" s="229">
        <v>30759</v>
      </c>
      <c r="AJ9" s="229">
        <v>36571</v>
      </c>
      <c r="AK9" s="229">
        <v>41036</v>
      </c>
      <c r="AL9" s="229">
        <v>34874</v>
      </c>
      <c r="AM9" s="229">
        <v>32076</v>
      </c>
      <c r="AN9" s="229">
        <v>29479</v>
      </c>
      <c r="AO9" s="229">
        <v>24700</v>
      </c>
      <c r="AP9" s="229">
        <v>21854</v>
      </c>
      <c r="AQ9" s="229">
        <v>15509</v>
      </c>
      <c r="AR9" s="229">
        <v>20163</v>
      </c>
    </row>
    <row r="10" spans="1:44" s="79" customFormat="1">
      <c r="A10" s="365" t="s">
        <v>1097</v>
      </c>
      <c r="B10" s="229">
        <v>2328.8562172600004</v>
      </c>
      <c r="C10" s="229">
        <v>1731.89049488</v>
      </c>
      <c r="D10" s="229">
        <v>2221.1943635699995</v>
      </c>
      <c r="E10" s="229">
        <v>1814.8731062300001</v>
      </c>
      <c r="F10" s="229">
        <v>881.65378700999997</v>
      </c>
      <c r="G10" s="229">
        <v>2549.2397075399999</v>
      </c>
      <c r="H10" s="229">
        <v>2007.6161840299999</v>
      </c>
      <c r="I10" s="229">
        <v>1826.70548534</v>
      </c>
      <c r="J10" s="229">
        <v>1165.7406188099999</v>
      </c>
      <c r="K10" s="229">
        <v>1274.5566612800001</v>
      </c>
      <c r="L10" s="229">
        <v>1624.748627180001</v>
      </c>
      <c r="M10" s="229">
        <v>1651.877756710001</v>
      </c>
      <c r="N10" s="229">
        <v>1512.1482866599999</v>
      </c>
      <c r="O10" s="229">
        <v>1929.1960589700009</v>
      </c>
      <c r="P10" s="229">
        <v>2391.6833054999961</v>
      </c>
      <c r="Q10" s="229">
        <v>2085.7278345100012</v>
      </c>
      <c r="R10" s="229">
        <v>830.26641364999978</v>
      </c>
      <c r="S10" s="229">
        <v>816.31260868000118</v>
      </c>
      <c r="T10" s="229">
        <v>930.75330568000038</v>
      </c>
      <c r="U10" s="229">
        <v>755.14329267000051</v>
      </c>
      <c r="V10" s="229">
        <v>79.793752280000007</v>
      </c>
      <c r="W10" s="229">
        <v>796.39314400000001</v>
      </c>
      <c r="X10" s="229">
        <v>1568.0275870000021</v>
      </c>
      <c r="Y10" s="229">
        <v>775.96536129999993</v>
      </c>
      <c r="Z10" s="229">
        <v>47.76</v>
      </c>
      <c r="AA10" s="229">
        <v>751.3</v>
      </c>
      <c r="AB10" s="229">
        <v>973.77</v>
      </c>
      <c r="AC10" s="229">
        <v>561.76</v>
      </c>
      <c r="AD10" s="229">
        <v>382</v>
      </c>
      <c r="AE10" s="229">
        <v>398</v>
      </c>
      <c r="AF10" s="229">
        <v>61</v>
      </c>
      <c r="AG10" s="229">
        <v>163</v>
      </c>
      <c r="AH10" s="229">
        <v>336</v>
      </c>
      <c r="AI10" s="229">
        <v>298</v>
      </c>
      <c r="AJ10" s="229">
        <v>695</v>
      </c>
      <c r="AK10" s="229">
        <v>640</v>
      </c>
      <c r="AL10" s="229">
        <v>636</v>
      </c>
      <c r="AM10" s="229">
        <v>659</v>
      </c>
      <c r="AN10" s="229">
        <v>394</v>
      </c>
      <c r="AO10" s="229">
        <v>319</v>
      </c>
      <c r="AP10" s="229">
        <v>281</v>
      </c>
      <c r="AQ10" s="229">
        <v>160</v>
      </c>
      <c r="AR10" s="229">
        <v>68</v>
      </c>
    </row>
    <row r="11" spans="1:44" s="79" customFormat="1">
      <c r="A11" s="365" t="s">
        <v>324</v>
      </c>
      <c r="B11" s="229">
        <v>0</v>
      </c>
      <c r="C11" s="229">
        <v>0</v>
      </c>
      <c r="D11" s="229">
        <v>0</v>
      </c>
      <c r="E11" s="229">
        <v>0</v>
      </c>
      <c r="F11" s="229">
        <v>0</v>
      </c>
      <c r="G11" s="229">
        <v>0</v>
      </c>
      <c r="H11" s="229">
        <v>0</v>
      </c>
      <c r="I11" s="229">
        <v>0</v>
      </c>
      <c r="J11" s="229">
        <v>1443.73194964</v>
      </c>
      <c r="K11" s="229">
        <v>2339.7133981000002</v>
      </c>
      <c r="L11" s="229">
        <v>44.955008649999996</v>
      </c>
      <c r="M11" s="229">
        <v>31.974478679999997</v>
      </c>
      <c r="N11" s="229">
        <v>1385.8789323400001</v>
      </c>
      <c r="O11" s="229">
        <v>1390.2701183399986</v>
      </c>
      <c r="P11" s="229">
        <v>1312.0557693499986</v>
      </c>
      <c r="Q11" s="229">
        <v>1474.7777449300002</v>
      </c>
      <c r="R11" s="229">
        <v>1524.6229031099997</v>
      </c>
      <c r="S11" s="229">
        <v>1659.5347083400013</v>
      </c>
      <c r="T11" s="229">
        <v>1671.2831089299998</v>
      </c>
      <c r="U11" s="229">
        <v>1558.0916671699993</v>
      </c>
      <c r="V11" s="229">
        <v>1468.5307956799993</v>
      </c>
      <c r="W11" s="229">
        <v>1648.89689174</v>
      </c>
      <c r="X11" s="229">
        <v>0.10138751</v>
      </c>
      <c r="Y11" s="229">
        <v>1576.9843830299999</v>
      </c>
      <c r="Z11" s="229">
        <v>0.1</v>
      </c>
      <c r="AA11" s="229">
        <v>0.11</v>
      </c>
      <c r="AB11" s="229">
        <v>0.11</v>
      </c>
      <c r="AC11" s="229">
        <v>0.11</v>
      </c>
      <c r="AD11" s="229">
        <v>0</v>
      </c>
      <c r="AE11" s="229">
        <v>0</v>
      </c>
      <c r="AF11" s="229">
        <v>0</v>
      </c>
      <c r="AG11" s="229">
        <v>0</v>
      </c>
      <c r="AH11" s="229">
        <v>0</v>
      </c>
      <c r="AI11" s="229">
        <v>0</v>
      </c>
      <c r="AJ11" s="229">
        <v>0</v>
      </c>
      <c r="AK11" s="229">
        <v>0</v>
      </c>
      <c r="AL11" s="229">
        <v>0</v>
      </c>
      <c r="AM11" s="229">
        <v>0</v>
      </c>
      <c r="AN11" s="229">
        <v>0</v>
      </c>
      <c r="AO11" s="229">
        <v>1</v>
      </c>
      <c r="AP11" s="229">
        <v>1</v>
      </c>
      <c r="AQ11" s="229">
        <v>0</v>
      </c>
      <c r="AR11" s="229">
        <v>0</v>
      </c>
    </row>
    <row r="12" spans="1:44" s="79" customFormat="1">
      <c r="A12" s="362" t="s">
        <v>1098</v>
      </c>
      <c r="B12" s="229">
        <v>82480.26140692037</v>
      </c>
      <c r="C12" s="229">
        <v>84156.129028761163</v>
      </c>
      <c r="D12" s="229">
        <v>81989.963931340244</v>
      </c>
      <c r="E12" s="229">
        <v>81105.807353561235</v>
      </c>
      <c r="F12" s="229">
        <v>79790.192898469162</v>
      </c>
      <c r="G12" s="229">
        <v>81482.680652731055</v>
      </c>
      <c r="H12" s="229">
        <v>82058.503823321371</v>
      </c>
      <c r="I12" s="229">
        <v>81928.937728181976</v>
      </c>
      <c r="J12" s="229">
        <v>87305.891529428132</v>
      </c>
      <c r="K12" s="229">
        <v>85713.826589783523</v>
      </c>
      <c r="L12" s="229">
        <v>82614.782220852372</v>
      </c>
      <c r="M12" s="229">
        <v>87974.154117325175</v>
      </c>
      <c r="N12" s="229">
        <v>85466.875638341458</v>
      </c>
      <c r="O12" s="229">
        <v>89916.024296113785</v>
      </c>
      <c r="P12" s="229">
        <v>87553.823849600929</v>
      </c>
      <c r="Q12" s="229">
        <v>89971.099805673293</v>
      </c>
      <c r="R12" s="229">
        <v>96380.206648181396</v>
      </c>
      <c r="S12" s="229">
        <v>101691.54367143815</v>
      </c>
      <c r="T12" s="229">
        <v>100046.12931136174</v>
      </c>
      <c r="U12" s="229">
        <v>96594.971160762405</v>
      </c>
      <c r="V12" s="229">
        <v>100483.25352112118</v>
      </c>
      <c r="W12" s="229">
        <v>99842.024879901321</v>
      </c>
      <c r="X12" s="229">
        <v>95096.578453681999</v>
      </c>
      <c r="Y12" s="229">
        <v>90526.293992580002</v>
      </c>
      <c r="Z12" s="229">
        <v>103171.25000000001</v>
      </c>
      <c r="AA12" s="229">
        <v>109342.63</v>
      </c>
      <c r="AB12" s="229">
        <v>102084.8</v>
      </c>
      <c r="AC12" s="229">
        <v>96248.420000000027</v>
      </c>
      <c r="AD12" s="229">
        <v>104035</v>
      </c>
      <c r="AE12" s="229">
        <v>122493</v>
      </c>
      <c r="AF12" s="229">
        <v>135672</v>
      </c>
      <c r="AG12" s="229">
        <v>138213</v>
      </c>
      <c r="AH12" s="229">
        <v>144362</v>
      </c>
      <c r="AI12" s="229">
        <v>151526</v>
      </c>
      <c r="AJ12" s="229">
        <v>164040</v>
      </c>
      <c r="AK12" s="229">
        <v>176592</v>
      </c>
      <c r="AL12" s="229">
        <v>192382</v>
      </c>
      <c r="AM12" s="229">
        <v>190127</v>
      </c>
      <c r="AN12" s="229">
        <v>206840</v>
      </c>
      <c r="AO12" s="229">
        <v>220386</v>
      </c>
      <c r="AP12" s="229">
        <v>238454</v>
      </c>
      <c r="AQ12" s="229">
        <v>244670</v>
      </c>
      <c r="AR12" s="229">
        <v>252425</v>
      </c>
    </row>
    <row r="13" spans="1:44" s="79" customFormat="1">
      <c r="A13" s="363" t="s">
        <v>534</v>
      </c>
      <c r="B13" s="309">
        <v>691.60471015874646</v>
      </c>
      <c r="C13" s="309">
        <v>1579.1701732774382</v>
      </c>
      <c r="D13" s="309">
        <v>1586.0925294670742</v>
      </c>
      <c r="E13" s="309">
        <v>1262.1140697954688</v>
      </c>
      <c r="F13" s="309">
        <v>899.45217699135537</v>
      </c>
      <c r="G13" s="309">
        <v>1047.2586836741539</v>
      </c>
      <c r="H13" s="309">
        <v>928.83458185181371</v>
      </c>
      <c r="I13" s="309">
        <v>1082.321924642456</v>
      </c>
      <c r="J13" s="309">
        <v>1069.0461413676385</v>
      </c>
      <c r="K13" s="309">
        <v>922.70683575645671</v>
      </c>
      <c r="L13" s="309">
        <v>737.93969180731801</v>
      </c>
      <c r="M13" s="309">
        <v>703.19784954527859</v>
      </c>
      <c r="N13" s="309">
        <v>631.06673687769216</v>
      </c>
      <c r="O13" s="309">
        <v>-8569.0009045288316</v>
      </c>
      <c r="P13" s="309">
        <v>370.67385417281184</v>
      </c>
      <c r="Q13" s="309">
        <v>632.62719442503294</v>
      </c>
      <c r="R13" s="309">
        <v>657.30034070566762</v>
      </c>
      <c r="S13" s="309">
        <v>639.64990555975237</v>
      </c>
      <c r="T13" s="309">
        <v>788.98178930816357</v>
      </c>
      <c r="U13" s="309">
        <v>1477.9724617912434</v>
      </c>
      <c r="V13" s="309">
        <v>2684.641698620253</v>
      </c>
      <c r="W13" s="309">
        <v>3616.723003697989</v>
      </c>
      <c r="X13" s="309">
        <v>3849.9118158738129</v>
      </c>
      <c r="Y13" s="309">
        <v>4113.2474457163016</v>
      </c>
      <c r="Z13" s="309">
        <v>4300.5114873909788</v>
      </c>
      <c r="AA13" s="309">
        <v>4438.4758770999997</v>
      </c>
      <c r="AB13" s="309">
        <v>4419.4980619200969</v>
      </c>
      <c r="AC13" s="309">
        <v>4571.5002322204964</v>
      </c>
      <c r="AD13" s="309">
        <v>5219.0824887300441</v>
      </c>
      <c r="AE13" s="309">
        <v>5848.8569605291032</v>
      </c>
      <c r="AF13" s="309">
        <v>6686.5480557066812</v>
      </c>
      <c r="AG13" s="309">
        <v>7441.9999912332305</v>
      </c>
      <c r="AH13" s="309">
        <v>7918.8162646377205</v>
      </c>
      <c r="AI13" s="309">
        <v>10197.610479705223</v>
      </c>
      <c r="AJ13" s="309">
        <v>10048</v>
      </c>
      <c r="AK13" s="309">
        <v>11895</v>
      </c>
      <c r="AL13" s="309">
        <v>13687</v>
      </c>
      <c r="AM13" s="309">
        <v>18275</v>
      </c>
      <c r="AN13" s="309">
        <v>19501</v>
      </c>
      <c r="AO13" s="309">
        <v>23895</v>
      </c>
      <c r="AP13" s="309">
        <v>26891</v>
      </c>
      <c r="AQ13" s="309">
        <v>29312</v>
      </c>
      <c r="AR13" s="309">
        <v>31040</v>
      </c>
    </row>
    <row r="14" spans="1:44" s="79" customFormat="1">
      <c r="A14" s="363" t="s">
        <v>1088</v>
      </c>
      <c r="B14" s="309">
        <v>0</v>
      </c>
      <c r="C14" s="309">
        <v>0</v>
      </c>
      <c r="D14" s="309">
        <v>0</v>
      </c>
      <c r="E14" s="309">
        <v>0</v>
      </c>
      <c r="F14" s="309">
        <v>0</v>
      </c>
      <c r="G14" s="309">
        <v>0</v>
      </c>
      <c r="H14" s="309">
        <v>0</v>
      </c>
      <c r="I14" s="309">
        <v>0</v>
      </c>
      <c r="J14" s="309">
        <v>0</v>
      </c>
      <c r="K14" s="309">
        <v>0</v>
      </c>
      <c r="L14" s="309">
        <v>0</v>
      </c>
      <c r="M14" s="309">
        <v>0</v>
      </c>
      <c r="N14" s="309">
        <v>0</v>
      </c>
      <c r="O14" s="309">
        <v>0</v>
      </c>
      <c r="P14" s="309">
        <v>0</v>
      </c>
      <c r="Q14" s="309">
        <v>0</v>
      </c>
      <c r="R14" s="309">
        <v>0</v>
      </c>
      <c r="S14" s="309">
        <v>0</v>
      </c>
      <c r="T14" s="309">
        <v>0</v>
      </c>
      <c r="U14" s="309">
        <v>125</v>
      </c>
      <c r="V14" s="309">
        <v>127.30100677999999</v>
      </c>
      <c r="W14" s="309">
        <v>202.26910821000001</v>
      </c>
      <c r="X14" s="309">
        <v>288.55383438999996</v>
      </c>
      <c r="Y14" s="309">
        <v>287.98938630999999</v>
      </c>
      <c r="Z14" s="309">
        <v>318.27630415000004</v>
      </c>
      <c r="AA14" s="309">
        <v>857.37961862999998</v>
      </c>
      <c r="AB14" s="309">
        <v>867.09932410999988</v>
      </c>
      <c r="AC14" s="309">
        <v>926.67058059999999</v>
      </c>
      <c r="AD14" s="309">
        <v>1108.7681666499998</v>
      </c>
      <c r="AE14" s="309">
        <v>1949.2051228799996</v>
      </c>
      <c r="AF14" s="309">
        <v>5057.8499132200004</v>
      </c>
      <c r="AG14" s="309">
        <v>8152.0757266999981</v>
      </c>
      <c r="AH14" s="309">
        <v>8147.2063363600009</v>
      </c>
      <c r="AI14" s="309">
        <v>10982.556942929999</v>
      </c>
      <c r="AJ14" s="309">
        <v>11515.635231040003</v>
      </c>
      <c r="AK14" s="309">
        <v>11768.873021949987</v>
      </c>
      <c r="AL14" s="309">
        <v>11676</v>
      </c>
      <c r="AM14" s="309">
        <v>11402</v>
      </c>
      <c r="AN14" s="309">
        <v>11017</v>
      </c>
      <c r="AO14" s="309">
        <v>11148</v>
      </c>
      <c r="AP14" s="309">
        <v>10742</v>
      </c>
      <c r="AQ14" s="309">
        <v>10229</v>
      </c>
      <c r="AR14" s="309">
        <v>8422</v>
      </c>
    </row>
    <row r="15" spans="1:44" s="79" customFormat="1" ht="13.5" thickBot="1">
      <c r="A15" s="364" t="s">
        <v>1095</v>
      </c>
      <c r="B15" s="235">
        <v>149956.68585904912</v>
      </c>
      <c r="C15" s="235">
        <v>157198.75132483861</v>
      </c>
      <c r="D15" s="235">
        <v>158405.36028151732</v>
      </c>
      <c r="E15" s="235">
        <v>164902.37145684671</v>
      </c>
      <c r="F15" s="235">
        <v>163418.4981672705</v>
      </c>
      <c r="G15" s="235">
        <v>168298.39394753519</v>
      </c>
      <c r="H15" s="235">
        <v>171847.86072192318</v>
      </c>
      <c r="I15" s="235">
        <v>174947.9452172844</v>
      </c>
      <c r="J15" s="235">
        <v>179491.06588587578</v>
      </c>
      <c r="K15" s="235">
        <v>184475.78829147998</v>
      </c>
      <c r="L15" s="235">
        <v>179586.35182938</v>
      </c>
      <c r="M15" s="235">
        <v>179814.30027662084</v>
      </c>
      <c r="N15" s="235">
        <v>180061.70276722999</v>
      </c>
      <c r="O15" s="235">
        <v>179095.55590309482</v>
      </c>
      <c r="P15" s="235">
        <v>180697.7285064832</v>
      </c>
      <c r="Q15" s="235">
        <v>182013.49179960851</v>
      </c>
      <c r="R15" s="235">
        <v>184712.28403202674</v>
      </c>
      <c r="S15" s="235">
        <v>188580.21285221857</v>
      </c>
      <c r="T15" s="235">
        <v>188223.24858109001</v>
      </c>
      <c r="U15" s="235">
        <v>188795.5625262642</v>
      </c>
      <c r="V15" s="235">
        <v>187550.84019476053</v>
      </c>
      <c r="W15" s="235">
        <v>185024.49564848852</v>
      </c>
      <c r="X15" s="235">
        <v>182832.10299487555</v>
      </c>
      <c r="Y15" s="235">
        <v>183824.23683202628</v>
      </c>
      <c r="Z15" s="235">
        <v>186506.95779154098</v>
      </c>
      <c r="AA15" s="235">
        <v>187689.14549572999</v>
      </c>
      <c r="AB15" s="235">
        <v>190453.07738603011</v>
      </c>
      <c r="AC15" s="235">
        <v>191706.54081282052</v>
      </c>
      <c r="AD15" s="235">
        <v>198512.85065538005</v>
      </c>
      <c r="AE15" s="235">
        <v>205904.06208340911</v>
      </c>
      <c r="AF15" s="235">
        <v>225780.3979689267</v>
      </c>
      <c r="AG15" s="235">
        <v>248023.07571793321</v>
      </c>
      <c r="AH15" s="235">
        <v>254577.02260099771</v>
      </c>
      <c r="AI15" s="235">
        <v>262042.16742263522</v>
      </c>
      <c r="AJ15" s="235">
        <v>285994.63523104001</v>
      </c>
      <c r="AK15" s="235">
        <v>309710.87302195001</v>
      </c>
      <c r="AL15" s="235">
        <v>322511</v>
      </c>
      <c r="AM15" s="235">
        <v>321606</v>
      </c>
      <c r="AN15" s="235">
        <v>339937</v>
      </c>
      <c r="AO15" s="235">
        <v>355305</v>
      </c>
      <c r="AP15" s="235">
        <v>372514</v>
      </c>
      <c r="AQ15" s="235">
        <v>374989</v>
      </c>
      <c r="AR15" s="235">
        <v>386571</v>
      </c>
    </row>
    <row r="16" spans="1:44" s="89" customFormat="1" ht="13.5" thickTop="1"/>
    <row r="17" s="89" customFormat="1"/>
    <row r="18" s="89" customFormat="1"/>
    <row r="19" s="89" customFormat="1"/>
    <row r="20" s="89" customFormat="1"/>
    <row r="21" s="89" customFormat="1"/>
  </sheetData>
  <sheetProtection sheet="1" objects="1" scenarios="1"/>
  <hyperlinks>
    <hyperlink ref="A4" location="'Index'!D24" display="Índice!A1" xr:uid="{CF5F27CB-2ADE-4A54-810A-D67CC669212A}"/>
  </hyperlinks>
  <pageMargins left="0.511811024" right="0.511811024" top="0.78740157499999996" bottom="0.78740157499999996" header="0.31496062000000002" footer="0.31496062000000002"/>
  <pageSetup paperSize="9" orientation="portrait" r:id="rId1"/>
  <headerFooter>
    <oddHeader>&amp;R&amp;"Calibri"&amp;10&amp;K000000 #interna&amp;1#_x000D_</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D2A2D-FE50-47B0-A95F-DDC977AD43C7}">
  <sheetPr codeName="Planilha9">
    <tabColor rgb="FF33CCCC"/>
  </sheetPr>
  <dimension ref="A1:AR38"/>
  <sheetViews>
    <sheetView showGridLines="0" showRowColHeaders="0" workbookViewId="0">
      <pane xSplit="1" ySplit="5" topLeftCell="AJ6" activePane="bottomRight" state="frozen"/>
      <selection pane="topRight" activeCell="B1" sqref="B1"/>
      <selection pane="bottomLeft" activeCell="A6" sqref="A6"/>
      <selection pane="bottomRight" activeCell="A4" sqref="A4"/>
    </sheetView>
  </sheetViews>
  <sheetFormatPr defaultColWidth="12.42578125" defaultRowHeight="12.75"/>
  <cols>
    <col min="1" max="1" width="52.7109375" customWidth="1"/>
    <col min="2" max="236" width="12.7109375" customWidth="1"/>
  </cols>
  <sheetData>
    <row r="1" spans="1:44" s="80" customFormat="1" ht="17.25">
      <c r="A1" s="90"/>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row>
    <row r="2" spans="1:44" s="80" customFormat="1" ht="53.25" customHeight="1">
      <c r="A2" s="616" t="s">
        <v>1092</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row>
    <row r="3" spans="1:44" s="81" customFormat="1" ht="17.25">
      <c r="A3" s="617" t="s">
        <v>1443</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row>
    <row r="4" spans="1:44" s="81" customFormat="1">
      <c r="A4" s="95" t="s">
        <v>1457</v>
      </c>
      <c r="B4" s="93" t="s">
        <v>761</v>
      </c>
      <c r="C4" s="93" t="s">
        <v>762</v>
      </c>
      <c r="D4" s="93" t="s">
        <v>1478</v>
      </c>
      <c r="E4" s="93" t="s">
        <v>1479</v>
      </c>
      <c r="F4" s="94" t="s">
        <v>1460</v>
      </c>
      <c r="G4" s="94" t="s">
        <v>1461</v>
      </c>
      <c r="H4" s="94" t="s">
        <v>1480</v>
      </c>
      <c r="I4" s="94" t="s">
        <v>1481</v>
      </c>
      <c r="J4" s="94" t="s">
        <v>1464</v>
      </c>
      <c r="K4" s="94" t="s">
        <v>1465</v>
      </c>
      <c r="L4" s="94" t="s">
        <v>1482</v>
      </c>
      <c r="M4" s="94" t="s">
        <v>1483</v>
      </c>
      <c r="N4" s="94" t="s">
        <v>1468</v>
      </c>
      <c r="O4" s="94" t="s">
        <v>1469</v>
      </c>
      <c r="P4" s="94" t="s">
        <v>1484</v>
      </c>
      <c r="Q4" s="94" t="s">
        <v>1485</v>
      </c>
      <c r="R4" s="94" t="s">
        <v>1472</v>
      </c>
      <c r="S4" s="94" t="s">
        <v>1473</v>
      </c>
      <c r="T4" s="94" t="s">
        <v>1486</v>
      </c>
      <c r="U4" s="94" t="s">
        <v>1487</v>
      </c>
      <c r="V4" s="94" t="s">
        <v>1163</v>
      </c>
      <c r="W4" s="94" t="s">
        <v>1164</v>
      </c>
      <c r="X4" s="94" t="s">
        <v>1488</v>
      </c>
      <c r="Y4" s="94" t="s">
        <v>1489</v>
      </c>
      <c r="Z4" s="94" t="s">
        <v>1203</v>
      </c>
      <c r="AA4" s="94" t="s">
        <v>1204</v>
      </c>
      <c r="AB4" s="94" t="s">
        <v>1490</v>
      </c>
      <c r="AC4" s="94" t="s">
        <v>1491</v>
      </c>
      <c r="AD4" s="94" t="s">
        <v>1477</v>
      </c>
      <c r="AE4" s="94" t="s">
        <v>1403</v>
      </c>
      <c r="AF4" s="94" t="s">
        <v>1418</v>
      </c>
      <c r="AG4" s="94" t="s">
        <v>1419</v>
      </c>
      <c r="AH4" s="94" t="s">
        <v>1406</v>
      </c>
      <c r="AI4" s="94" t="s">
        <v>1407</v>
      </c>
      <c r="AJ4" s="94" t="s">
        <v>1420</v>
      </c>
      <c r="AK4" s="94" t="s">
        <v>1421</v>
      </c>
      <c r="AL4" s="94" t="s">
        <v>1410</v>
      </c>
      <c r="AM4" s="94" t="s">
        <v>1411</v>
      </c>
      <c r="AN4" s="94" t="s">
        <v>1422</v>
      </c>
      <c r="AO4" s="94" t="s">
        <v>1423</v>
      </c>
      <c r="AP4" s="94" t="s">
        <v>1414</v>
      </c>
      <c r="AQ4" s="94" t="s">
        <v>1415</v>
      </c>
      <c r="AR4" s="94" t="s">
        <v>1424</v>
      </c>
    </row>
    <row r="5" spans="1:44" s="109" customFormat="1" ht="4.5" customHeight="1">
      <c r="A5" s="96"/>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row>
    <row r="6" spans="1:44" s="366" customFormat="1">
      <c r="A6" s="369" t="s">
        <v>531</v>
      </c>
      <c r="B6" s="236">
        <v>149265.08114888886</v>
      </c>
      <c r="C6" s="236">
        <v>155619.58115156292</v>
      </c>
      <c r="D6" s="236">
        <v>156819.26775205144</v>
      </c>
      <c r="E6" s="236">
        <v>163640.25738706</v>
      </c>
      <c r="F6" s="236">
        <v>162519.04599029</v>
      </c>
      <c r="G6" s="236">
        <v>167251.13526385528</v>
      </c>
      <c r="H6" s="236">
        <v>170919.02614007177</v>
      </c>
      <c r="I6" s="236">
        <v>173865.62329263578</v>
      </c>
      <c r="J6" s="236">
        <v>178422.01974451132</v>
      </c>
      <c r="K6" s="236">
        <v>183553.08145572699</v>
      </c>
      <c r="L6" s="236">
        <v>178848.41213756221</v>
      </c>
      <c r="M6" s="236">
        <v>179111.1024270677</v>
      </c>
      <c r="N6" s="236">
        <v>179430.63603033999</v>
      </c>
      <c r="O6" s="236">
        <v>187664.55680761739</v>
      </c>
      <c r="P6" s="236">
        <v>180327.05465231618</v>
      </c>
      <c r="Q6" s="236">
        <v>181380.86460517853</v>
      </c>
      <c r="R6" s="236">
        <v>184054.98369131162</v>
      </c>
      <c r="S6" s="236">
        <v>187940.56294665521</v>
      </c>
      <c r="T6" s="236">
        <v>187434.26679177975</v>
      </c>
      <c r="U6" s="236">
        <v>187192.59006447197</v>
      </c>
      <c r="V6" s="236">
        <v>184738.89748935998</v>
      </c>
      <c r="W6" s="236">
        <v>181205.50353657998</v>
      </c>
      <c r="X6" s="236">
        <v>178693.63734460998</v>
      </c>
      <c r="Y6" s="236">
        <v>179423.11211366</v>
      </c>
      <c r="Z6" s="236">
        <v>181888.18120157998</v>
      </c>
      <c r="AA6" s="236">
        <v>182393.29379782997</v>
      </c>
      <c r="AB6" s="236">
        <v>185166.48755311</v>
      </c>
      <c r="AC6" s="236">
        <v>186208.39</v>
      </c>
      <c r="AD6" s="236">
        <v>192185.34</v>
      </c>
      <c r="AE6" s="236">
        <v>198106.14</v>
      </c>
      <c r="AF6" s="236">
        <v>214036.14</v>
      </c>
      <c r="AG6" s="236">
        <v>232429.06</v>
      </c>
      <c r="AH6" s="236">
        <v>238510.59</v>
      </c>
      <c r="AI6" s="236">
        <v>240862.01</v>
      </c>
      <c r="AJ6" s="236">
        <v>264430.7</v>
      </c>
      <c r="AK6" s="236">
        <v>286047.07</v>
      </c>
      <c r="AL6" s="236">
        <v>297147.74</v>
      </c>
      <c r="AM6" s="236">
        <v>291928.5</v>
      </c>
      <c r="AN6" s="236">
        <v>309419.43</v>
      </c>
      <c r="AO6" s="236">
        <v>320262.37</v>
      </c>
      <c r="AP6" s="236">
        <v>334880.74</v>
      </c>
      <c r="AQ6" s="236">
        <v>335448.48</v>
      </c>
      <c r="AR6" s="236">
        <v>347109.27</v>
      </c>
    </row>
    <row r="7" spans="1:44" s="83" customFormat="1">
      <c r="A7" s="347" t="s">
        <v>1074</v>
      </c>
      <c r="B7" s="229">
        <v>3590.0055885401557</v>
      </c>
      <c r="C7" s="229">
        <v>3446.230102100285</v>
      </c>
      <c r="D7" s="229">
        <v>3498.2246689302792</v>
      </c>
      <c r="E7" s="229">
        <v>3921.00386987</v>
      </c>
      <c r="F7" s="229">
        <v>4454.5632256999997</v>
      </c>
      <c r="G7" s="229">
        <v>4497.1520468608351</v>
      </c>
      <c r="H7" s="229">
        <v>4559.5305277206444</v>
      </c>
      <c r="I7" s="229">
        <v>4911.8658034308319</v>
      </c>
      <c r="J7" s="229">
        <v>5412.9830823207831</v>
      </c>
      <c r="K7" s="229">
        <v>5053.6536328106777</v>
      </c>
      <c r="L7" s="229">
        <v>5050.8344497608568</v>
      </c>
      <c r="M7" s="229">
        <v>4057.7535738808033</v>
      </c>
      <c r="N7" s="229">
        <v>4159.9607794800004</v>
      </c>
      <c r="O7" s="229">
        <v>4368.1359489304432</v>
      </c>
      <c r="P7" s="229">
        <v>4696.9607364805042</v>
      </c>
      <c r="Q7" s="229">
        <v>5026.8816709406055</v>
      </c>
      <c r="R7" s="229">
        <v>5325.8251917707566</v>
      </c>
      <c r="S7" s="229">
        <v>5598.8725541804843</v>
      </c>
      <c r="T7" s="229">
        <v>5904.6032265804206</v>
      </c>
      <c r="U7" s="229">
        <v>5561.2295750604399</v>
      </c>
      <c r="V7" s="229">
        <v>5947.2144107399999</v>
      </c>
      <c r="W7" s="229">
        <v>6347.0511858999998</v>
      </c>
      <c r="X7" s="229">
        <v>6399.6206355200002</v>
      </c>
      <c r="Y7" s="229">
        <v>7182.39757216</v>
      </c>
      <c r="Z7" s="229">
        <v>7460.2527910099998</v>
      </c>
      <c r="AA7" s="229">
        <v>8115.8237055600002</v>
      </c>
      <c r="AB7" s="229">
        <v>7698.1997982900002</v>
      </c>
      <c r="AC7" s="229">
        <v>4261.6099999999997</v>
      </c>
      <c r="AD7" s="229">
        <v>4273.5200000000004</v>
      </c>
      <c r="AE7" s="229">
        <v>3923.49</v>
      </c>
      <c r="AF7" s="229">
        <v>3741.93</v>
      </c>
      <c r="AG7" s="229">
        <v>3591.81</v>
      </c>
      <c r="AH7" s="229">
        <v>3569.68</v>
      </c>
      <c r="AI7" s="229">
        <v>3307.38</v>
      </c>
      <c r="AJ7" s="229">
        <v>3463.01</v>
      </c>
      <c r="AK7" s="229">
        <v>3491.91</v>
      </c>
      <c r="AL7" s="229">
        <v>3828.16</v>
      </c>
      <c r="AM7" s="229">
        <v>3919.13</v>
      </c>
      <c r="AN7" s="229">
        <v>4706.88</v>
      </c>
      <c r="AO7" s="229">
        <v>5750.94</v>
      </c>
      <c r="AP7" s="229">
        <v>7123.75</v>
      </c>
      <c r="AQ7" s="229">
        <v>8796.59</v>
      </c>
      <c r="AR7" s="229">
        <v>11305.67</v>
      </c>
    </row>
    <row r="8" spans="1:44" s="83" customFormat="1">
      <c r="A8" s="347" t="s">
        <v>549</v>
      </c>
      <c r="B8" s="229">
        <v>1642.5535555599999</v>
      </c>
      <c r="C8" s="229">
        <v>1423.7538483400001</v>
      </c>
      <c r="D8" s="229">
        <v>1691.3338312200001</v>
      </c>
      <c r="E8" s="229">
        <v>1955.2383332499967</v>
      </c>
      <c r="F8" s="229">
        <v>2090.5772132500028</v>
      </c>
      <c r="G8" s="229">
        <v>2156.0861250599987</v>
      </c>
      <c r="H8" s="229">
        <v>2894.9174982200016</v>
      </c>
      <c r="I8" s="229">
        <v>2880.6433439199991</v>
      </c>
      <c r="J8" s="229">
        <v>3207.0525281800119</v>
      </c>
      <c r="K8" s="229">
        <v>2661.5476192800002</v>
      </c>
      <c r="L8" s="229">
        <v>3203.1788192700005</v>
      </c>
      <c r="M8" s="229">
        <v>3237.6605437100006</v>
      </c>
      <c r="N8" s="229">
        <v>4121.685387909999</v>
      </c>
      <c r="O8" s="229">
        <v>4203.5786739300001</v>
      </c>
      <c r="P8" s="229">
        <v>4668.9040550700329</v>
      </c>
      <c r="Q8" s="229">
        <v>4887.1194661499994</v>
      </c>
      <c r="R8" s="229">
        <v>4658.2573080899829</v>
      </c>
      <c r="S8" s="229">
        <v>4490.8410630199842</v>
      </c>
      <c r="T8" s="229">
        <v>4876.9577683800007</v>
      </c>
      <c r="U8" s="229">
        <v>4704.410487090001</v>
      </c>
      <c r="V8" s="229">
        <v>4360.4407826999768</v>
      </c>
      <c r="W8" s="229">
        <v>7134.0410553499987</v>
      </c>
      <c r="X8" s="229">
        <v>7820.98686946</v>
      </c>
      <c r="Y8" s="229">
        <v>8625.8791076600119</v>
      </c>
      <c r="Z8" s="229">
        <v>8034.3119780599836</v>
      </c>
      <c r="AA8" s="229">
        <v>7292.8623548099858</v>
      </c>
      <c r="AB8" s="229">
        <v>6547.1590485699708</v>
      </c>
      <c r="AC8" s="229">
        <v>3108.9757096499957</v>
      </c>
      <c r="AD8" s="229">
        <v>2839.0269489699886</v>
      </c>
      <c r="AE8" s="229">
        <v>2556.0316045100076</v>
      </c>
      <c r="AF8" s="229">
        <v>2580.6919578100192</v>
      </c>
      <c r="AG8" s="229">
        <v>2452.0769962000181</v>
      </c>
      <c r="AH8" s="229">
        <v>2346.7103143500021</v>
      </c>
      <c r="AI8" s="229">
        <v>2195.669653920002</v>
      </c>
      <c r="AJ8" s="229">
        <v>2801.4482011800105</v>
      </c>
      <c r="AK8" s="229">
        <v>2851.7909233600094</v>
      </c>
      <c r="AL8" s="229">
        <v>3185.8858462900057</v>
      </c>
      <c r="AM8" s="229">
        <v>3532.9788345100033</v>
      </c>
      <c r="AN8" s="229">
        <v>4461.5796068100171</v>
      </c>
      <c r="AO8" s="229">
        <v>5509.0629826899831</v>
      </c>
      <c r="AP8" s="229">
        <v>6391.1131112099783</v>
      </c>
      <c r="AQ8" s="229">
        <v>9087.5243578700192</v>
      </c>
      <c r="AR8" s="229">
        <v>12137.337365279986</v>
      </c>
    </row>
    <row r="9" spans="1:44" s="83" customFormat="1">
      <c r="A9" s="347" t="s">
        <v>1075</v>
      </c>
      <c r="B9" s="368">
        <v>1.1004272016718943</v>
      </c>
      <c r="C9" s="368">
        <v>0.91489376709821646</v>
      </c>
      <c r="D9" s="368">
        <v>1.0785242498990528</v>
      </c>
      <c r="E9" s="368">
        <v>1.1948394389439581</v>
      </c>
      <c r="F9" s="368">
        <v>1.2863582852774733</v>
      </c>
      <c r="G9" s="368">
        <v>1.2891309357383787</v>
      </c>
      <c r="H9" s="368">
        <v>1.6937362466876889</v>
      </c>
      <c r="I9" s="368">
        <v>1.6568216818062684</v>
      </c>
      <c r="J9" s="368">
        <v>1.7974533259808974</v>
      </c>
      <c r="K9" s="368">
        <v>1.4500152207588874</v>
      </c>
      <c r="L9" s="368">
        <v>1.7910021011571846</v>
      </c>
      <c r="M9" s="368">
        <v>1.8076269420698499</v>
      </c>
      <c r="N9" s="368">
        <v>2.2970912209289955</v>
      </c>
      <c r="O9" s="368">
        <v>2.2399427709939181</v>
      </c>
      <c r="P9" s="368">
        <v>2.5891312116598493</v>
      </c>
      <c r="Q9" s="368">
        <v>2.6943963889399551</v>
      </c>
      <c r="R9" s="368">
        <v>2.5309052842071331</v>
      </c>
      <c r="S9" s="368">
        <v>2.3895006977789346</v>
      </c>
      <c r="T9" s="368">
        <v>2.6019563294676531</v>
      </c>
      <c r="U9" s="368">
        <v>2.5131392676759967</v>
      </c>
      <c r="V9" s="368">
        <v>2.360326299420032</v>
      </c>
      <c r="W9" s="368">
        <v>3.9369891731295286</v>
      </c>
      <c r="X9" s="368">
        <v>4.3767573292927366</v>
      </c>
      <c r="Y9" s="368">
        <v>4.8075629756080343</v>
      </c>
      <c r="Z9" s="368">
        <v>4.4171709920810365</v>
      </c>
      <c r="AA9" s="368">
        <v>3.9984268077825305</v>
      </c>
      <c r="AB9" s="368">
        <v>3.5358228884112171</v>
      </c>
      <c r="AC9" s="368">
        <v>1.6696217123460417</v>
      </c>
      <c r="AD9" s="368">
        <v>1.4772338769283799</v>
      </c>
      <c r="AE9" s="368">
        <v>1.2902334094793868</v>
      </c>
      <c r="AF9" s="368">
        <v>1.2057271999999715</v>
      </c>
      <c r="AG9" s="368">
        <v>1.0549786658346501</v>
      </c>
      <c r="AH9" s="368">
        <v>0.98390193674419324</v>
      </c>
      <c r="AI9" s="368">
        <v>0.91158819687671044</v>
      </c>
      <c r="AJ9" s="368">
        <v>1.0594262319692873</v>
      </c>
      <c r="AK9" s="368">
        <v>0.99696561246371429</v>
      </c>
      <c r="AL9" s="368">
        <v>1.0721555029461123</v>
      </c>
      <c r="AM9" s="368">
        <v>1.2102205966563742</v>
      </c>
      <c r="AN9" s="368">
        <v>1.4419196644535275</v>
      </c>
      <c r="AO9" s="368">
        <v>1.7201718024786938</v>
      </c>
      <c r="AP9" s="368">
        <v>1.9084743754478022</v>
      </c>
      <c r="AQ9" s="368">
        <v>2.7090670847189466</v>
      </c>
      <c r="AR9" s="368">
        <v>3.49669064305888</v>
      </c>
    </row>
    <row r="10" spans="1:44" s="83" customFormat="1">
      <c r="A10" s="347" t="s">
        <v>1076</v>
      </c>
      <c r="B10" s="368">
        <v>0</v>
      </c>
      <c r="C10" s="368">
        <v>0</v>
      </c>
      <c r="D10" s="368">
        <v>0</v>
      </c>
      <c r="E10" s="368">
        <v>0</v>
      </c>
      <c r="F10" s="368">
        <v>0</v>
      </c>
      <c r="G10" s="368">
        <v>0</v>
      </c>
      <c r="H10" s="368">
        <v>0</v>
      </c>
      <c r="I10" s="368">
        <v>0</v>
      </c>
      <c r="J10" s="368">
        <v>0</v>
      </c>
      <c r="K10" s="368">
        <v>0</v>
      </c>
      <c r="L10" s="368">
        <v>0</v>
      </c>
      <c r="M10" s="368">
        <v>0</v>
      </c>
      <c r="N10" s="368">
        <v>0</v>
      </c>
      <c r="O10" s="368">
        <v>0</v>
      </c>
      <c r="P10" s="368">
        <v>0</v>
      </c>
      <c r="Q10" s="368">
        <v>0</v>
      </c>
      <c r="R10" s="368">
        <v>0</v>
      </c>
      <c r="S10" s="368">
        <v>2.3895006977790922</v>
      </c>
      <c r="T10" s="368">
        <v>2.6019563294693149</v>
      </c>
      <c r="U10" s="368">
        <v>2.5131392676603146</v>
      </c>
      <c r="V10" s="368">
        <v>2.3603262994199201</v>
      </c>
      <c r="W10" s="368">
        <v>2.3897119388075634</v>
      </c>
      <c r="X10" s="368">
        <v>2.8077302809731224</v>
      </c>
      <c r="Y10" s="368">
        <v>3.2449150699505838</v>
      </c>
      <c r="Z10" s="368">
        <v>2.8757011257940523</v>
      </c>
      <c r="AA10" s="368">
        <v>2.4612258256743087</v>
      </c>
      <c r="AB10" s="368">
        <v>2.0216441940049719</v>
      </c>
      <c r="AC10" s="368">
        <v>1.6696217308781611</v>
      </c>
      <c r="AD10" s="368">
        <v>0</v>
      </c>
      <c r="AE10" s="368">
        <v>0</v>
      </c>
      <c r="AF10" s="368">
        <v>0</v>
      </c>
      <c r="AG10" s="368">
        <v>0</v>
      </c>
      <c r="AH10" s="368">
        <v>0</v>
      </c>
      <c r="AI10" s="368">
        <v>0</v>
      </c>
      <c r="AJ10" s="368">
        <v>0</v>
      </c>
      <c r="AK10" s="368">
        <v>0</v>
      </c>
      <c r="AL10" s="368">
        <v>0</v>
      </c>
      <c r="AM10" s="368">
        <v>0</v>
      </c>
      <c r="AN10" s="368">
        <v>0</v>
      </c>
      <c r="AO10" s="368">
        <v>0</v>
      </c>
      <c r="AP10" s="368">
        <v>0</v>
      </c>
      <c r="AQ10" s="368">
        <v>0</v>
      </c>
      <c r="AR10" s="368">
        <v>0</v>
      </c>
    </row>
    <row r="11" spans="1:44" s="83" customFormat="1">
      <c r="A11" s="347" t="s">
        <v>550</v>
      </c>
      <c r="B11" s="229">
        <v>0</v>
      </c>
      <c r="C11" s="229">
        <v>0</v>
      </c>
      <c r="D11" s="229">
        <v>0</v>
      </c>
      <c r="E11" s="229">
        <v>0</v>
      </c>
      <c r="F11" s="229">
        <v>0</v>
      </c>
      <c r="G11" s="229">
        <v>0</v>
      </c>
      <c r="H11" s="229">
        <v>1979.08</v>
      </c>
      <c r="I11" s="229">
        <v>2061.639457950002</v>
      </c>
      <c r="J11" s="229">
        <v>2492.3982748100016</v>
      </c>
      <c r="K11" s="229">
        <v>1970.5548466999999</v>
      </c>
      <c r="L11" s="229">
        <v>2109.0662614500002</v>
      </c>
      <c r="M11" s="229">
        <v>2208.1077837199996</v>
      </c>
      <c r="N11" s="229">
        <v>2856.9297662900003</v>
      </c>
      <c r="O11" s="229">
        <v>3043.2255598699999</v>
      </c>
      <c r="P11" s="229">
        <v>3598.7484260700262</v>
      </c>
      <c r="Q11" s="229">
        <v>3671.1534647299718</v>
      </c>
      <c r="R11" s="229">
        <v>3796.9514488399855</v>
      </c>
      <c r="S11" s="229">
        <v>3434.8670676100014</v>
      </c>
      <c r="T11" s="229">
        <v>3767.2804668700005</v>
      </c>
      <c r="U11" s="229">
        <v>3363.2501058599996</v>
      </c>
      <c r="V11" s="229">
        <v>3508.1678268499718</v>
      </c>
      <c r="W11" s="229">
        <v>6044.5841255300029</v>
      </c>
      <c r="X11" s="229">
        <v>6446.5836836699991</v>
      </c>
      <c r="Y11" s="229">
        <v>6803.714665439994</v>
      </c>
      <c r="Z11" s="229">
        <v>6908.9132573900224</v>
      </c>
      <c r="AA11" s="229">
        <v>6149.4273582699925</v>
      </c>
      <c r="AB11" s="229">
        <v>5567.6741948699728</v>
      </c>
      <c r="AC11" s="229">
        <v>2174.988538009994</v>
      </c>
      <c r="AD11" s="229">
        <v>2175.5948274799816</v>
      </c>
      <c r="AE11" s="229">
        <v>1751.1249187899946</v>
      </c>
      <c r="AF11" s="229">
        <v>1775.4119802300156</v>
      </c>
      <c r="AG11" s="229">
        <v>1655.4107507200092</v>
      </c>
      <c r="AH11" s="229">
        <v>1679.6515017000065</v>
      </c>
      <c r="AI11" s="229">
        <v>1395.8686254800079</v>
      </c>
      <c r="AJ11" s="229">
        <v>1571.1202863900025</v>
      </c>
      <c r="AK11" s="229">
        <v>1858.7771400000111</v>
      </c>
      <c r="AL11" s="229">
        <v>2086.3504855600036</v>
      </c>
      <c r="AM11" s="229">
        <v>2195.5232079500124</v>
      </c>
      <c r="AN11" s="229">
        <v>2927.1957123700176</v>
      </c>
      <c r="AO11" s="229">
        <v>3906.8157457599718</v>
      </c>
      <c r="AP11" s="229">
        <v>4743.582198220005</v>
      </c>
      <c r="AQ11" s="229">
        <v>6078.1453864100004</v>
      </c>
      <c r="AR11" s="229">
        <v>8235.0611921300024</v>
      </c>
    </row>
    <row r="12" spans="1:44" s="83" customFormat="1">
      <c r="A12" s="347" t="s">
        <v>1077</v>
      </c>
      <c r="B12" s="368">
        <v>0</v>
      </c>
      <c r="C12" s="368">
        <v>0</v>
      </c>
      <c r="D12" s="368">
        <v>0</v>
      </c>
      <c r="E12" s="368">
        <v>0</v>
      </c>
      <c r="F12" s="368">
        <v>0</v>
      </c>
      <c r="G12" s="368">
        <v>0</v>
      </c>
      <c r="H12" s="368">
        <v>1.1579050294717452</v>
      </c>
      <c r="I12" s="368">
        <v>1.1857660064749962</v>
      </c>
      <c r="J12" s="368">
        <v>1.3969118152451003</v>
      </c>
      <c r="K12" s="368">
        <v>1.0735612995826336</v>
      </c>
      <c r="L12" s="368">
        <v>1.1792479654980061</v>
      </c>
      <c r="M12" s="368">
        <v>1.2328145792080247</v>
      </c>
      <c r="N12" s="368">
        <v>1.5922196061506872</v>
      </c>
      <c r="O12" s="368">
        <v>1.621630430178336</v>
      </c>
      <c r="P12" s="368">
        <v>1.9956785924377576</v>
      </c>
      <c r="Q12" s="368">
        <v>2.0240026271353444</v>
      </c>
      <c r="R12" s="368">
        <v>2.0629441119659337</v>
      </c>
      <c r="S12" s="368">
        <v>1.8276347658834968</v>
      </c>
      <c r="T12" s="368">
        <v>2.0099208812535165</v>
      </c>
      <c r="U12" s="368">
        <v>1.796679080448996</v>
      </c>
      <c r="V12" s="368">
        <v>1.8989870972093779</v>
      </c>
      <c r="W12" s="368">
        <v>3.3357618877783164</v>
      </c>
      <c r="X12" s="368">
        <v>3.6076179205160051</v>
      </c>
      <c r="Y12" s="368">
        <v>3.7919945681973042</v>
      </c>
      <c r="Z12" s="368">
        <v>3.7984399050828723</v>
      </c>
      <c r="AA12" s="368">
        <v>3.3715205368715488</v>
      </c>
      <c r="AB12" s="368">
        <v>3.0068476582587098</v>
      </c>
      <c r="AC12" s="368">
        <v>1.168040044893508</v>
      </c>
      <c r="AD12" s="368">
        <v>1.1320295402870197</v>
      </c>
      <c r="AE12" s="368">
        <v>0.88393270016411618</v>
      </c>
      <c r="AF12" s="368">
        <v>0.82949168382118932</v>
      </c>
      <c r="AG12" s="368">
        <v>0.71222195298368085</v>
      </c>
      <c r="AH12" s="368">
        <v>0.70422511411304478</v>
      </c>
      <c r="AI12" s="368">
        <v>0.57953043211230892</v>
      </c>
      <c r="AJ12" s="368">
        <v>0.5941519892007564</v>
      </c>
      <c r="AK12" s="368">
        <v>0.64981513153138359</v>
      </c>
      <c r="AL12" s="368">
        <v>0.70212564528435928</v>
      </c>
      <c r="AM12" s="368">
        <v>0.75207564904562263</v>
      </c>
      <c r="AN12" s="368">
        <v>0.94602841101921187</v>
      </c>
      <c r="AO12" s="368">
        <v>1.2198797279660281</v>
      </c>
      <c r="AP12" s="368">
        <v>1.4164989564663688</v>
      </c>
      <c r="AQ12" s="368">
        <v>1.8119460092854909</v>
      </c>
      <c r="AR12" s="368">
        <v>2.3724694009979168</v>
      </c>
    </row>
    <row r="13" spans="1:44" s="83" customFormat="1">
      <c r="A13" s="347" t="s">
        <v>1078</v>
      </c>
      <c r="B13" s="368">
        <v>0</v>
      </c>
      <c r="C13" s="368">
        <v>0</v>
      </c>
      <c r="D13" s="368">
        <v>0</v>
      </c>
      <c r="E13" s="368">
        <v>0</v>
      </c>
      <c r="F13" s="368">
        <v>0</v>
      </c>
      <c r="G13" s="368">
        <v>0</v>
      </c>
      <c r="H13" s="368">
        <v>0</v>
      </c>
      <c r="I13" s="368">
        <v>0</v>
      </c>
      <c r="J13" s="368">
        <v>0</v>
      </c>
      <c r="K13" s="368">
        <v>0</v>
      </c>
      <c r="L13" s="368">
        <v>0</v>
      </c>
      <c r="M13" s="368">
        <v>0</v>
      </c>
      <c r="N13" s="368">
        <v>0</v>
      </c>
      <c r="O13" s="368">
        <v>0</v>
      </c>
      <c r="P13" s="368">
        <v>0</v>
      </c>
      <c r="Q13" s="368">
        <v>0</v>
      </c>
      <c r="R13" s="368">
        <v>2.0629441119659337</v>
      </c>
      <c r="S13" s="368">
        <v>1.8276347658834968</v>
      </c>
      <c r="T13" s="368">
        <v>2.0099208812535165</v>
      </c>
      <c r="U13" s="368">
        <v>1.796679080448996</v>
      </c>
      <c r="V13" s="368">
        <v>1.8989870972093779</v>
      </c>
      <c r="W13" s="368">
        <v>1.7884846534563374</v>
      </c>
      <c r="X13" s="368">
        <v>2.0385908721151433</v>
      </c>
      <c r="Y13" s="368">
        <v>2.2293466625394633</v>
      </c>
      <c r="Z13" s="368">
        <v>2.2569700387957381</v>
      </c>
      <c r="AA13" s="368">
        <v>1.8343195547631281</v>
      </c>
      <c r="AB13" s="368">
        <v>1.4926689638520709</v>
      </c>
      <c r="AC13" s="368">
        <v>1.168040044893508</v>
      </c>
      <c r="AD13" s="368">
        <v>0</v>
      </c>
      <c r="AE13" s="368">
        <v>0</v>
      </c>
      <c r="AF13" s="368">
        <v>0</v>
      </c>
      <c r="AG13" s="368">
        <v>0</v>
      </c>
      <c r="AH13" s="368">
        <v>0</v>
      </c>
      <c r="AI13" s="368">
        <v>0</v>
      </c>
      <c r="AJ13" s="368">
        <v>0</v>
      </c>
      <c r="AK13" s="368">
        <v>0</v>
      </c>
      <c r="AL13" s="368">
        <v>0</v>
      </c>
      <c r="AM13" s="368">
        <v>0</v>
      </c>
      <c r="AN13" s="368">
        <v>0</v>
      </c>
      <c r="AO13" s="368">
        <v>0</v>
      </c>
      <c r="AP13" s="368">
        <v>0</v>
      </c>
      <c r="AQ13" s="368">
        <v>0</v>
      </c>
      <c r="AR13" s="368">
        <v>0</v>
      </c>
    </row>
    <row r="14" spans="1:44" s="83" customFormat="1">
      <c r="A14" s="347" t="s">
        <v>546</v>
      </c>
      <c r="B14" s="229">
        <v>1098.7505839</v>
      </c>
      <c r="C14" s="229">
        <v>870.22607301999903</v>
      </c>
      <c r="D14" s="229">
        <v>925.01915995000195</v>
      </c>
      <c r="E14" s="229">
        <v>1129.751793500001</v>
      </c>
      <c r="F14" s="229">
        <v>1330.450693929999</v>
      </c>
      <c r="G14" s="229">
        <v>1213.3030703799984</v>
      </c>
      <c r="H14" s="229">
        <v>1442.4574315200009</v>
      </c>
      <c r="I14" s="229">
        <v>1682.8637615700029</v>
      </c>
      <c r="J14" s="229">
        <v>2123.4162450499998</v>
      </c>
      <c r="K14" s="229">
        <v>1742.64676128</v>
      </c>
      <c r="L14" s="229">
        <v>1708.8026896699998</v>
      </c>
      <c r="M14" s="229">
        <v>1772.7644109399998</v>
      </c>
      <c r="N14" s="229">
        <v>2289.9085301200003</v>
      </c>
      <c r="O14" s="229">
        <v>2615.8239637400002</v>
      </c>
      <c r="P14" s="229">
        <v>2904.2465687600288</v>
      </c>
      <c r="Q14" s="229">
        <v>3027.1822370699765</v>
      </c>
      <c r="R14" s="229">
        <v>3398.5558779299986</v>
      </c>
      <c r="S14" s="229">
        <v>3027.5245052799937</v>
      </c>
      <c r="T14" s="229">
        <v>3035.5151829800002</v>
      </c>
      <c r="U14" s="229">
        <v>2859.5358065299997</v>
      </c>
      <c r="V14" s="229">
        <v>3095.6760578299823</v>
      </c>
      <c r="W14" s="229">
        <v>5587.0694889400029</v>
      </c>
      <c r="X14" s="229">
        <v>5842.9266470900002</v>
      </c>
      <c r="Y14" s="229">
        <v>6130.3976615999918</v>
      </c>
      <c r="Z14" s="229">
        <v>6498.7841006700119</v>
      </c>
      <c r="AA14" s="229">
        <v>5723.6624304300021</v>
      </c>
      <c r="AB14" s="229">
        <v>5264.9065331299798</v>
      </c>
      <c r="AC14" s="229">
        <v>1862.6</v>
      </c>
      <c r="AD14" s="229">
        <v>1929.3580156899757</v>
      </c>
      <c r="AE14" s="229">
        <v>1469.2149212099912</v>
      </c>
      <c r="AF14" s="229">
        <v>1528.7095504600177</v>
      </c>
      <c r="AG14" s="229">
        <v>1405.8675779600173</v>
      </c>
      <c r="AH14" s="229">
        <v>1435.0013470200061</v>
      </c>
      <c r="AI14" s="229">
        <v>1136.9272775600057</v>
      </c>
      <c r="AJ14" s="229">
        <v>1252.9970418299977</v>
      </c>
      <c r="AK14" s="229">
        <v>1479.9108761600064</v>
      </c>
      <c r="AL14" s="229">
        <v>1759.3926264900037</v>
      </c>
      <c r="AM14" s="229">
        <v>1683.4864577600074</v>
      </c>
      <c r="AN14" s="229">
        <v>2194.3918119700097</v>
      </c>
      <c r="AO14" s="229">
        <v>3086.4874918299802</v>
      </c>
      <c r="AP14" s="229">
        <v>3994.4595099500166</v>
      </c>
      <c r="AQ14" s="229">
        <v>4442.1980797899987</v>
      </c>
      <c r="AR14" s="229">
        <v>6839.8579626799828</v>
      </c>
    </row>
    <row r="15" spans="1:44" s="83" customFormat="1">
      <c r="A15" s="347" t="s">
        <v>1079</v>
      </c>
      <c r="B15" s="368">
        <v>0.73610691492139335</v>
      </c>
      <c r="C15" s="368">
        <v>0.55920088370656762</v>
      </c>
      <c r="D15" s="368">
        <v>0.58986320572071493</v>
      </c>
      <c r="E15" s="368">
        <v>0.69038744593745494</v>
      </c>
      <c r="F15" s="368">
        <v>0.81864293863101389</v>
      </c>
      <c r="G15" s="368">
        <v>0.72543786830857226</v>
      </c>
      <c r="H15" s="368">
        <v>0.84394199059961672</v>
      </c>
      <c r="I15" s="368">
        <v>0.96791057927394319</v>
      </c>
      <c r="J15" s="368">
        <v>1.1901088487231526</v>
      </c>
      <c r="K15" s="368">
        <v>0.94939662546625592</v>
      </c>
      <c r="L15" s="368">
        <v>0.95544750397653244</v>
      </c>
      <c r="M15" s="368">
        <v>0.98975685310286798</v>
      </c>
      <c r="N15" s="368">
        <v>1.2762082221749462</v>
      </c>
      <c r="O15" s="368">
        <v>1.39388279184843</v>
      </c>
      <c r="P15" s="368">
        <v>1.6105440053682627</v>
      </c>
      <c r="Q15" s="368">
        <v>1.6689644983551084</v>
      </c>
      <c r="R15" s="368">
        <v>1.8464894618827041</v>
      </c>
      <c r="S15" s="368">
        <v>1.6108946668098052</v>
      </c>
      <c r="T15" s="368">
        <v>1.619509193776262</v>
      </c>
      <c r="U15" s="368">
        <v>1.5275902777696126</v>
      </c>
      <c r="V15" s="368">
        <v>1.6757034386915064</v>
      </c>
      <c r="W15" s="368">
        <v>3.083278035102361</v>
      </c>
      <c r="X15" s="368">
        <v>3.2698011713880661</v>
      </c>
      <c r="Y15" s="368">
        <v>3.4167268583082762</v>
      </c>
      <c r="Z15" s="368">
        <v>3.572955679548881</v>
      </c>
      <c r="AA15" s="368">
        <v>3.1380882000926391</v>
      </c>
      <c r="AB15" s="368">
        <v>2.8433366116640753</v>
      </c>
      <c r="AC15" s="368">
        <v>1.0002771625918681</v>
      </c>
      <c r="AD15" s="368">
        <v>1.0039048845713079</v>
      </c>
      <c r="AE15" s="368">
        <v>0.74163017926147623</v>
      </c>
      <c r="AF15" s="368">
        <v>0.71422963919084759</v>
      </c>
      <c r="AG15" s="368">
        <v>0.60485878055008158</v>
      </c>
      <c r="AH15" s="368">
        <v>0.60165099881728779</v>
      </c>
      <c r="AI15" s="368">
        <v>0.47202432528068899</v>
      </c>
      <c r="AJ15" s="368">
        <v>0.47384703887634744</v>
      </c>
      <c r="AK15" s="368">
        <v>0.5173662069532845</v>
      </c>
      <c r="AL15" s="368">
        <v>0.59209355806980191</v>
      </c>
      <c r="AM15" s="368">
        <v>0.57667766516801455</v>
      </c>
      <c r="AN15" s="368">
        <v>0.70919651424928609</v>
      </c>
      <c r="AO15" s="368">
        <v>0.96373716707023072</v>
      </c>
      <c r="AP15" s="368">
        <v>1.1928006101366166</v>
      </c>
      <c r="AQ15" s="368">
        <v>1.324256434189238</v>
      </c>
      <c r="AR15" s="368">
        <v>1.9705201081722716</v>
      </c>
    </row>
    <row r="16" spans="1:44" s="83" customFormat="1">
      <c r="A16" s="347" t="s">
        <v>1080</v>
      </c>
      <c r="B16" s="368">
        <v>0</v>
      </c>
      <c r="C16" s="368">
        <v>0</v>
      </c>
      <c r="D16" s="368">
        <v>0</v>
      </c>
      <c r="E16" s="368">
        <v>0</v>
      </c>
      <c r="F16" s="368">
        <v>0</v>
      </c>
      <c r="G16" s="368">
        <v>0</v>
      </c>
      <c r="H16" s="368">
        <v>0</v>
      </c>
      <c r="I16" s="368">
        <v>0</v>
      </c>
      <c r="J16" s="368">
        <v>0</v>
      </c>
      <c r="K16" s="368">
        <v>0</v>
      </c>
      <c r="L16" s="368">
        <v>0</v>
      </c>
      <c r="M16" s="368">
        <v>0</v>
      </c>
      <c r="N16" s="368">
        <v>0</v>
      </c>
      <c r="O16" s="368">
        <v>0</v>
      </c>
      <c r="P16" s="368">
        <v>0</v>
      </c>
      <c r="Q16" s="368">
        <v>0</v>
      </c>
      <c r="R16" s="368">
        <v>2.0629441119659337</v>
      </c>
      <c r="S16" s="368">
        <v>1.8276347658834968</v>
      </c>
      <c r="T16" s="368">
        <v>2.0099208812535165</v>
      </c>
      <c r="U16" s="368">
        <v>1.796679080448996</v>
      </c>
      <c r="V16" s="368">
        <v>1.8989870972093779</v>
      </c>
      <c r="W16" s="368">
        <v>1.7884846534563374</v>
      </c>
      <c r="X16" s="368">
        <v>2.0385908721151433</v>
      </c>
      <c r="Y16" s="368">
        <v>2.2293466625394633</v>
      </c>
      <c r="Z16" s="368">
        <v>2.2569700387957381</v>
      </c>
      <c r="AA16" s="368">
        <v>1.8343195547631281</v>
      </c>
      <c r="AB16" s="368">
        <v>1.4926689638520709</v>
      </c>
      <c r="AC16" s="368">
        <v>1.168040044893508</v>
      </c>
      <c r="AD16" s="368">
        <v>0</v>
      </c>
      <c r="AE16" s="368">
        <v>0</v>
      </c>
      <c r="AF16" s="368">
        <v>0</v>
      </c>
      <c r="AG16" s="368">
        <v>0</v>
      </c>
      <c r="AH16" s="368">
        <v>0</v>
      </c>
      <c r="AI16" s="368">
        <v>0</v>
      </c>
      <c r="AJ16" s="368">
        <v>0</v>
      </c>
      <c r="AK16" s="368">
        <v>0</v>
      </c>
      <c r="AL16" s="368">
        <v>0</v>
      </c>
      <c r="AM16" s="368">
        <v>0</v>
      </c>
      <c r="AN16" s="368">
        <v>0</v>
      </c>
      <c r="AO16" s="368">
        <v>0</v>
      </c>
      <c r="AP16" s="368">
        <v>0</v>
      </c>
      <c r="AQ16" s="368">
        <v>0</v>
      </c>
      <c r="AR16" s="368">
        <v>0</v>
      </c>
    </row>
    <row r="17" spans="1:44" s="83" customFormat="1">
      <c r="A17" s="347" t="s">
        <v>1081</v>
      </c>
      <c r="B17" s="368">
        <v>2.4051208500393999</v>
      </c>
      <c r="C17" s="368">
        <v>2.2145221549876108</v>
      </c>
      <c r="D17" s="368">
        <v>2.230736515401512</v>
      </c>
      <c r="E17" s="368">
        <v>2.3961120157588169</v>
      </c>
      <c r="F17" s="368">
        <v>2.7409484214952542</v>
      </c>
      <c r="G17" s="368">
        <v>2.6888618960739077</v>
      </c>
      <c r="H17" s="368">
        <v>2.6676553398941159</v>
      </c>
      <c r="I17" s="368">
        <v>2.8250931440101867</v>
      </c>
      <c r="J17" s="368">
        <v>3.0338088819260212</v>
      </c>
      <c r="K17" s="368">
        <v>2.7532382418922339</v>
      </c>
      <c r="L17" s="368">
        <v>2.8240868282777822</v>
      </c>
      <c r="M17" s="368">
        <v>2.2654952813620701</v>
      </c>
      <c r="N17" s="368">
        <v>2.3184228019882798</v>
      </c>
      <c r="O17" s="368">
        <v>2.3276296937670535</v>
      </c>
      <c r="P17" s="368">
        <v>2.6046899870552367</v>
      </c>
      <c r="Q17" s="368">
        <v>2.771450936615</v>
      </c>
      <c r="R17" s="368">
        <v>2.8936055329547505</v>
      </c>
      <c r="S17" s="368">
        <v>2.9790655441261289</v>
      </c>
      <c r="T17" s="368">
        <v>3.1502261180127911</v>
      </c>
      <c r="U17" s="368">
        <v>2.9708598898840326</v>
      </c>
      <c r="V17" s="368">
        <v>3.2192540345124283</v>
      </c>
      <c r="W17" s="368">
        <v>3.5026812442364474</v>
      </c>
      <c r="X17" s="368">
        <v>3.5813365996788997</v>
      </c>
      <c r="Y17" s="368">
        <v>4.0030503804939759</v>
      </c>
      <c r="Z17" s="368">
        <v>4.1015599483850336</v>
      </c>
      <c r="AA17" s="368">
        <v>4.4496283479346648</v>
      </c>
      <c r="AB17" s="368">
        <v>4.1574476569805752</v>
      </c>
      <c r="AC17" s="368">
        <v>2.29</v>
      </c>
      <c r="AD17" s="368">
        <v>2.2200000000000002</v>
      </c>
      <c r="AE17" s="368">
        <v>1.98</v>
      </c>
      <c r="AF17" s="368">
        <v>1.75</v>
      </c>
      <c r="AG17" s="368">
        <v>1.55</v>
      </c>
      <c r="AH17" s="368">
        <v>1.5</v>
      </c>
      <c r="AI17" s="368">
        <v>1.37</v>
      </c>
      <c r="AJ17" s="368">
        <v>1.31</v>
      </c>
      <c r="AK17" s="368">
        <v>1.22</v>
      </c>
      <c r="AL17" s="368">
        <v>1.29</v>
      </c>
      <c r="AM17" s="368">
        <v>1.34</v>
      </c>
      <c r="AN17" s="368">
        <v>1.52</v>
      </c>
      <c r="AO17" s="368">
        <v>1.8</v>
      </c>
      <c r="AP17" s="368">
        <v>2.13</v>
      </c>
      <c r="AQ17" s="368">
        <v>2.62</v>
      </c>
      <c r="AR17" s="368">
        <v>3.26</v>
      </c>
    </row>
    <row r="18" spans="1:44" s="83" customFormat="1" ht="13.5" thickBot="1">
      <c r="A18" s="348" t="s">
        <v>182</v>
      </c>
      <c r="B18" s="241">
        <v>396.61679226999996</v>
      </c>
      <c r="C18" s="241">
        <v>543.68801398000005</v>
      </c>
      <c r="D18" s="241">
        <v>379.58349794000003</v>
      </c>
      <c r="E18" s="241">
        <v>291.50011760999996</v>
      </c>
      <c r="F18" s="241">
        <v>368.03739006000001</v>
      </c>
      <c r="G18" s="241">
        <v>462.04063810999997</v>
      </c>
      <c r="H18" s="241">
        <v>473.50060516000008</v>
      </c>
      <c r="I18" s="241">
        <v>602.14456394000001</v>
      </c>
      <c r="J18" s="241">
        <v>539.37694109999995</v>
      </c>
      <c r="K18" s="241">
        <v>765.16665254000009</v>
      </c>
      <c r="L18" s="241">
        <v>694.03864942000007</v>
      </c>
      <c r="M18" s="241">
        <v>476.49712742000003</v>
      </c>
      <c r="N18" s="241">
        <v>261.74039639</v>
      </c>
      <c r="O18" s="241">
        <v>550.78506157000004</v>
      </c>
      <c r="P18" s="241">
        <v>604.82315819999997</v>
      </c>
      <c r="Q18" s="241">
        <v>494.31120626999996</v>
      </c>
      <c r="R18" s="241">
        <v>802.03404449999994</v>
      </c>
      <c r="S18" s="241">
        <v>950.48621854999988</v>
      </c>
      <c r="T18" s="241">
        <v>338.37467695999999</v>
      </c>
      <c r="U18" s="241">
        <v>1022.57009227</v>
      </c>
      <c r="V18" s="241">
        <v>703.89657721000003</v>
      </c>
      <c r="W18" s="241">
        <v>880.21474408999995</v>
      </c>
      <c r="X18" s="241">
        <v>749.77633684</v>
      </c>
      <c r="Y18" s="241">
        <v>865.24171948000014</v>
      </c>
      <c r="Z18" s="241">
        <v>897.65464679000002</v>
      </c>
      <c r="AA18" s="241">
        <v>1085.3194180800001</v>
      </c>
      <c r="AB18" s="241">
        <v>899.21642767999992</v>
      </c>
      <c r="AC18" s="241">
        <v>993.79</v>
      </c>
      <c r="AD18" s="241">
        <v>291.49</v>
      </c>
      <c r="AE18" s="241">
        <v>683.2</v>
      </c>
      <c r="AF18" s="241">
        <v>506.13</v>
      </c>
      <c r="AG18" s="241">
        <v>558.30999999999995</v>
      </c>
      <c r="AH18" s="241">
        <v>399.79</v>
      </c>
      <c r="AI18" s="241">
        <v>572.11</v>
      </c>
      <c r="AJ18" s="241">
        <v>300.39</v>
      </c>
      <c r="AK18" s="241">
        <v>334.62</v>
      </c>
      <c r="AL18" s="241">
        <v>393.31</v>
      </c>
      <c r="AM18" s="241">
        <v>425.35</v>
      </c>
      <c r="AN18" s="241">
        <v>460.39</v>
      </c>
      <c r="AO18" s="241">
        <v>583.47</v>
      </c>
      <c r="AP18" s="241">
        <v>633.65</v>
      </c>
      <c r="AQ18" s="241">
        <v>1125.49</v>
      </c>
      <c r="AR18" s="241">
        <v>1246.1400000000001</v>
      </c>
    </row>
    <row r="19" spans="1:44" s="83" customFormat="1" ht="13.5" thickTop="1">
      <c r="A19" s="347"/>
      <c r="B19" s="229"/>
      <c r="C19" s="229"/>
      <c r="D19" s="229"/>
      <c r="E19" s="229"/>
      <c r="F19" s="229"/>
      <c r="G19" s="229"/>
      <c r="H19" s="229"/>
      <c r="I19" s="229"/>
      <c r="J19" s="229"/>
      <c r="K19" s="229"/>
      <c r="L19" s="229"/>
      <c r="M19" s="229"/>
      <c r="N19" s="229"/>
      <c r="O19" s="229"/>
      <c r="P19" s="229"/>
      <c r="Q19" s="229"/>
      <c r="R19" s="229"/>
      <c r="S19" s="229"/>
      <c r="T19" s="229"/>
      <c r="U19" s="229"/>
      <c r="V19" s="229"/>
      <c r="W19" s="229"/>
      <c r="X19" s="229"/>
      <c r="Y19" s="229"/>
      <c r="Z19" s="229"/>
      <c r="AA19" s="229"/>
      <c r="AB19" s="229"/>
      <c r="AC19" s="229"/>
      <c r="AD19" s="229"/>
      <c r="AE19" s="229"/>
      <c r="AF19" s="229"/>
      <c r="AG19" s="229"/>
      <c r="AH19" s="229"/>
      <c r="AI19" s="229"/>
      <c r="AJ19" s="229"/>
      <c r="AK19" s="229"/>
      <c r="AL19" s="229"/>
      <c r="AM19" s="229"/>
      <c r="AN19" s="229"/>
      <c r="AO19" s="229"/>
      <c r="AP19" s="229"/>
      <c r="AQ19" s="229"/>
      <c r="AR19" s="229"/>
    </row>
    <row r="20" spans="1:44" s="367" customFormat="1">
      <c r="A20" s="369" t="s">
        <v>1082</v>
      </c>
      <c r="B20" s="236">
        <v>143904.40620017055</v>
      </c>
      <c r="C20" s="236">
        <v>150282.33134911003</v>
      </c>
      <c r="D20" s="236">
        <v>151562.91725744013</v>
      </c>
      <c r="E20" s="236">
        <v>158409.48157511003</v>
      </c>
      <c r="F20" s="236">
        <v>157242.97062039003</v>
      </c>
      <c r="G20" s="236">
        <v>162042.98609733206</v>
      </c>
      <c r="H20" s="236">
        <v>165826.90044845999</v>
      </c>
      <c r="I20" s="236">
        <v>168631.77438027915</v>
      </c>
      <c r="J20" s="236">
        <v>173085.0203653404</v>
      </c>
      <c r="K20" s="236">
        <v>178220.62921998964</v>
      </c>
      <c r="L20" s="236">
        <v>173023.2062016206</v>
      </c>
      <c r="M20" s="236">
        <v>172195.84626491196</v>
      </c>
      <c r="N20" s="236">
        <v>172835.26141458764</v>
      </c>
      <c r="O20" s="236">
        <v>180231.38182452213</v>
      </c>
      <c r="P20" s="236">
        <v>172231.43856015019</v>
      </c>
      <c r="Q20" s="236">
        <v>172868.98218453134</v>
      </c>
      <c r="R20" s="236">
        <v>175214.2721156601</v>
      </c>
      <c r="S20" s="236">
        <v>179013.96472034033</v>
      </c>
      <c r="T20" s="236">
        <v>177747.18846851873</v>
      </c>
      <c r="U20" s="236">
        <v>176582.19862517985</v>
      </c>
      <c r="V20" s="236">
        <v>174377.25181062729</v>
      </c>
      <c r="W20" s="236">
        <v>171722.98680606004</v>
      </c>
      <c r="X20" s="236">
        <v>169878.30013602914</v>
      </c>
      <c r="Y20" s="236">
        <v>171058.27892236982</v>
      </c>
      <c r="Z20" s="236">
        <v>169332.93515960005</v>
      </c>
      <c r="AA20" s="236">
        <v>168219.61660486</v>
      </c>
      <c r="AB20" s="236">
        <v>170004.30865299</v>
      </c>
      <c r="AC20" s="236">
        <v>173559.83</v>
      </c>
      <c r="AD20" s="236">
        <v>179800.11</v>
      </c>
      <c r="AE20" s="236">
        <v>186557.9</v>
      </c>
      <c r="AF20" s="236">
        <v>203158.89</v>
      </c>
      <c r="AG20" s="236">
        <v>222227.8</v>
      </c>
      <c r="AH20" s="236">
        <v>228111.53</v>
      </c>
      <c r="AI20" s="236">
        <v>229003.96</v>
      </c>
      <c r="AJ20" s="236">
        <v>251603.64</v>
      </c>
      <c r="AK20" s="236">
        <v>272442.5</v>
      </c>
      <c r="AL20" s="236">
        <v>282619.52000000002</v>
      </c>
      <c r="AM20" s="236">
        <v>275180.92</v>
      </c>
      <c r="AN20" s="236">
        <v>290625.48</v>
      </c>
      <c r="AO20" s="236">
        <v>299051.34000000003</v>
      </c>
      <c r="AP20" s="236">
        <v>311524.33</v>
      </c>
      <c r="AQ20" s="236">
        <v>304350.76</v>
      </c>
      <c r="AR20" s="236">
        <v>309051</v>
      </c>
    </row>
    <row r="21" spans="1:44" s="83" customFormat="1">
      <c r="A21" s="347" t="s">
        <v>1074</v>
      </c>
      <c r="B21" s="229">
        <v>2570.9000634300087</v>
      </c>
      <c r="C21" s="229">
        <v>2494.2522525499944</v>
      </c>
      <c r="D21" s="229">
        <v>2587.953353749996</v>
      </c>
      <c r="E21" s="229">
        <v>2995.76942508</v>
      </c>
      <c r="F21" s="229">
        <v>3502.3718717500001</v>
      </c>
      <c r="G21" s="229">
        <v>3560.0700866699926</v>
      </c>
      <c r="H21" s="229">
        <v>3633.6554820000001</v>
      </c>
      <c r="I21" s="229">
        <v>3925.2533612699958</v>
      </c>
      <c r="J21" s="229">
        <v>4383.8065616000249</v>
      </c>
      <c r="K21" s="229">
        <v>4106.4745164900205</v>
      </c>
      <c r="L21" s="229">
        <v>4083.5973349900041</v>
      </c>
      <c r="M21" s="229">
        <v>2968.3008991200086</v>
      </c>
      <c r="N21" s="229">
        <v>3084.3004695699906</v>
      </c>
      <c r="O21" s="229">
        <v>3151.959657610013</v>
      </c>
      <c r="P21" s="229">
        <v>3372.7228897500145</v>
      </c>
      <c r="Q21" s="229">
        <v>3585.0645484999959</v>
      </c>
      <c r="R21" s="229">
        <v>3743.163183160003</v>
      </c>
      <c r="S21" s="229">
        <v>3876.9901253100102</v>
      </c>
      <c r="T21" s="229">
        <v>4126.1862266499893</v>
      </c>
      <c r="U21" s="229">
        <v>3795.1064827399846</v>
      </c>
      <c r="V21" s="229">
        <v>4062.366994869994</v>
      </c>
      <c r="W21" s="229">
        <v>4389.8434906499997</v>
      </c>
      <c r="X21" s="229">
        <v>4457.7371243800053</v>
      </c>
      <c r="Y21" s="229">
        <v>5030.8296211600109</v>
      </c>
      <c r="Z21" s="229">
        <v>3378.6389152600004</v>
      </c>
      <c r="AA21" s="229">
        <v>3364.9640866899995</v>
      </c>
      <c r="AB21" s="229">
        <v>3078.5086303000003</v>
      </c>
      <c r="AC21" s="229">
        <v>2345.5300000000002</v>
      </c>
      <c r="AD21" s="229">
        <v>2377.17</v>
      </c>
      <c r="AE21" s="229">
        <v>2186.5</v>
      </c>
      <c r="AF21" s="229">
        <v>2094.6999999999998</v>
      </c>
      <c r="AG21" s="229">
        <v>2070.34</v>
      </c>
      <c r="AH21" s="229">
        <v>2099.62</v>
      </c>
      <c r="AI21" s="229">
        <v>1928.02</v>
      </c>
      <c r="AJ21" s="229">
        <v>2107.42</v>
      </c>
      <c r="AK21" s="229">
        <v>2111.3000000000002</v>
      </c>
      <c r="AL21" s="229">
        <v>2198.4499999999998</v>
      </c>
      <c r="AM21" s="229">
        <v>2377.2399999999998</v>
      </c>
      <c r="AN21" s="229">
        <v>2969.33</v>
      </c>
      <c r="AO21" s="229">
        <v>3686.85</v>
      </c>
      <c r="AP21" s="229">
        <v>4675.08</v>
      </c>
      <c r="AQ21" s="229">
        <v>5901.34</v>
      </c>
      <c r="AR21" s="229">
        <v>7588.54</v>
      </c>
    </row>
    <row r="22" spans="1:44" s="83" customFormat="1">
      <c r="A22" s="347" t="s">
        <v>546</v>
      </c>
      <c r="B22" s="229">
        <v>776.05891837000092</v>
      </c>
      <c r="C22" s="229">
        <v>654.48398296000016</v>
      </c>
      <c r="D22" s="229">
        <v>706.99706147999768</v>
      </c>
      <c r="E22" s="229">
        <v>905.3052271600011</v>
      </c>
      <c r="F22" s="229">
        <v>1105.1497335499989</v>
      </c>
      <c r="G22" s="229">
        <v>1044.7292834099976</v>
      </c>
      <c r="H22" s="229">
        <v>1217.183492399997</v>
      </c>
      <c r="I22" s="229">
        <v>1433.2056601500044</v>
      </c>
      <c r="J22" s="229">
        <v>1787.6178535799991</v>
      </c>
      <c r="K22" s="229">
        <v>1467.8560089700013</v>
      </c>
      <c r="L22" s="229">
        <v>1465.9630697900061</v>
      </c>
      <c r="M22" s="229">
        <v>1511.1847320699974</v>
      </c>
      <c r="N22" s="229">
        <v>1964.1580989300012</v>
      </c>
      <c r="O22" s="229">
        <v>2181.0259183300018</v>
      </c>
      <c r="P22" s="229">
        <v>2473.9592711900018</v>
      </c>
      <c r="Q22" s="229">
        <v>2571.3049478500002</v>
      </c>
      <c r="R22" s="229">
        <v>2807.3721186300031</v>
      </c>
      <c r="S22" s="229">
        <v>2545.0390268000019</v>
      </c>
      <c r="T22" s="229">
        <v>2517.0845481600095</v>
      </c>
      <c r="U22" s="229">
        <v>2406.4431126600007</v>
      </c>
      <c r="V22" s="229">
        <v>2551.4770514799993</v>
      </c>
      <c r="W22" s="229">
        <v>4469.9014172599773</v>
      </c>
      <c r="X22" s="229">
        <v>4600.5645350000059</v>
      </c>
      <c r="Y22" s="229">
        <v>4772.8664891399967</v>
      </c>
      <c r="Z22" s="229">
        <v>2636.8204592399998</v>
      </c>
      <c r="AA22" s="229">
        <v>2314.3358716500002</v>
      </c>
      <c r="AB22" s="229">
        <v>2060.03112113</v>
      </c>
      <c r="AC22" s="229">
        <v>1376.73</v>
      </c>
      <c r="AD22" s="229">
        <v>1390.65</v>
      </c>
      <c r="AE22" s="229">
        <v>1079.8800000000001</v>
      </c>
      <c r="AF22" s="229">
        <v>1069.8599999999999</v>
      </c>
      <c r="AG22" s="229">
        <v>997.56</v>
      </c>
      <c r="AH22" s="229">
        <v>1006.76</v>
      </c>
      <c r="AI22" s="229">
        <v>830.4</v>
      </c>
      <c r="AJ22" s="229">
        <v>903.75</v>
      </c>
      <c r="AK22" s="229">
        <v>1144.08</v>
      </c>
      <c r="AL22" s="229">
        <v>1392.55</v>
      </c>
      <c r="AM22" s="229">
        <v>1363.65</v>
      </c>
      <c r="AN22" s="229">
        <v>1811.23</v>
      </c>
      <c r="AO22" s="229">
        <v>2616.17</v>
      </c>
      <c r="AP22" s="229">
        <v>3438.85</v>
      </c>
      <c r="AQ22" s="229">
        <v>3825.43</v>
      </c>
      <c r="AR22" s="229">
        <v>5873.02</v>
      </c>
    </row>
    <row r="23" spans="1:44" s="83" customFormat="1">
      <c r="A23" s="347" t="s">
        <v>1083</v>
      </c>
      <c r="B23" s="368">
        <v>0.53928780838753865</v>
      </c>
      <c r="C23" s="368">
        <v>0.43550294774148512</v>
      </c>
      <c r="D23" s="368">
        <v>0.46647100377403933</v>
      </c>
      <c r="E23" s="368">
        <v>0.57149686884793549</v>
      </c>
      <c r="F23" s="368">
        <v>0.70282934059927493</v>
      </c>
      <c r="G23" s="368">
        <v>0.64472354439486501</v>
      </c>
      <c r="H23" s="368">
        <v>0.73400846853451562</v>
      </c>
      <c r="I23" s="368">
        <v>0.84990249638125881</v>
      </c>
      <c r="J23" s="368">
        <v>1.032797552212648</v>
      </c>
      <c r="K23" s="368">
        <v>0.82361734182754365</v>
      </c>
      <c r="L23" s="368">
        <v>0.84726384510627295</v>
      </c>
      <c r="M23" s="368">
        <v>0.87759650702906</v>
      </c>
      <c r="N23" s="368">
        <v>1.1364336668652859</v>
      </c>
      <c r="O23" s="368">
        <v>1.2101255043661066</v>
      </c>
      <c r="P23" s="368">
        <v>1.4364156113844424</v>
      </c>
      <c r="Q23" s="368">
        <v>1.4874299109976976</v>
      </c>
      <c r="R23" s="368">
        <v>1.6022508239379256</v>
      </c>
      <c r="S23" s="368">
        <v>1.4216985980819539</v>
      </c>
      <c r="T23" s="368">
        <v>1.4161037200348274</v>
      </c>
      <c r="U23" s="368">
        <v>1.3627891890552393</v>
      </c>
      <c r="V23" s="368">
        <v>1.4631937508975592</v>
      </c>
      <c r="W23" s="368">
        <v>2.6029720891753301</v>
      </c>
      <c r="X23" s="368">
        <v>2.708153149234557</v>
      </c>
      <c r="Y23" s="368">
        <v>2.7901990591791428</v>
      </c>
      <c r="Z23" s="368">
        <v>1.5571810981453418</v>
      </c>
      <c r="AA23" s="368">
        <v>1.3757823958701956</v>
      </c>
      <c r="AB23" s="368">
        <v>1.2117523005460418</v>
      </c>
      <c r="AC23" s="368">
        <v>0.79</v>
      </c>
      <c r="AD23" s="368">
        <v>0.77</v>
      </c>
      <c r="AE23" s="368">
        <v>0.57999999999999996</v>
      </c>
      <c r="AF23" s="368">
        <v>0.53</v>
      </c>
      <c r="AG23" s="368">
        <v>0.45</v>
      </c>
      <c r="AH23" s="368">
        <v>0.44</v>
      </c>
      <c r="AI23" s="368">
        <v>0.36</v>
      </c>
      <c r="AJ23" s="368">
        <v>0.36</v>
      </c>
      <c r="AK23" s="368">
        <v>0.42</v>
      </c>
      <c r="AL23" s="368">
        <v>0.49</v>
      </c>
      <c r="AM23" s="368">
        <v>0.5</v>
      </c>
      <c r="AN23" s="368">
        <v>0.62</v>
      </c>
      <c r="AO23" s="368">
        <v>0.87</v>
      </c>
      <c r="AP23" s="368">
        <v>1.1000000000000001</v>
      </c>
      <c r="AQ23" s="368">
        <v>1.26</v>
      </c>
      <c r="AR23" s="368">
        <v>1.9</v>
      </c>
    </row>
    <row r="24" spans="1:44" s="83" customFormat="1">
      <c r="A24" s="347" t="s">
        <v>1084</v>
      </c>
      <c r="B24" s="368">
        <v>1.7865332489221317</v>
      </c>
      <c r="C24" s="368">
        <v>1.6597109122267855</v>
      </c>
      <c r="D24" s="368">
        <v>1.707510914001594</v>
      </c>
      <c r="E24" s="368">
        <v>1.8911553748501806</v>
      </c>
      <c r="F24" s="368">
        <v>2.2273630788910066</v>
      </c>
      <c r="G24" s="368">
        <v>2.1969911641418505</v>
      </c>
      <c r="H24" s="368">
        <v>2.1912340351132369</v>
      </c>
      <c r="I24" s="368">
        <v>2.3277068486619914</v>
      </c>
      <c r="J24" s="368">
        <v>2.5327475204653038</v>
      </c>
      <c r="K24" s="368">
        <v>2.3041521817438566</v>
      </c>
      <c r="L24" s="368">
        <v>2.3601442977720959</v>
      </c>
      <c r="M24" s="368">
        <v>1.7237935545515268</v>
      </c>
      <c r="N24" s="368">
        <v>1.7845319550687875</v>
      </c>
      <c r="O24" s="368">
        <v>1.7488406434562218</v>
      </c>
      <c r="P24" s="368">
        <v>1.9582504320615792</v>
      </c>
      <c r="Q24" s="368">
        <v>2.073862241332034</v>
      </c>
      <c r="R24" s="368">
        <v>2.1363346364211222</v>
      </c>
      <c r="S24" s="368">
        <v>2.1657473099189395</v>
      </c>
      <c r="T24" s="368">
        <v>2.3213791802849189</v>
      </c>
      <c r="U24" s="368">
        <v>2.1492010589332526</v>
      </c>
      <c r="V24" s="368">
        <v>2.3296427445029937</v>
      </c>
      <c r="W24" s="368">
        <v>2.5563516989183208</v>
      </c>
      <c r="X24" s="368">
        <v>2.6240768366592415</v>
      </c>
      <c r="Y24" s="368">
        <v>2.9410032959837724</v>
      </c>
      <c r="Z24" s="368">
        <v>1.9952638936279927</v>
      </c>
      <c r="AA24" s="368">
        <v>2.0003398858018695</v>
      </c>
      <c r="AB24" s="368">
        <v>1.8108415337777124</v>
      </c>
      <c r="AC24" s="368">
        <v>1.35</v>
      </c>
      <c r="AD24" s="368">
        <v>1.32</v>
      </c>
      <c r="AE24" s="368">
        <v>1.17</v>
      </c>
      <c r="AF24" s="368">
        <v>1.03</v>
      </c>
      <c r="AG24" s="368">
        <v>0.93</v>
      </c>
      <c r="AH24" s="368">
        <v>0.92</v>
      </c>
      <c r="AI24" s="368">
        <v>0.84</v>
      </c>
      <c r="AJ24" s="368">
        <v>0.84</v>
      </c>
      <c r="AK24" s="368">
        <v>0.77</v>
      </c>
      <c r="AL24" s="368">
        <v>0.78</v>
      </c>
      <c r="AM24" s="368">
        <v>0.86</v>
      </c>
      <c r="AN24" s="368">
        <v>1.02</v>
      </c>
      <c r="AO24" s="368">
        <v>1.23</v>
      </c>
      <c r="AP24" s="368">
        <v>1.5</v>
      </c>
      <c r="AQ24" s="368">
        <v>1.94</v>
      </c>
      <c r="AR24" s="368">
        <v>2.46</v>
      </c>
    </row>
    <row r="25" spans="1:44" s="83" customFormat="1" ht="13.5" thickBot="1">
      <c r="A25" s="348" t="s">
        <v>182</v>
      </c>
      <c r="B25" s="241">
        <v>309.03214460999993</v>
      </c>
      <c r="C25" s="241">
        <v>345.04249336000004</v>
      </c>
      <c r="D25" s="241">
        <v>271.70785541000004</v>
      </c>
      <c r="E25" s="241">
        <v>203.89278456</v>
      </c>
      <c r="F25" s="241">
        <v>279.20180862000001</v>
      </c>
      <c r="G25" s="241">
        <v>336.06666588999997</v>
      </c>
      <c r="H25" s="241">
        <v>398.37610280000007</v>
      </c>
      <c r="I25" s="241">
        <v>474.93027103999998</v>
      </c>
      <c r="J25" s="241">
        <v>440.84936440999996</v>
      </c>
      <c r="K25" s="241">
        <v>637.16415787000017</v>
      </c>
      <c r="L25" s="241">
        <v>594.65614313000003</v>
      </c>
      <c r="M25" s="241">
        <v>408.07787586000001</v>
      </c>
      <c r="N25" s="241">
        <v>208.26567937000002</v>
      </c>
      <c r="O25" s="241">
        <v>433.21982250000008</v>
      </c>
      <c r="P25" s="241">
        <v>475.11144548999999</v>
      </c>
      <c r="Q25" s="241">
        <v>382.42266132999998</v>
      </c>
      <c r="R25" s="241">
        <v>628.68172944999992</v>
      </c>
      <c r="S25" s="241">
        <v>688.38963803999991</v>
      </c>
      <c r="T25" s="241">
        <v>259.00805130999998</v>
      </c>
      <c r="U25" s="241">
        <v>775.54537274000006</v>
      </c>
      <c r="V25" s="241">
        <v>535.44240142000001</v>
      </c>
      <c r="W25" s="241">
        <v>674.63532080999994</v>
      </c>
      <c r="X25" s="241">
        <v>581.59141698999997</v>
      </c>
      <c r="Y25" s="241">
        <v>649.1895784300001</v>
      </c>
      <c r="Z25" s="241">
        <v>634.48990036999999</v>
      </c>
      <c r="AA25" s="241">
        <v>733.87137823</v>
      </c>
      <c r="AB25" s="241">
        <v>667.04605223999999</v>
      </c>
      <c r="AC25" s="241">
        <v>781.59</v>
      </c>
      <c r="AD25" s="241">
        <v>192.21</v>
      </c>
      <c r="AE25" s="241">
        <v>455.56</v>
      </c>
      <c r="AF25" s="241">
        <v>361.96</v>
      </c>
      <c r="AG25" s="241">
        <v>377.39</v>
      </c>
      <c r="AH25" s="241">
        <v>270.02999999999997</v>
      </c>
      <c r="AI25" s="241">
        <v>398.81</v>
      </c>
      <c r="AJ25" s="241">
        <v>204.34</v>
      </c>
      <c r="AK25" s="241">
        <v>209.34</v>
      </c>
      <c r="AL25" s="241">
        <v>274.52999999999997</v>
      </c>
      <c r="AM25" s="241">
        <v>315.49</v>
      </c>
      <c r="AN25" s="241">
        <v>350.73</v>
      </c>
      <c r="AO25" s="241">
        <v>431.24</v>
      </c>
      <c r="AP25" s="241">
        <v>469.43</v>
      </c>
      <c r="AQ25" s="241">
        <v>921.81</v>
      </c>
      <c r="AR25" s="241">
        <v>992.46</v>
      </c>
    </row>
    <row r="26" spans="1:44" s="83" customFormat="1" ht="13.5" thickTop="1">
      <c r="A26" s="347"/>
      <c r="B26" s="229"/>
      <c r="C26" s="229"/>
      <c r="D26" s="229"/>
      <c r="E26" s="229"/>
      <c r="F26" s="229"/>
      <c r="G26" s="229"/>
      <c r="H26" s="229"/>
      <c r="I26" s="229"/>
      <c r="J26" s="229"/>
      <c r="K26" s="229"/>
      <c r="L26" s="229"/>
      <c r="M26" s="229"/>
      <c r="N26" s="229"/>
      <c r="O26" s="229"/>
      <c r="P26" s="229"/>
      <c r="Q26" s="229"/>
      <c r="R26" s="229"/>
      <c r="S26" s="229"/>
      <c r="T26" s="229"/>
      <c r="U26" s="229"/>
      <c r="V26" s="229"/>
      <c r="W26" s="229"/>
      <c r="X26" s="229"/>
      <c r="Y26" s="229"/>
      <c r="Z26" s="229"/>
      <c r="AA26" s="229"/>
      <c r="AB26" s="229"/>
      <c r="AC26" s="229"/>
      <c r="AD26" s="229"/>
      <c r="AE26" s="229"/>
      <c r="AF26" s="229"/>
      <c r="AG26" s="229"/>
      <c r="AH26" s="229"/>
      <c r="AI26" s="229"/>
      <c r="AJ26" s="229"/>
      <c r="AK26" s="229"/>
      <c r="AL26" s="229"/>
      <c r="AM26" s="229"/>
      <c r="AN26" s="229"/>
      <c r="AO26" s="229"/>
      <c r="AP26" s="229"/>
      <c r="AQ26" s="229"/>
      <c r="AR26" s="229"/>
    </row>
    <row r="27" spans="1:44" s="367" customFormat="1">
      <c r="A27" s="369" t="s">
        <v>1085</v>
      </c>
      <c r="B27" s="236">
        <v>5360.6749487200232</v>
      </c>
      <c r="C27" s="236">
        <v>5337.2498024500028</v>
      </c>
      <c r="D27" s="236">
        <v>5256.3504946100138</v>
      </c>
      <c r="E27" s="236">
        <v>5230.7758119400005</v>
      </c>
      <c r="F27" s="236">
        <v>5276.0753698900016</v>
      </c>
      <c r="G27" s="236">
        <v>5208.1491665299927</v>
      </c>
      <c r="H27" s="236">
        <v>5092.1256916100001</v>
      </c>
      <c r="I27" s="236">
        <v>5233.8489123599902</v>
      </c>
      <c r="J27" s="236">
        <v>5336.9993791699944</v>
      </c>
      <c r="K27" s="236">
        <v>5332.452235730002</v>
      </c>
      <c r="L27" s="236">
        <v>5825.2059359500099</v>
      </c>
      <c r="M27" s="236">
        <v>6915.2561621599998</v>
      </c>
      <c r="N27" s="236">
        <v>6595.3746157599971</v>
      </c>
      <c r="O27" s="236">
        <v>7433.1749830999806</v>
      </c>
      <c r="P27" s="236">
        <v>8095.6160921600094</v>
      </c>
      <c r="Q27" s="236">
        <v>8511.8824206499921</v>
      </c>
      <c r="R27" s="236">
        <v>8840.711575659996</v>
      </c>
      <c r="S27" s="236">
        <v>8926.5982263200003</v>
      </c>
      <c r="T27" s="236">
        <v>9685.6822303600056</v>
      </c>
      <c r="U27" s="236">
        <v>10610.39143929001</v>
      </c>
      <c r="V27" s="236">
        <v>10361.645678730005</v>
      </c>
      <c r="W27" s="236">
        <v>9482.5167305200011</v>
      </c>
      <c r="X27" s="236">
        <v>8815.3372085800092</v>
      </c>
      <c r="Y27" s="236">
        <v>8364.8331912899994</v>
      </c>
      <c r="Z27" s="236">
        <v>12555.246041969998</v>
      </c>
      <c r="AA27" s="236">
        <v>14173.677192969997</v>
      </c>
      <c r="AB27" s="236">
        <v>15162.178900109997</v>
      </c>
      <c r="AC27" s="236">
        <v>12648.56</v>
      </c>
      <c r="AD27" s="236">
        <v>12385.23</v>
      </c>
      <c r="AE27" s="236">
        <v>11548.23</v>
      </c>
      <c r="AF27" s="236">
        <v>10877.25</v>
      </c>
      <c r="AG27" s="236">
        <v>10201.26</v>
      </c>
      <c r="AH27" s="236">
        <v>10399.06</v>
      </c>
      <c r="AI27" s="236">
        <v>11858.04</v>
      </c>
      <c r="AJ27" s="236">
        <v>12827.06</v>
      </c>
      <c r="AK27" s="236">
        <v>13604.57</v>
      </c>
      <c r="AL27" s="236">
        <v>14528.22</v>
      </c>
      <c r="AM27" s="236">
        <v>16747.59</v>
      </c>
      <c r="AN27" s="236">
        <v>18793.95</v>
      </c>
      <c r="AO27" s="236">
        <v>21211.03</v>
      </c>
      <c r="AP27" s="236">
        <v>23356.41</v>
      </c>
      <c r="AQ27" s="236">
        <v>31097.73</v>
      </c>
      <c r="AR27" s="236">
        <v>38058.269999999997</v>
      </c>
    </row>
    <row r="28" spans="1:44" s="83" customFormat="1">
      <c r="A28" s="347" t="s">
        <v>1074</v>
      </c>
      <c r="B28" s="229">
        <v>1019.1055251099966</v>
      </c>
      <c r="C28" s="229">
        <v>951.97784954999827</v>
      </c>
      <c r="D28" s="229">
        <v>910.2713151800051</v>
      </c>
      <c r="E28" s="229">
        <v>925.23444479</v>
      </c>
      <c r="F28" s="229">
        <v>952.19135395000001</v>
      </c>
      <c r="G28" s="229">
        <v>937.08196018999956</v>
      </c>
      <c r="H28" s="229">
        <v>925.87504572</v>
      </c>
      <c r="I28" s="229">
        <v>986.61244216000011</v>
      </c>
      <c r="J28" s="229">
        <v>1029.1765207199996</v>
      </c>
      <c r="K28" s="229">
        <v>947.17911632000244</v>
      </c>
      <c r="L28" s="229">
        <v>967.2371147700004</v>
      </c>
      <c r="M28" s="229">
        <v>1089.4526747599989</v>
      </c>
      <c r="N28" s="229">
        <v>1075.6603099099982</v>
      </c>
      <c r="O28" s="229">
        <v>1216.1762913200012</v>
      </c>
      <c r="P28" s="229">
        <v>1324.2378467300018</v>
      </c>
      <c r="Q28" s="229">
        <v>1441.8171224400014</v>
      </c>
      <c r="R28" s="229">
        <v>1582.6620086100124</v>
      </c>
      <c r="S28" s="229">
        <v>1721.8824288700037</v>
      </c>
      <c r="T28" s="229">
        <v>1777.7094059600029</v>
      </c>
      <c r="U28" s="229">
        <v>1766.1230923200012</v>
      </c>
      <c r="V28" s="229">
        <v>1884.8474158699989</v>
      </c>
      <c r="W28" s="229">
        <v>1957.2076952499999</v>
      </c>
      <c r="X28" s="229">
        <v>1941.8835111400042</v>
      </c>
      <c r="Y28" s="229">
        <v>2151.5679510000032</v>
      </c>
      <c r="Z28" s="229">
        <v>4081.6138757499998</v>
      </c>
      <c r="AA28" s="229">
        <v>4750.8596188700003</v>
      </c>
      <c r="AB28" s="229">
        <v>4619.6911679899995</v>
      </c>
      <c r="AC28" s="229">
        <v>1916.09</v>
      </c>
      <c r="AD28" s="229">
        <v>1896.35</v>
      </c>
      <c r="AE28" s="229">
        <v>1736.99</v>
      </c>
      <c r="AF28" s="229">
        <v>1647.23</v>
      </c>
      <c r="AG28" s="229">
        <v>1521.47</v>
      </c>
      <c r="AH28" s="229">
        <v>1470.06</v>
      </c>
      <c r="AI28" s="229">
        <v>1379.37</v>
      </c>
      <c r="AJ28" s="229">
        <v>1355.59</v>
      </c>
      <c r="AK28" s="229">
        <v>1380.61</v>
      </c>
      <c r="AL28" s="229">
        <v>1629.71</v>
      </c>
      <c r="AM28" s="229">
        <v>1541.89</v>
      </c>
      <c r="AN28" s="229">
        <v>1737.55</v>
      </c>
      <c r="AO28" s="229">
        <v>2064.08</v>
      </c>
      <c r="AP28" s="229">
        <v>2448.6799999999998</v>
      </c>
      <c r="AQ28" s="229">
        <v>2895.25</v>
      </c>
      <c r="AR28" s="229">
        <v>3717.13</v>
      </c>
    </row>
    <row r="29" spans="1:44" s="83" customFormat="1">
      <c r="A29" s="347" t="s">
        <v>546</v>
      </c>
      <c r="B29" s="229">
        <v>325.1854734399999</v>
      </c>
      <c r="C29" s="229">
        <v>237.0736233899998</v>
      </c>
      <c r="D29" s="229">
        <v>220.15233387000006</v>
      </c>
      <c r="E29" s="229">
        <v>214.22912114999997</v>
      </c>
      <c r="F29" s="229">
        <v>230.58103576000011</v>
      </c>
      <c r="G29" s="229">
        <v>190.51320764999966</v>
      </c>
      <c r="H29" s="229">
        <v>231.50538956999989</v>
      </c>
      <c r="I29" s="229">
        <v>242.91058814999963</v>
      </c>
      <c r="J29" s="229">
        <v>351.21110532999978</v>
      </c>
      <c r="K29" s="229">
        <v>272.66593256999988</v>
      </c>
      <c r="L29" s="229">
        <v>192.93103962000012</v>
      </c>
      <c r="M29" s="229">
        <v>238.48472431999963</v>
      </c>
      <c r="N29" s="229">
        <v>325.75043116000023</v>
      </c>
      <c r="O29" s="229">
        <v>361.44014600000071</v>
      </c>
      <c r="P29" s="229">
        <v>359.20332003999863</v>
      </c>
      <c r="Q29" s="229">
        <v>384.9179103699995</v>
      </c>
      <c r="R29" s="229">
        <v>543.7249612300003</v>
      </c>
      <c r="S29" s="229">
        <v>482.48547848000135</v>
      </c>
      <c r="T29" s="229">
        <v>518.43063514999938</v>
      </c>
      <c r="U29" s="229">
        <v>453.09269335999943</v>
      </c>
      <c r="V29" s="229">
        <v>544.19900634999999</v>
      </c>
      <c r="W29" s="229">
        <v>1117.1680716799988</v>
      </c>
      <c r="X29" s="229">
        <v>1242.3621120400016</v>
      </c>
      <c r="Y29" s="229">
        <v>1357.531172460001</v>
      </c>
      <c r="Z29" s="229">
        <v>3861.9636414300003</v>
      </c>
      <c r="AA29" s="229">
        <v>3409.3265587800001</v>
      </c>
      <c r="AB29" s="229">
        <v>3204.8754119999999</v>
      </c>
      <c r="AC29" s="229">
        <v>485.86</v>
      </c>
      <c r="AD29" s="229">
        <v>538.71</v>
      </c>
      <c r="AE29" s="229">
        <v>389.34</v>
      </c>
      <c r="AF29" s="229">
        <v>458.85</v>
      </c>
      <c r="AG29" s="229">
        <v>408.3</v>
      </c>
      <c r="AH29" s="229">
        <v>428.25</v>
      </c>
      <c r="AI29" s="229">
        <v>306.52999999999997</v>
      </c>
      <c r="AJ29" s="229">
        <v>349.25</v>
      </c>
      <c r="AK29" s="229">
        <v>335.83</v>
      </c>
      <c r="AL29" s="229">
        <v>366.84</v>
      </c>
      <c r="AM29" s="229">
        <v>319.83999999999997</v>
      </c>
      <c r="AN29" s="229">
        <v>383.16</v>
      </c>
      <c r="AO29" s="229">
        <v>470.32</v>
      </c>
      <c r="AP29" s="229">
        <v>555.61</v>
      </c>
      <c r="AQ29" s="229">
        <v>616.77</v>
      </c>
      <c r="AR29" s="229">
        <v>966.84</v>
      </c>
    </row>
    <row r="30" spans="1:44" s="83" customFormat="1">
      <c r="A30" s="347" t="s">
        <v>1086</v>
      </c>
      <c r="B30" s="368">
        <v>4.4418686058346735</v>
      </c>
      <c r="C30" s="368">
        <v>0</v>
      </c>
      <c r="D30" s="368">
        <v>0</v>
      </c>
      <c r="E30" s="368">
        <v>0</v>
      </c>
      <c r="F30" s="368">
        <v>4.3703135303165199</v>
      </c>
      <c r="G30" s="368">
        <v>3.6579829332525038</v>
      </c>
      <c r="H30" s="368">
        <v>4.5463408326985704</v>
      </c>
      <c r="I30" s="368">
        <v>4.6411463574417358</v>
      </c>
      <c r="J30" s="368">
        <v>6.580684770186723</v>
      </c>
      <c r="K30" s="368">
        <v>5.1133309876271671</v>
      </c>
      <c r="L30" s="368">
        <v>3.3120037598900058</v>
      </c>
      <c r="M30" s="368">
        <v>3.4486752005656469</v>
      </c>
      <c r="N30" s="368">
        <v>4.9390739743820209</v>
      </c>
      <c r="O30" s="368">
        <v>4.8625270738516013</v>
      </c>
      <c r="P30" s="368">
        <v>4.43701030225309</v>
      </c>
      <c r="Q30" s="368">
        <v>4.5221243826886184</v>
      </c>
      <c r="R30" s="368">
        <v>6.1502397920883309</v>
      </c>
      <c r="S30" s="368">
        <v>5.4050318637327814</v>
      </c>
      <c r="T30" s="368">
        <v>5.3525463960088011</v>
      </c>
      <c r="U30" s="368">
        <v>4.270273118126525</v>
      </c>
      <c r="V30" s="368">
        <v>5.2520518769244458</v>
      </c>
      <c r="W30" s="368">
        <v>11.78134564302251</v>
      </c>
      <c r="X30" s="368">
        <v>14.093188753242528</v>
      </c>
      <c r="Y30" s="368">
        <v>16.229028617971121</v>
      </c>
      <c r="Z30" s="368">
        <v>30.759760728862894</v>
      </c>
      <c r="AA30" s="368">
        <v>24.053931187814776</v>
      </c>
      <c r="AB30" s="368">
        <v>21.137301130095157</v>
      </c>
      <c r="AC30" s="368">
        <v>3.84</v>
      </c>
      <c r="AD30" s="368">
        <v>4.3499999999999996</v>
      </c>
      <c r="AE30" s="368">
        <v>3.37</v>
      </c>
      <c r="AF30" s="368">
        <v>4.22</v>
      </c>
      <c r="AG30" s="368">
        <v>4</v>
      </c>
      <c r="AH30" s="368">
        <v>4.12</v>
      </c>
      <c r="AI30" s="368">
        <v>2.58</v>
      </c>
      <c r="AJ30" s="368">
        <v>2.72</v>
      </c>
      <c r="AK30" s="368">
        <v>2.4700000000000002</v>
      </c>
      <c r="AL30" s="368">
        <v>2.5299999999999998</v>
      </c>
      <c r="AM30" s="368">
        <v>1.91</v>
      </c>
      <c r="AN30" s="368">
        <v>2.04</v>
      </c>
      <c r="AO30" s="368">
        <v>2.2200000000000002</v>
      </c>
      <c r="AP30" s="368">
        <v>2.38</v>
      </c>
      <c r="AQ30" s="368">
        <v>1.98</v>
      </c>
      <c r="AR30" s="368">
        <v>2.54</v>
      </c>
    </row>
    <row r="31" spans="1:44" s="83" customFormat="1">
      <c r="A31" s="347" t="s">
        <v>1087</v>
      </c>
      <c r="B31" s="368">
        <v>19.010768883745321</v>
      </c>
      <c r="C31" s="368">
        <v>17.836486669838909</v>
      </c>
      <c r="D31" s="368">
        <v>17.317553616590427</v>
      </c>
      <c r="E31" s="368">
        <v>17.688283307382797</v>
      </c>
      <c r="F31" s="368">
        <v>18.047341768164539</v>
      </c>
      <c r="G31" s="368">
        <v>17.992609854804609</v>
      </c>
      <c r="H31" s="368">
        <v>18.182486093096848</v>
      </c>
      <c r="I31" s="368">
        <v>18.850609917876433</v>
      </c>
      <c r="J31" s="368">
        <v>19.283804392723319</v>
      </c>
      <c r="K31" s="368">
        <v>17.762542906121979</v>
      </c>
      <c r="L31" s="368">
        <v>16.604341982156164</v>
      </c>
      <c r="M31" s="368">
        <v>15.754335764471596</v>
      </c>
      <c r="N31" s="368">
        <v>16.309313307839268</v>
      </c>
      <c r="O31" s="368">
        <v>16.361464570457333</v>
      </c>
      <c r="P31" s="368">
        <v>16.357468432976038</v>
      </c>
      <c r="Q31" s="368">
        <v>16.938874988946335</v>
      </c>
      <c r="R31" s="368">
        <v>17.901975367767385</v>
      </c>
      <c r="S31" s="368">
        <v>19.289346122838236</v>
      </c>
      <c r="T31" s="368">
        <v>18.353992663394735</v>
      </c>
      <c r="U31" s="368">
        <v>16.645220889590295</v>
      </c>
      <c r="V31" s="368">
        <v>18.190618308239806</v>
      </c>
      <c r="W31" s="368">
        <v>20.640171284387186</v>
      </c>
      <c r="X31" s="368">
        <v>22.028465448263962</v>
      </c>
      <c r="Y31" s="368">
        <v>25.721588246856538</v>
      </c>
      <c r="Z31" s="368">
        <v>32.509230500986412</v>
      </c>
      <c r="AA31" s="368">
        <v>33.518892480678055</v>
      </c>
      <c r="AB31" s="368">
        <v>30.468517740260175</v>
      </c>
      <c r="AC31" s="368">
        <v>15.15</v>
      </c>
      <c r="AD31" s="368">
        <v>15.31</v>
      </c>
      <c r="AE31" s="368">
        <v>15.04</v>
      </c>
      <c r="AF31" s="368">
        <v>15.14</v>
      </c>
      <c r="AG31" s="368">
        <v>14.91</v>
      </c>
      <c r="AH31" s="368">
        <v>14.14</v>
      </c>
      <c r="AI31" s="368">
        <v>11.63</v>
      </c>
      <c r="AJ31" s="368">
        <v>10.57</v>
      </c>
      <c r="AK31" s="368">
        <v>10.15</v>
      </c>
      <c r="AL31" s="368">
        <v>11.22</v>
      </c>
      <c r="AM31" s="368">
        <v>9.2100000000000009</v>
      </c>
      <c r="AN31" s="368">
        <v>9.25</v>
      </c>
      <c r="AO31" s="368">
        <v>9.73</v>
      </c>
      <c r="AP31" s="368">
        <v>10.48</v>
      </c>
      <c r="AQ31" s="368">
        <v>9.31</v>
      </c>
      <c r="AR31" s="368">
        <v>9.77</v>
      </c>
    </row>
    <row r="32" spans="1:44" s="312" customFormat="1" ht="13.5" thickBot="1">
      <c r="A32" s="348" t="s">
        <v>182</v>
      </c>
      <c r="B32" s="241">
        <v>87.584647660000016</v>
      </c>
      <c r="C32" s="241">
        <v>198.64552062000001</v>
      </c>
      <c r="D32" s="241">
        <v>107.87564252999999</v>
      </c>
      <c r="E32" s="241">
        <v>87.607333049999994</v>
      </c>
      <c r="F32" s="241">
        <v>88.835581439999999</v>
      </c>
      <c r="G32" s="241">
        <v>125.97397221999999</v>
      </c>
      <c r="H32" s="241">
        <v>75.124502359999994</v>
      </c>
      <c r="I32" s="241">
        <v>127.2142929</v>
      </c>
      <c r="J32" s="241">
        <v>98.527576690000004</v>
      </c>
      <c r="K32" s="241">
        <v>128.00249466999998</v>
      </c>
      <c r="L32" s="241">
        <v>99.382506290000009</v>
      </c>
      <c r="M32" s="241">
        <v>68.419251560000006</v>
      </c>
      <c r="N32" s="241">
        <v>53.47471702</v>
      </c>
      <c r="O32" s="241">
        <v>117.56523906999999</v>
      </c>
      <c r="P32" s="241">
        <v>129.71171271</v>
      </c>
      <c r="Q32" s="241">
        <v>111.88854494</v>
      </c>
      <c r="R32" s="241">
        <v>173.35231505000002</v>
      </c>
      <c r="S32" s="241">
        <v>262.09658051000002</v>
      </c>
      <c r="T32" s="241">
        <v>79.366625650000003</v>
      </c>
      <c r="U32" s="241">
        <v>247.02471953</v>
      </c>
      <c r="V32" s="241">
        <v>168.45417578999999</v>
      </c>
      <c r="W32" s="241">
        <v>205.57942328000001</v>
      </c>
      <c r="X32" s="241">
        <v>168.18491985</v>
      </c>
      <c r="Y32" s="241">
        <v>216.05214105000002</v>
      </c>
      <c r="Z32" s="241">
        <v>263.16474641999997</v>
      </c>
      <c r="AA32" s="241">
        <v>351.44803984999999</v>
      </c>
      <c r="AB32" s="241">
        <v>232.17037543999999</v>
      </c>
      <c r="AC32" s="241">
        <v>212.2</v>
      </c>
      <c r="AD32" s="241">
        <v>99.28</v>
      </c>
      <c r="AE32" s="241">
        <v>227.64</v>
      </c>
      <c r="AF32" s="241">
        <v>144.16999999999999</v>
      </c>
      <c r="AG32" s="241">
        <v>180.92</v>
      </c>
      <c r="AH32" s="241">
        <v>129.76</v>
      </c>
      <c r="AI32" s="241">
        <v>173.3</v>
      </c>
      <c r="AJ32" s="241">
        <v>96.04</v>
      </c>
      <c r="AK32" s="241">
        <v>125.28</v>
      </c>
      <c r="AL32" s="241">
        <v>118.78</v>
      </c>
      <c r="AM32" s="241">
        <v>109.86</v>
      </c>
      <c r="AN32" s="241">
        <v>109.66</v>
      </c>
      <c r="AO32" s="241">
        <v>152.22999999999999</v>
      </c>
      <c r="AP32" s="241">
        <v>164.22</v>
      </c>
      <c r="AQ32" s="241">
        <v>203.68</v>
      </c>
      <c r="AR32" s="241">
        <v>253.68</v>
      </c>
    </row>
    <row r="33" s="89" customFormat="1" ht="13.5" thickTop="1"/>
    <row r="34" s="89" customFormat="1"/>
    <row r="35" s="89" customFormat="1"/>
    <row r="36" s="89" customFormat="1"/>
    <row r="37" s="89" customFormat="1"/>
    <row r="38" s="89" customFormat="1"/>
  </sheetData>
  <sheetProtection sheet="1" objects="1" scenarios="1"/>
  <hyperlinks>
    <hyperlink ref="A4" location="'Index'!D19" display="Índice!A1" xr:uid="{5210D55B-14DF-4D47-97CE-F886CE6BDAFD}"/>
  </hyperlinks>
  <pageMargins left="0.511811024" right="0.511811024" top="0.78740157499999996" bottom="0.78740157499999996" header="0.31496062000000002" footer="0.31496062000000002"/>
  <pageSetup paperSize="9" orientation="portrait" r:id="rId1"/>
  <headerFooter>
    <oddHeader>&amp;R&amp;"Calibri"&amp;10&amp;K000000 #interna&amp;1#_x000D_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ED7E2-6318-4046-AC9F-FDAD03B64380}">
  <sheetPr codeName="Plan7">
    <tabColor rgb="FFFFCC00"/>
  </sheetPr>
  <dimension ref="A1:AS56"/>
  <sheetViews>
    <sheetView showGridLines="0" showRowColHeaders="0" zoomScaleNormal="100" workbookViewId="0">
      <pane xSplit="1" ySplit="5" topLeftCell="B6" activePane="bottomRight" state="frozen"/>
      <selection pane="topRight" activeCell="B1" sqref="B1"/>
      <selection pane="bottomLeft" activeCell="A6" sqref="A6"/>
      <selection pane="bottomRight" activeCell="A3" sqref="A3"/>
    </sheetView>
  </sheetViews>
  <sheetFormatPr defaultColWidth="12.42578125" defaultRowHeight="12.75"/>
  <cols>
    <col min="1" max="1" width="64.7109375" customWidth="1"/>
    <col min="2" max="236" width="12.7109375" customWidth="1"/>
  </cols>
  <sheetData>
    <row r="1" spans="1:45" s="80" customFormat="1" ht="16.350000000000001" customHeight="1">
      <c r="A1" s="90"/>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row>
    <row r="2" spans="1:45" s="80" customFormat="1" ht="33" customHeight="1">
      <c r="A2" s="616" t="s">
        <v>767</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row>
    <row r="3" spans="1:45" s="80" customFormat="1" ht="16.350000000000001" customHeight="1">
      <c r="A3" s="617" t="s">
        <v>1443</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row>
    <row r="4" spans="1:45" s="81" customFormat="1" ht="16.350000000000001" customHeight="1">
      <c r="A4" s="95" t="s">
        <v>1457</v>
      </c>
      <c r="B4" s="93" t="s">
        <v>761</v>
      </c>
      <c r="C4" s="93" t="s">
        <v>762</v>
      </c>
      <c r="D4" s="93" t="s">
        <v>1478</v>
      </c>
      <c r="E4" s="93" t="s">
        <v>1479</v>
      </c>
      <c r="F4" s="94" t="s">
        <v>1460</v>
      </c>
      <c r="G4" s="94" t="s">
        <v>1461</v>
      </c>
      <c r="H4" s="94" t="s">
        <v>1480</v>
      </c>
      <c r="I4" s="94" t="s">
        <v>1481</v>
      </c>
      <c r="J4" s="94" t="s">
        <v>1464</v>
      </c>
      <c r="K4" s="94" t="s">
        <v>1465</v>
      </c>
      <c r="L4" s="94" t="s">
        <v>1482</v>
      </c>
      <c r="M4" s="94" t="s">
        <v>1483</v>
      </c>
      <c r="N4" s="94" t="s">
        <v>1468</v>
      </c>
      <c r="O4" s="94" t="s">
        <v>1469</v>
      </c>
      <c r="P4" s="94" t="s">
        <v>1484</v>
      </c>
      <c r="Q4" s="94" t="s">
        <v>1485</v>
      </c>
      <c r="R4" s="94" t="s">
        <v>1472</v>
      </c>
      <c r="S4" s="94" t="s">
        <v>1473</v>
      </c>
      <c r="T4" s="94" t="s">
        <v>1486</v>
      </c>
      <c r="U4" s="94" t="s">
        <v>1487</v>
      </c>
      <c r="V4" s="94" t="s">
        <v>1163</v>
      </c>
      <c r="W4" s="94" t="s">
        <v>1164</v>
      </c>
      <c r="X4" s="94" t="s">
        <v>1488</v>
      </c>
      <c r="Y4" s="94" t="s">
        <v>1489</v>
      </c>
      <c r="Z4" s="94" t="s">
        <v>1203</v>
      </c>
      <c r="AA4" s="94" t="s">
        <v>1204</v>
      </c>
      <c r="AB4" s="94" t="s">
        <v>1490</v>
      </c>
      <c r="AC4" s="94" t="s">
        <v>1491</v>
      </c>
      <c r="AD4" s="94" t="s">
        <v>1477</v>
      </c>
      <c r="AE4" s="94" t="s">
        <v>1403</v>
      </c>
      <c r="AF4" s="94" t="s">
        <v>1418</v>
      </c>
      <c r="AG4" s="94" t="s">
        <v>1419</v>
      </c>
      <c r="AH4" s="94" t="s">
        <v>1406</v>
      </c>
      <c r="AI4" s="94" t="s">
        <v>1407</v>
      </c>
      <c r="AJ4" s="94" t="s">
        <v>1420</v>
      </c>
      <c r="AK4" s="94" t="s">
        <v>1421</v>
      </c>
      <c r="AL4" s="94" t="s">
        <v>1410</v>
      </c>
      <c r="AM4" s="94" t="s">
        <v>1411</v>
      </c>
      <c r="AN4" s="94" t="s">
        <v>1422</v>
      </c>
      <c r="AO4" s="94" t="s">
        <v>1423</v>
      </c>
      <c r="AP4" s="94" t="s">
        <v>1414</v>
      </c>
      <c r="AQ4" s="94" t="s">
        <v>1415</v>
      </c>
      <c r="AR4" s="94" t="s">
        <v>1424</v>
      </c>
    </row>
    <row r="5" spans="1:45" s="82" customFormat="1" ht="4.5" customHeight="1">
      <c r="A5" s="96"/>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row>
    <row r="6" spans="1:45" s="83" customFormat="1">
      <c r="A6" s="98" t="s">
        <v>139</v>
      </c>
      <c r="B6" s="99">
        <v>1242443660316.55</v>
      </c>
      <c r="C6" s="99">
        <v>1268220600449.3296</v>
      </c>
      <c r="D6" s="99">
        <v>1292618481928.9397</v>
      </c>
      <c r="E6" s="99">
        <v>1290541202419.4497</v>
      </c>
      <c r="F6" s="99">
        <v>1370425907336.24</v>
      </c>
      <c r="G6" s="99">
        <v>1370967604762.73</v>
      </c>
      <c r="H6" s="99">
        <v>1402014037512.9399</v>
      </c>
      <c r="I6" s="99">
        <v>1401128759256.6001</v>
      </c>
      <c r="J6" s="99">
        <v>1404881655947.2002</v>
      </c>
      <c r="K6" s="99">
        <v>1445115496404.7603</v>
      </c>
      <c r="L6" s="99">
        <v>1448211894449.5698</v>
      </c>
      <c r="M6" s="99">
        <v>1401376974237.5999</v>
      </c>
      <c r="N6" s="99">
        <v>1402399431613.8799</v>
      </c>
      <c r="O6" s="99">
        <v>1445613792000</v>
      </c>
      <c r="P6" s="99">
        <v>1399890753531.77</v>
      </c>
      <c r="Q6" s="99">
        <v>1369201168658.3301</v>
      </c>
      <c r="R6" s="99">
        <v>1422830266287.25</v>
      </c>
      <c r="S6" s="99">
        <v>1449929875993.1899</v>
      </c>
      <c r="T6" s="99">
        <v>1487767758813.8</v>
      </c>
      <c r="U6" s="99">
        <v>1435270223675.45</v>
      </c>
      <c r="V6" s="99">
        <v>1533577601822.1902</v>
      </c>
      <c r="W6" s="99">
        <v>1558587316524.2402</v>
      </c>
      <c r="X6" s="99">
        <v>1513162813976.6702</v>
      </c>
      <c r="Y6" s="99">
        <v>1481095165805.3599</v>
      </c>
      <c r="Z6" s="99">
        <v>1598273016102.3198</v>
      </c>
      <c r="AA6" s="99">
        <v>1710234000502.7698</v>
      </c>
      <c r="AB6" s="99">
        <v>1769923199046.1807</v>
      </c>
      <c r="AC6" s="99">
        <v>1725671888000</v>
      </c>
      <c r="AD6" s="99">
        <v>1829203740172.9404</v>
      </c>
      <c r="AE6" s="99">
        <v>1859954519437.3301</v>
      </c>
      <c r="AF6" s="99">
        <v>1975406874175.4199</v>
      </c>
      <c r="AG6" s="99">
        <v>1932532979471.6897</v>
      </c>
      <c r="AH6" s="99">
        <v>2037602245522.6899</v>
      </c>
      <c r="AI6" s="99">
        <v>2091607957938.4197</v>
      </c>
      <c r="AJ6" s="99">
        <v>2146486986706.9502</v>
      </c>
      <c r="AK6" s="99">
        <v>2029398765248.6497</v>
      </c>
      <c r="AL6" s="99">
        <v>2114744203650.9194</v>
      </c>
      <c r="AM6" s="99">
        <v>2103152342299.8398</v>
      </c>
      <c r="AN6" s="99">
        <v>2248910547166.0801</v>
      </c>
      <c r="AO6" s="99">
        <v>2172479982679.8105</v>
      </c>
      <c r="AP6" s="99">
        <v>2305031353270.4697</v>
      </c>
      <c r="AQ6" s="99">
        <v>2362966325625.7798</v>
      </c>
      <c r="AR6" s="99">
        <v>2469585908758.3599</v>
      </c>
    </row>
    <row r="7" spans="1:45" s="83" customFormat="1">
      <c r="A7" s="98" t="s">
        <v>140</v>
      </c>
      <c r="B7" s="99">
        <v>1211107880947.53</v>
      </c>
      <c r="C7" s="99">
        <v>1238481918234.0898</v>
      </c>
      <c r="D7" s="99">
        <v>1263052293734.3101</v>
      </c>
      <c r="E7" s="99">
        <v>1258961758768.3596</v>
      </c>
      <c r="F7" s="99">
        <v>1339216825364.8491</v>
      </c>
      <c r="G7" s="99">
        <v>1339194792803.8599</v>
      </c>
      <c r="H7" s="99">
        <v>1370696926655.6399</v>
      </c>
      <c r="I7" s="99">
        <v>1369026030187.4802</v>
      </c>
      <c r="J7" s="99">
        <v>1373504756721.6001</v>
      </c>
      <c r="K7" s="99">
        <v>1413532828919.4302</v>
      </c>
      <c r="L7" s="99">
        <v>1416556116672.45</v>
      </c>
      <c r="M7" s="99">
        <v>1368249230775.45</v>
      </c>
      <c r="N7" s="99">
        <v>1370713475891.3799</v>
      </c>
      <c r="O7" s="99">
        <v>1413958926151.79</v>
      </c>
      <c r="P7" s="99">
        <v>1368997327695.6799</v>
      </c>
      <c r="Q7" s="99">
        <v>1337369403980.0601</v>
      </c>
      <c r="R7" s="99">
        <v>1391269727150.1299</v>
      </c>
      <c r="S7" s="99">
        <v>1418202622788.3298</v>
      </c>
      <c r="T7" s="99">
        <v>1456136721508.5901</v>
      </c>
      <c r="U7" s="99">
        <v>1404977383635.01</v>
      </c>
      <c r="V7" s="99">
        <v>1503701309630.8901</v>
      </c>
      <c r="W7" s="99">
        <v>1530244592523.4402</v>
      </c>
      <c r="X7" s="99">
        <v>1486269918491.7002</v>
      </c>
      <c r="Y7" s="99">
        <v>1452332472548.5198</v>
      </c>
      <c r="Z7" s="99">
        <v>1569038141220.9099</v>
      </c>
      <c r="AA7" s="99">
        <v>1680056408302.3298</v>
      </c>
      <c r="AB7" s="99">
        <v>1740142553937.3606</v>
      </c>
      <c r="AC7" s="99">
        <v>1694930129205.3</v>
      </c>
      <c r="AD7" s="99">
        <v>1799551545595.6204</v>
      </c>
      <c r="AE7" s="99">
        <v>1829694500351.6201</v>
      </c>
      <c r="AF7" s="99">
        <v>1944563374585.28</v>
      </c>
      <c r="AG7" s="99">
        <v>1899439216443.2197</v>
      </c>
      <c r="AH7" s="99">
        <v>2004836672783.2</v>
      </c>
      <c r="AI7" s="99">
        <v>2057886273114.3696</v>
      </c>
      <c r="AJ7" s="99">
        <v>2110525950684.9202</v>
      </c>
      <c r="AK7" s="99">
        <v>1990687930122.2097</v>
      </c>
      <c r="AL7" s="99">
        <v>2075861772721.5496</v>
      </c>
      <c r="AM7" s="99">
        <v>2062648581691.1899</v>
      </c>
      <c r="AN7" s="99">
        <v>2208359074815.1201</v>
      </c>
      <c r="AO7" s="99">
        <v>2130525114369.3606</v>
      </c>
      <c r="AP7" s="99">
        <v>2262517078734.3999</v>
      </c>
      <c r="AQ7" s="99">
        <v>2319575027661.8599</v>
      </c>
      <c r="AR7" s="99">
        <v>2427061679285.3999</v>
      </c>
    </row>
    <row r="8" spans="1:45" s="83" customFormat="1">
      <c r="A8" s="100" t="s">
        <v>850</v>
      </c>
      <c r="B8" s="101">
        <v>10469794311.059999</v>
      </c>
      <c r="C8" s="101">
        <v>11409634283.309999</v>
      </c>
      <c r="D8" s="101">
        <v>13273601614.309999</v>
      </c>
      <c r="E8" s="101">
        <v>13357279808.200001</v>
      </c>
      <c r="F8" s="101">
        <v>16130100095.9</v>
      </c>
      <c r="G8" s="101">
        <v>16591088100.5</v>
      </c>
      <c r="H8" s="101">
        <v>19393548000</v>
      </c>
      <c r="I8" s="101">
        <v>18054422000</v>
      </c>
      <c r="J8" s="101">
        <v>22244838372.200001</v>
      </c>
      <c r="K8" s="101">
        <v>14052401683.049999</v>
      </c>
      <c r="L8" s="101">
        <v>12928959000</v>
      </c>
      <c r="M8" s="101">
        <v>12805771226.74</v>
      </c>
      <c r="N8" s="101">
        <v>15313852768.790001</v>
      </c>
      <c r="O8" s="101">
        <v>14330232864.940001</v>
      </c>
      <c r="P8" s="101">
        <v>14267230373.219999</v>
      </c>
      <c r="Q8" s="101">
        <v>13480903385.190001</v>
      </c>
      <c r="R8" s="101">
        <v>12909453568.5</v>
      </c>
      <c r="S8" s="101">
        <v>12867715229</v>
      </c>
      <c r="T8" s="101">
        <v>12767391775.18</v>
      </c>
      <c r="U8" s="101">
        <v>13614865637.01</v>
      </c>
      <c r="V8" s="101">
        <v>17565959242.650002</v>
      </c>
      <c r="W8" s="101">
        <v>13129053591.18</v>
      </c>
      <c r="X8" s="101">
        <v>14240847657.01</v>
      </c>
      <c r="Y8" s="101">
        <v>14187864276.76</v>
      </c>
      <c r="Z8" s="101">
        <v>15176913892.67</v>
      </c>
      <c r="AA8" s="101">
        <v>22856216506.900002</v>
      </c>
      <c r="AB8" s="101">
        <v>19411814683.419998</v>
      </c>
      <c r="AC8" s="101">
        <v>16812686464.049999</v>
      </c>
      <c r="AD8" s="101">
        <v>31312716927.75</v>
      </c>
      <c r="AE8" s="101">
        <v>25415301304.439999</v>
      </c>
      <c r="AF8" s="101">
        <v>21761866000</v>
      </c>
      <c r="AG8" s="101">
        <v>18054191185.279999</v>
      </c>
      <c r="AH8" s="101">
        <v>17172960166.42</v>
      </c>
      <c r="AI8" s="101">
        <v>31052201206.57</v>
      </c>
      <c r="AJ8" s="101">
        <v>16773635409.790001</v>
      </c>
      <c r="AK8" s="101">
        <v>18310545667.52</v>
      </c>
      <c r="AL8" s="101">
        <v>24989737750.189999</v>
      </c>
      <c r="AM8" s="101">
        <v>22541167711.810001</v>
      </c>
      <c r="AN8" s="101">
        <v>23808410700.360001</v>
      </c>
      <c r="AO8" s="101">
        <v>17327744860.75</v>
      </c>
      <c r="AP8" s="101">
        <v>23837850337.470001</v>
      </c>
      <c r="AQ8" s="101">
        <v>25772873685.32</v>
      </c>
      <c r="AR8" s="101">
        <v>24215365793.18</v>
      </c>
      <c r="AS8" s="774"/>
    </row>
    <row r="9" spans="1:45" s="83" customFormat="1">
      <c r="A9" s="100" t="s">
        <v>142</v>
      </c>
      <c r="B9" s="101">
        <v>288418976400.78998</v>
      </c>
      <c r="C9" s="101">
        <v>296365242876.60999</v>
      </c>
      <c r="D9" s="101">
        <v>314068072586.78003</v>
      </c>
      <c r="E9" s="101">
        <v>302481577019.92999</v>
      </c>
      <c r="F9" s="101">
        <v>349526385855</v>
      </c>
      <c r="G9" s="101">
        <v>351175267288.33997</v>
      </c>
      <c r="H9" s="101">
        <v>344857636469.71002</v>
      </c>
      <c r="I9" s="101">
        <v>352741787584.77002</v>
      </c>
      <c r="J9" s="101">
        <v>361801817084.68994</v>
      </c>
      <c r="K9" s="101">
        <v>414470965390.45996</v>
      </c>
      <c r="L9" s="101">
        <v>427803215123.27997</v>
      </c>
      <c r="M9" s="101">
        <v>405711672035.07996</v>
      </c>
      <c r="N9" s="101">
        <v>421889892478.78003</v>
      </c>
      <c r="O9" s="101">
        <v>448416689632.67999</v>
      </c>
      <c r="P9" s="101">
        <v>411344255610.32001</v>
      </c>
      <c r="Q9" s="101">
        <v>373023327834.14001</v>
      </c>
      <c r="R9" s="101">
        <v>422613743726.80005</v>
      </c>
      <c r="S9" s="101">
        <v>428739722317.08997</v>
      </c>
      <c r="T9" s="101">
        <v>434821290826.34003</v>
      </c>
      <c r="U9" s="101">
        <v>415091597202.01001</v>
      </c>
      <c r="V9" s="101">
        <v>515782496063.72998</v>
      </c>
      <c r="W9" s="101">
        <v>521261861097.38</v>
      </c>
      <c r="X9" s="101">
        <v>463728266014.35004</v>
      </c>
      <c r="Y9" s="101">
        <v>425477357944.60999</v>
      </c>
      <c r="Z9" s="101">
        <v>503678679526.69</v>
      </c>
      <c r="AA9" s="101">
        <v>524694070669.08997</v>
      </c>
      <c r="AB9" s="101">
        <v>595931557125.52991</v>
      </c>
      <c r="AC9" s="101">
        <v>510645790936.80005</v>
      </c>
      <c r="AD9" s="101">
        <v>569511568541.17004</v>
      </c>
      <c r="AE9" s="101">
        <v>571754274260.26001</v>
      </c>
      <c r="AF9" s="101">
        <v>634227610066.33997</v>
      </c>
      <c r="AG9" s="101">
        <v>524066172090.45001</v>
      </c>
      <c r="AH9" s="101">
        <v>595739928394.79993</v>
      </c>
      <c r="AI9" s="101">
        <v>539661348535.45001</v>
      </c>
      <c r="AJ9" s="101">
        <v>537649856064.46002</v>
      </c>
      <c r="AK9" s="101">
        <v>415873438212.26001</v>
      </c>
      <c r="AL9" s="101">
        <v>457583936919.64001</v>
      </c>
      <c r="AM9" s="101">
        <v>432512501136.84998</v>
      </c>
      <c r="AN9" s="101">
        <v>554845484347.85999</v>
      </c>
      <c r="AO9" s="101">
        <v>432160990471.71997</v>
      </c>
      <c r="AP9" s="101">
        <v>475794769305.14001</v>
      </c>
      <c r="AQ9" s="101">
        <v>413463838094.76001</v>
      </c>
      <c r="AR9" s="101">
        <v>561633751100.21997</v>
      </c>
      <c r="AS9" s="774"/>
    </row>
    <row r="10" spans="1:45" s="83" customFormat="1">
      <c r="A10" s="100" t="s">
        <v>884</v>
      </c>
      <c r="B10" s="101">
        <v>102000284715.36</v>
      </c>
      <c r="C10" s="101">
        <v>105346799611.08</v>
      </c>
      <c r="D10" s="101">
        <v>103803925318.50999</v>
      </c>
      <c r="E10" s="101">
        <v>106418996014.83</v>
      </c>
      <c r="F10" s="101">
        <v>115523080851.50999</v>
      </c>
      <c r="G10" s="101">
        <v>111813339175.72</v>
      </c>
      <c r="H10" s="101">
        <v>113576463920.66</v>
      </c>
      <c r="I10" s="101">
        <v>117285050117.16</v>
      </c>
      <c r="J10" s="101">
        <v>121621879266.93001</v>
      </c>
      <c r="K10" s="101">
        <v>120750258163.53</v>
      </c>
      <c r="L10" s="101">
        <v>125670957592.60001</v>
      </c>
      <c r="M10" s="101">
        <v>121268682108.28</v>
      </c>
      <c r="N10" s="101">
        <v>124755492677.78999</v>
      </c>
      <c r="O10" s="101">
        <v>134266750757.86</v>
      </c>
      <c r="P10" s="101">
        <v>137490767757.60001</v>
      </c>
      <c r="Q10" s="101">
        <v>138922569209.06</v>
      </c>
      <c r="R10" s="101">
        <v>149143429266.42001</v>
      </c>
      <c r="S10" s="101">
        <v>156002986102.34998</v>
      </c>
      <c r="T10" s="101">
        <v>172969868314.06</v>
      </c>
      <c r="U10" s="101">
        <v>151096464125.23001</v>
      </c>
      <c r="V10" s="101">
        <v>151846432557.53</v>
      </c>
      <c r="W10" s="101">
        <v>174912519934.45001</v>
      </c>
      <c r="X10" s="101">
        <v>188600917481.26001</v>
      </c>
      <c r="Y10" s="101">
        <v>202941704736.24002</v>
      </c>
      <c r="Z10" s="101">
        <v>193879217796.03998</v>
      </c>
      <c r="AA10" s="101">
        <v>271592464809.60999</v>
      </c>
      <c r="AB10" s="101">
        <v>259778929264.29999</v>
      </c>
      <c r="AC10" s="101">
        <v>298440184433.78998</v>
      </c>
      <c r="AD10" s="101">
        <v>287990189743.91998</v>
      </c>
      <c r="AE10" s="101">
        <v>295857701162.75</v>
      </c>
      <c r="AF10" s="101">
        <v>312646628535.42993</v>
      </c>
      <c r="AG10" s="101">
        <v>350181266650.09998</v>
      </c>
      <c r="AH10" s="101">
        <v>364932278139.69</v>
      </c>
      <c r="AI10" s="101">
        <v>411839381200.41998</v>
      </c>
      <c r="AJ10" s="101">
        <v>430262753422.61011</v>
      </c>
      <c r="AK10" s="101">
        <v>430085166886.78998</v>
      </c>
      <c r="AL10" s="101">
        <v>435399950272.47998</v>
      </c>
      <c r="AM10" s="101">
        <v>446411881798.21997</v>
      </c>
      <c r="AN10" s="101">
        <v>446534864210.57001</v>
      </c>
      <c r="AO10" s="101">
        <v>468967958837.39001</v>
      </c>
      <c r="AP10" s="101">
        <v>509865128744.40997</v>
      </c>
      <c r="AQ10" s="101">
        <v>584005016911.71997</v>
      </c>
      <c r="AR10" s="101">
        <v>514932698972.85999</v>
      </c>
      <c r="AS10" s="774"/>
    </row>
    <row r="11" spans="1:45" s="83" customFormat="1">
      <c r="A11" s="102" t="s">
        <v>321</v>
      </c>
      <c r="B11" s="101" t="s">
        <v>1458</v>
      </c>
      <c r="C11" s="101" t="s">
        <v>1458</v>
      </c>
      <c r="D11" s="101" t="s">
        <v>1458</v>
      </c>
      <c r="E11" s="101" t="s">
        <v>1458</v>
      </c>
      <c r="F11" s="101" t="s">
        <v>1458</v>
      </c>
      <c r="G11" s="101" t="s">
        <v>1458</v>
      </c>
      <c r="H11" s="101" t="s">
        <v>1458</v>
      </c>
      <c r="I11" s="101">
        <v>7860341000</v>
      </c>
      <c r="J11" s="101">
        <v>8105030000</v>
      </c>
      <c r="K11" s="101">
        <v>6224897000</v>
      </c>
      <c r="L11" s="101">
        <v>6720911000</v>
      </c>
      <c r="M11" s="101">
        <v>6074220000</v>
      </c>
      <c r="N11" s="101">
        <v>7888502000</v>
      </c>
      <c r="O11" s="101">
        <v>8253419400</v>
      </c>
      <c r="P11" s="101">
        <v>6835768000</v>
      </c>
      <c r="Q11" s="101">
        <v>7752533000</v>
      </c>
      <c r="R11" s="101">
        <v>6740238000</v>
      </c>
      <c r="S11" s="101">
        <v>5080611000</v>
      </c>
      <c r="T11" s="101">
        <v>6010740000</v>
      </c>
      <c r="U11" s="101">
        <v>6181752000</v>
      </c>
      <c r="V11" s="101">
        <v>8123539000</v>
      </c>
      <c r="W11" s="101">
        <v>7993188000</v>
      </c>
      <c r="X11" s="101">
        <v>6543532000</v>
      </c>
      <c r="Y11" s="101">
        <v>5704898000</v>
      </c>
      <c r="Z11" s="101">
        <v>10394333000</v>
      </c>
      <c r="AA11" s="101">
        <v>22100816000</v>
      </c>
      <c r="AB11" s="101">
        <v>21484591000</v>
      </c>
      <c r="AC11" s="101">
        <v>17774471000</v>
      </c>
      <c r="AD11" s="101">
        <v>11698753000</v>
      </c>
      <c r="AE11" s="101">
        <v>10720474000</v>
      </c>
      <c r="AF11" s="101">
        <v>10423674000</v>
      </c>
      <c r="AG11" s="101">
        <v>16626979431</v>
      </c>
      <c r="AH11" s="101">
        <v>16594721465.029999</v>
      </c>
      <c r="AI11" s="101">
        <v>8871674499.2200012</v>
      </c>
      <c r="AJ11" s="101">
        <v>11571760347.959999</v>
      </c>
      <c r="AK11" s="101">
        <v>10330260396.92</v>
      </c>
      <c r="AL11" s="101">
        <v>10849136000</v>
      </c>
      <c r="AM11" s="101">
        <v>11624753000</v>
      </c>
      <c r="AN11" s="101">
        <v>9508560000</v>
      </c>
      <c r="AO11" s="101">
        <v>12045093000</v>
      </c>
      <c r="AP11" s="101">
        <v>12226281000</v>
      </c>
      <c r="AQ11" s="101">
        <v>15171283000</v>
      </c>
      <c r="AR11" s="101">
        <v>10942701000</v>
      </c>
    </row>
    <row r="12" spans="1:45" s="83" customFormat="1">
      <c r="A12" s="102" t="s">
        <v>322</v>
      </c>
      <c r="B12" s="101" t="s">
        <v>1458</v>
      </c>
      <c r="C12" s="101" t="s">
        <v>1458</v>
      </c>
      <c r="D12" s="101" t="s">
        <v>1458</v>
      </c>
      <c r="E12" s="101" t="s">
        <v>1458</v>
      </c>
      <c r="F12" s="101" t="s">
        <v>1458</v>
      </c>
      <c r="G12" s="101" t="s">
        <v>1458</v>
      </c>
      <c r="H12" s="101" t="s">
        <v>1458</v>
      </c>
      <c r="I12" s="101">
        <v>102198110942.25</v>
      </c>
      <c r="J12" s="101">
        <v>106201073688.52</v>
      </c>
      <c r="K12" s="101">
        <v>110428527007.11</v>
      </c>
      <c r="L12" s="101">
        <v>112999190539.5</v>
      </c>
      <c r="M12" s="101">
        <v>107986288163.41</v>
      </c>
      <c r="N12" s="101">
        <v>110638976000</v>
      </c>
      <c r="O12" s="101">
        <v>119472809518.06999</v>
      </c>
      <c r="P12" s="101">
        <v>123899093700</v>
      </c>
      <c r="Q12" s="101">
        <v>123505120000</v>
      </c>
      <c r="R12" s="101">
        <v>131764313825.28</v>
      </c>
      <c r="S12" s="101">
        <v>138414153371.32999</v>
      </c>
      <c r="T12" s="101">
        <v>148118020132.95999</v>
      </c>
      <c r="U12" s="101">
        <v>124375558057.62001</v>
      </c>
      <c r="V12" s="101">
        <v>122103575086.25</v>
      </c>
      <c r="W12" s="101">
        <v>145727636451.89999</v>
      </c>
      <c r="X12" s="101">
        <v>160613713000</v>
      </c>
      <c r="Y12" s="101">
        <v>173291613441.89001</v>
      </c>
      <c r="Z12" s="101">
        <v>153270801158.91998</v>
      </c>
      <c r="AA12" s="101">
        <v>218813426662.84</v>
      </c>
      <c r="AB12" s="101">
        <v>210145479458.95999</v>
      </c>
      <c r="AC12" s="101">
        <v>255214817666.89999</v>
      </c>
      <c r="AD12" s="101">
        <v>248361133289.16</v>
      </c>
      <c r="AE12" s="101">
        <v>255811864008.54001</v>
      </c>
      <c r="AF12" s="101">
        <v>272111322411.03992</v>
      </c>
      <c r="AG12" s="101">
        <v>305517872981.14001</v>
      </c>
      <c r="AH12" s="101">
        <v>319801151347.75</v>
      </c>
      <c r="AI12" s="101">
        <v>353508441587.51001</v>
      </c>
      <c r="AJ12" s="101">
        <v>367925336778.99005</v>
      </c>
      <c r="AK12" s="101">
        <v>369880437377.44</v>
      </c>
      <c r="AL12" s="101">
        <v>371766432000</v>
      </c>
      <c r="AM12" s="101">
        <v>376794677000</v>
      </c>
      <c r="AN12" s="101">
        <v>376664487000</v>
      </c>
      <c r="AO12" s="101">
        <v>401596859000</v>
      </c>
      <c r="AP12" s="101">
        <v>435068401000</v>
      </c>
      <c r="AQ12" s="101">
        <v>489164925000</v>
      </c>
      <c r="AR12" s="101">
        <v>424781882000</v>
      </c>
    </row>
    <row r="13" spans="1:45" s="83" customFormat="1">
      <c r="A13" s="102" t="s">
        <v>323</v>
      </c>
      <c r="B13" s="101" t="s">
        <v>1458</v>
      </c>
      <c r="C13" s="101" t="s">
        <v>1458</v>
      </c>
      <c r="D13" s="101" t="s">
        <v>1458</v>
      </c>
      <c r="E13" s="101" t="s">
        <v>1458</v>
      </c>
      <c r="F13" s="101" t="s">
        <v>1458</v>
      </c>
      <c r="G13" s="101" t="s">
        <v>1458</v>
      </c>
      <c r="H13" s="101" t="s">
        <v>1458</v>
      </c>
      <c r="I13" s="101">
        <v>3864566200.0000029</v>
      </c>
      <c r="J13" s="101">
        <v>3748064600.0000014</v>
      </c>
      <c r="K13" s="101">
        <v>840562200.00000298</v>
      </c>
      <c r="L13" s="101">
        <v>2965586399.9999986</v>
      </c>
      <c r="M13" s="101">
        <v>5595610600.0000019</v>
      </c>
      <c r="N13" s="101">
        <v>5051595153.999999</v>
      </c>
      <c r="O13" s="101">
        <v>5150980843.1599998</v>
      </c>
      <c r="P13" s="101">
        <v>5305026752.0700026</v>
      </c>
      <c r="Q13" s="101">
        <v>7009998842.1500006</v>
      </c>
      <c r="R13" s="101">
        <v>8791558638.7000008</v>
      </c>
      <c r="S13" s="101">
        <v>10764196041.34</v>
      </c>
      <c r="T13" s="101">
        <v>17275082489.43</v>
      </c>
      <c r="U13" s="101">
        <v>19855992530.34</v>
      </c>
      <c r="V13" s="101">
        <v>19751648213.690002</v>
      </c>
      <c r="W13" s="101">
        <v>19999084334.450001</v>
      </c>
      <c r="X13" s="101">
        <v>19757680000</v>
      </c>
      <c r="Y13" s="101">
        <v>23124257918.389999</v>
      </c>
      <c r="Z13" s="101">
        <v>24396800244.510002</v>
      </c>
      <c r="AA13" s="101">
        <v>26038918787.990002</v>
      </c>
      <c r="AB13" s="101">
        <v>22969763563.589996</v>
      </c>
      <c r="AC13" s="101">
        <v>21923560172.030003</v>
      </c>
      <c r="AD13" s="101">
        <v>24546196913.400002</v>
      </c>
      <c r="AE13" s="101">
        <v>26641890258.589996</v>
      </c>
      <c r="AF13" s="101">
        <v>27487562394.68</v>
      </c>
      <c r="AG13" s="101">
        <v>25901378803.100002</v>
      </c>
      <c r="AH13" s="101">
        <v>24871625575.98</v>
      </c>
      <c r="AI13" s="101">
        <v>47011225230.590004</v>
      </c>
      <c r="AJ13" s="101">
        <v>46585145220.129997</v>
      </c>
      <c r="AK13" s="101">
        <v>48236400206.739998</v>
      </c>
      <c r="AL13" s="101">
        <v>48894088000</v>
      </c>
      <c r="AM13" s="101">
        <v>53113357000</v>
      </c>
      <c r="AN13" s="101">
        <v>56654006000</v>
      </c>
      <c r="AO13" s="101">
        <v>53352321000</v>
      </c>
      <c r="AP13" s="101">
        <v>58387991000</v>
      </c>
      <c r="AQ13" s="101">
        <v>73685700000</v>
      </c>
      <c r="AR13" s="101">
        <v>73593651000</v>
      </c>
    </row>
    <row r="14" spans="1:45" s="83" customFormat="1">
      <c r="A14" s="102" t="s">
        <v>851</v>
      </c>
      <c r="B14" s="101">
        <v>1110622520.27</v>
      </c>
      <c r="C14" s="101">
        <v>772721358.75</v>
      </c>
      <c r="D14" s="101">
        <v>1016301325.9</v>
      </c>
      <c r="E14" s="101">
        <v>1493314916.9400001</v>
      </c>
      <c r="F14" s="101">
        <v>2683486451.5100002</v>
      </c>
      <c r="G14" s="101">
        <v>1822874375.72</v>
      </c>
      <c r="H14" s="101">
        <v>4835008720.6599998</v>
      </c>
      <c r="I14" s="101">
        <v>3362031974.9099998</v>
      </c>
      <c r="J14" s="101">
        <v>3567710978.4099998</v>
      </c>
      <c r="K14" s="101">
        <v>3256271956.4200001</v>
      </c>
      <c r="L14" s="101">
        <v>2985269653.0999999</v>
      </c>
      <c r="M14" s="101">
        <v>1612563344.8699999</v>
      </c>
      <c r="N14" s="101">
        <v>1176419523.79</v>
      </c>
      <c r="O14" s="101">
        <v>1389540996.6300001</v>
      </c>
      <c r="P14" s="101">
        <v>1450879305.53</v>
      </c>
      <c r="Q14" s="101">
        <v>654917366.90999997</v>
      </c>
      <c r="R14" s="101">
        <v>1847318802.4400001</v>
      </c>
      <c r="S14" s="101">
        <v>1744025689.6800001</v>
      </c>
      <c r="T14" s="101">
        <v>1566025691.6700001</v>
      </c>
      <c r="U14" s="101">
        <v>683161537.26999998</v>
      </c>
      <c r="V14" s="101">
        <v>1867670257.5899999</v>
      </c>
      <c r="W14" s="101">
        <v>1192611148.0999999</v>
      </c>
      <c r="X14" s="101">
        <v>1685992481.26</v>
      </c>
      <c r="Y14" s="101">
        <v>820935375.96000004</v>
      </c>
      <c r="Z14" s="101">
        <v>5817283392.6099997</v>
      </c>
      <c r="AA14" s="101">
        <v>4639303358.7799997</v>
      </c>
      <c r="AB14" s="101">
        <v>5179095241.75</v>
      </c>
      <c r="AC14" s="101">
        <v>3527335594.8600001</v>
      </c>
      <c r="AD14" s="101">
        <v>3384106541.3600001</v>
      </c>
      <c r="AE14" s="101">
        <v>2683472895.6199999</v>
      </c>
      <c r="AF14" s="101">
        <v>2624069729.71</v>
      </c>
      <c r="AG14" s="101">
        <v>2135035434.8599999</v>
      </c>
      <c r="AH14" s="101">
        <v>3664779750.9299998</v>
      </c>
      <c r="AI14" s="101">
        <v>2448039883.0999999</v>
      </c>
      <c r="AJ14" s="101">
        <v>4180511075.5300002</v>
      </c>
      <c r="AK14" s="101">
        <v>1638068905.6900001</v>
      </c>
      <c r="AL14" s="101">
        <v>3890294272.48</v>
      </c>
      <c r="AM14" s="101">
        <v>4879094798.2200003</v>
      </c>
      <c r="AN14" s="101">
        <v>3707811210.5700002</v>
      </c>
      <c r="AO14" s="101">
        <v>1973685837.3900001</v>
      </c>
      <c r="AP14" s="101">
        <v>4182455744.4099998</v>
      </c>
      <c r="AQ14" s="101">
        <v>5983108911.7200003</v>
      </c>
      <c r="AR14" s="101">
        <v>5614464972.8599997</v>
      </c>
    </row>
    <row r="15" spans="1:45" s="83" customFormat="1">
      <c r="A15" s="100" t="s">
        <v>143</v>
      </c>
      <c r="B15" s="101">
        <v>97545380295.429977</v>
      </c>
      <c r="C15" s="101">
        <v>97091973238.25</v>
      </c>
      <c r="D15" s="101">
        <v>86892024712.820007</v>
      </c>
      <c r="E15" s="101">
        <v>67211352825.669998</v>
      </c>
      <c r="F15" s="101">
        <v>64452659259.150002</v>
      </c>
      <c r="G15" s="101">
        <v>65564255498.190002</v>
      </c>
      <c r="H15" s="101">
        <v>68571083620.940002</v>
      </c>
      <c r="I15" s="101">
        <v>65408414629.770004</v>
      </c>
      <c r="J15" s="101">
        <v>70245483130.809998</v>
      </c>
      <c r="K15" s="101">
        <v>73980596736.630005</v>
      </c>
      <c r="L15" s="101">
        <v>72259541310.580002</v>
      </c>
      <c r="M15" s="101">
        <v>68523330043.699997</v>
      </c>
      <c r="N15" s="101">
        <v>69848647865.190002</v>
      </c>
      <c r="O15" s="101">
        <v>73543430946.800003</v>
      </c>
      <c r="P15" s="101">
        <v>78101240619.51001</v>
      </c>
      <c r="Q15" s="101">
        <v>78634618000</v>
      </c>
      <c r="R15" s="101">
        <v>80893075000</v>
      </c>
      <c r="S15" s="101">
        <v>81359319000</v>
      </c>
      <c r="T15" s="101">
        <v>78730751485.209991</v>
      </c>
      <c r="U15" s="101">
        <v>68854967745.979996</v>
      </c>
      <c r="V15" s="101">
        <v>75766954239.580002</v>
      </c>
      <c r="W15" s="101">
        <v>76873660328.639999</v>
      </c>
      <c r="X15" s="101">
        <v>76638786967.779999</v>
      </c>
      <c r="Y15" s="101">
        <v>74920182233.979996</v>
      </c>
      <c r="Z15" s="101">
        <v>71947572163.059998</v>
      </c>
      <c r="AA15" s="101">
        <v>77256334543.23999</v>
      </c>
      <c r="AB15" s="101">
        <v>69790554667.450012</v>
      </c>
      <c r="AC15" s="101">
        <v>69941220796.960007</v>
      </c>
      <c r="AD15" s="101">
        <v>74668513914.490005</v>
      </c>
      <c r="AE15" s="101">
        <v>86415963605.899994</v>
      </c>
      <c r="AF15" s="101">
        <v>87365068192.809998</v>
      </c>
      <c r="AG15" s="101">
        <v>90506337716.200012</v>
      </c>
      <c r="AH15" s="101">
        <v>98085262985.339996</v>
      </c>
      <c r="AI15" s="101">
        <v>115153776202.40999</v>
      </c>
      <c r="AJ15" s="101">
        <v>115035171159.88</v>
      </c>
      <c r="AK15" s="101">
        <v>112647623598.00002</v>
      </c>
      <c r="AL15" s="101">
        <v>118248607817.57001</v>
      </c>
      <c r="AM15" s="101">
        <v>120678519498.27</v>
      </c>
      <c r="AN15" s="101">
        <v>120146217436.73999</v>
      </c>
      <c r="AO15" s="101">
        <v>119008254975.28999</v>
      </c>
      <c r="AP15" s="101">
        <v>129973023495.70001</v>
      </c>
      <c r="AQ15" s="101">
        <v>136310182980.94</v>
      </c>
      <c r="AR15" s="101">
        <v>138071004615.59998</v>
      </c>
      <c r="AS15" s="774"/>
    </row>
    <row r="16" spans="1:45" s="83" customFormat="1">
      <c r="A16" s="102" t="s">
        <v>872</v>
      </c>
      <c r="B16" s="101">
        <v>87765229695.789993</v>
      </c>
      <c r="C16" s="101">
        <v>86567017084.990005</v>
      </c>
      <c r="D16" s="101">
        <v>78714270375.5</v>
      </c>
      <c r="E16" s="101">
        <v>63224236863.809998</v>
      </c>
      <c r="F16" s="101">
        <v>56612772161.860001</v>
      </c>
      <c r="G16" s="101">
        <v>57167614869.68</v>
      </c>
      <c r="H16" s="101">
        <v>60362132896.209999</v>
      </c>
      <c r="I16" s="101">
        <v>60810918020.980003</v>
      </c>
      <c r="J16" s="101">
        <v>62612539943.470001</v>
      </c>
      <c r="K16" s="101">
        <v>65404127681.400002</v>
      </c>
      <c r="L16" s="101">
        <v>63636925034.269997</v>
      </c>
      <c r="M16" s="101">
        <v>63451093593.599998</v>
      </c>
      <c r="N16" s="101">
        <v>61618906105.589996</v>
      </c>
      <c r="O16" s="101">
        <v>64659228694.980003</v>
      </c>
      <c r="P16" s="101">
        <v>69441848667.050003</v>
      </c>
      <c r="Q16" s="101">
        <v>69081138597.600006</v>
      </c>
      <c r="R16" s="101">
        <v>69842413233.360001</v>
      </c>
      <c r="S16" s="101">
        <v>70243569418.759995</v>
      </c>
      <c r="T16" s="101">
        <v>64228534868.959999</v>
      </c>
      <c r="U16" s="101">
        <v>59115354385.629997</v>
      </c>
      <c r="V16" s="101">
        <v>62626838817.549995</v>
      </c>
      <c r="W16" s="101">
        <v>62558257815.920006</v>
      </c>
      <c r="X16" s="101">
        <v>61273215870.550003</v>
      </c>
      <c r="Y16" s="101">
        <v>65124107055.610001</v>
      </c>
      <c r="Z16" s="101">
        <v>58135290582.940002</v>
      </c>
      <c r="AA16" s="101">
        <v>67586658354.339996</v>
      </c>
      <c r="AB16" s="101">
        <v>62217039876.060005</v>
      </c>
      <c r="AC16" s="101">
        <v>60308541959.840004</v>
      </c>
      <c r="AD16" s="101">
        <v>62750084488.510002</v>
      </c>
      <c r="AE16" s="101">
        <v>72023508747.679993</v>
      </c>
      <c r="AF16" s="101">
        <v>72514249935.160004</v>
      </c>
      <c r="AG16" s="101">
        <v>75504035634.320007</v>
      </c>
      <c r="AH16" s="101">
        <v>79325086816.289993</v>
      </c>
      <c r="AI16" s="101">
        <v>93856474554.909988</v>
      </c>
      <c r="AJ16" s="101">
        <v>94871540978.230011</v>
      </c>
      <c r="AK16" s="101">
        <v>95119085291.87001</v>
      </c>
      <c r="AL16" s="101">
        <v>94994645926.440002</v>
      </c>
      <c r="AM16" s="101">
        <v>97135227274.639999</v>
      </c>
      <c r="AN16" s="101">
        <v>99622646922.569992</v>
      </c>
      <c r="AO16" s="101">
        <v>101805899813.39999</v>
      </c>
      <c r="AP16" s="101">
        <v>111781951167.49001</v>
      </c>
      <c r="AQ16" s="101">
        <v>120745272288.10001</v>
      </c>
      <c r="AR16" s="101">
        <v>120353854302.32999</v>
      </c>
      <c r="AS16" s="774"/>
    </row>
    <row r="17" spans="1:45" s="83" customFormat="1">
      <c r="A17" s="103" t="s">
        <v>527</v>
      </c>
      <c r="B17" s="101">
        <v>13857394236.48</v>
      </c>
      <c r="C17" s="101">
        <v>11276960041.629999</v>
      </c>
      <c r="D17" s="101">
        <v>15379340367.559999</v>
      </c>
      <c r="E17" s="101">
        <v>14087806352.719999</v>
      </c>
      <c r="F17" s="101">
        <v>10132448299.559999</v>
      </c>
      <c r="G17" s="101">
        <v>10688085315.99</v>
      </c>
      <c r="H17" s="101">
        <v>9579707732.6499996</v>
      </c>
      <c r="I17" s="101">
        <v>8018229906.4399996</v>
      </c>
      <c r="J17" s="101">
        <v>9652081785.5699997</v>
      </c>
      <c r="K17" s="101">
        <v>11050142660.120001</v>
      </c>
      <c r="L17" s="101">
        <v>9996903256.3199997</v>
      </c>
      <c r="M17" s="101">
        <v>11443863969.360001</v>
      </c>
      <c r="N17" s="101">
        <v>10130885305.24</v>
      </c>
      <c r="O17" s="101">
        <v>13241642461.33</v>
      </c>
      <c r="P17" s="101">
        <v>12315409685.77</v>
      </c>
      <c r="Q17" s="101">
        <v>11744668021.280001</v>
      </c>
      <c r="R17" s="101">
        <v>12169404350.76</v>
      </c>
      <c r="S17" s="101">
        <v>14214738671.9</v>
      </c>
      <c r="T17" s="101">
        <v>14525003697.719999</v>
      </c>
      <c r="U17" s="101">
        <v>10221107152.32</v>
      </c>
      <c r="V17" s="101">
        <v>13827042320.99</v>
      </c>
      <c r="W17" s="101">
        <v>13672213240.440001</v>
      </c>
      <c r="X17" s="101">
        <v>11732893595.09</v>
      </c>
      <c r="Y17" s="101">
        <v>12955660118.969999</v>
      </c>
      <c r="Z17" s="101">
        <v>13240731089.950001</v>
      </c>
      <c r="AA17" s="101">
        <v>16258822905.07</v>
      </c>
      <c r="AB17" s="101">
        <v>15356228907.440001</v>
      </c>
      <c r="AC17" s="101">
        <v>12908747839.120001</v>
      </c>
      <c r="AD17" s="101">
        <v>13999708759.290001</v>
      </c>
      <c r="AE17" s="101">
        <v>21160242589.389999</v>
      </c>
      <c r="AF17" s="101">
        <v>18600960038.48</v>
      </c>
      <c r="AG17" s="101">
        <v>17617425139.349998</v>
      </c>
      <c r="AH17" s="101">
        <v>17102934639.34</v>
      </c>
      <c r="AI17" s="101">
        <v>21961099819.119999</v>
      </c>
      <c r="AJ17" s="101">
        <v>19135109736.599998</v>
      </c>
      <c r="AK17" s="101">
        <v>20204006171.91</v>
      </c>
      <c r="AL17" s="101">
        <v>19796954061.619999</v>
      </c>
      <c r="AM17" s="101">
        <v>18350370531.84</v>
      </c>
      <c r="AN17" s="101">
        <v>14937881452.620001</v>
      </c>
      <c r="AO17" s="101">
        <v>8999865482.0699997</v>
      </c>
      <c r="AP17" s="101">
        <v>24568505618.52</v>
      </c>
      <c r="AQ17" s="101">
        <v>31296787733.580002</v>
      </c>
      <c r="AR17" s="101">
        <v>25479018243.18</v>
      </c>
    </row>
    <row r="18" spans="1:45" s="83" customFormat="1">
      <c r="A18" s="103" t="s">
        <v>528</v>
      </c>
      <c r="B18" s="101">
        <v>73907835459.309998</v>
      </c>
      <c r="C18" s="101">
        <v>75290057043.360001</v>
      </c>
      <c r="D18" s="101">
        <v>63334930007.940002</v>
      </c>
      <c r="E18" s="101">
        <v>49136430511.089996</v>
      </c>
      <c r="F18" s="101">
        <v>46480323862.300003</v>
      </c>
      <c r="G18" s="101">
        <v>46479529553.690002</v>
      </c>
      <c r="H18" s="101">
        <v>50782425163.559998</v>
      </c>
      <c r="I18" s="101">
        <v>52792688114.540001</v>
      </c>
      <c r="J18" s="101">
        <v>52960458157.900002</v>
      </c>
      <c r="K18" s="101">
        <v>54353985021.279999</v>
      </c>
      <c r="L18" s="101">
        <v>53640021777.949997</v>
      </c>
      <c r="M18" s="101">
        <v>52007229624.239998</v>
      </c>
      <c r="N18" s="101">
        <v>51488020800.349998</v>
      </c>
      <c r="O18" s="101">
        <v>51417586233.650002</v>
      </c>
      <c r="P18" s="101">
        <v>57126438981.279999</v>
      </c>
      <c r="Q18" s="101">
        <v>57336470576.32</v>
      </c>
      <c r="R18" s="101">
        <v>57673008882.599998</v>
      </c>
      <c r="S18" s="101">
        <v>56028830746.860001</v>
      </c>
      <c r="T18" s="101">
        <v>49703531171.239998</v>
      </c>
      <c r="U18" s="101">
        <v>48894247233.309998</v>
      </c>
      <c r="V18" s="101">
        <v>48799796496.559998</v>
      </c>
      <c r="W18" s="101">
        <v>48886044575.480003</v>
      </c>
      <c r="X18" s="101">
        <v>49540322275.459999</v>
      </c>
      <c r="Y18" s="101">
        <v>52168446936.639999</v>
      </c>
      <c r="Z18" s="101">
        <v>44894559492.989998</v>
      </c>
      <c r="AA18" s="101">
        <v>51327835449.269997</v>
      </c>
      <c r="AB18" s="101">
        <v>46860810968.620003</v>
      </c>
      <c r="AC18" s="101">
        <v>47399794120.720001</v>
      </c>
      <c r="AD18" s="101">
        <v>48750375729.220001</v>
      </c>
      <c r="AE18" s="101">
        <v>50863266158.290001</v>
      </c>
      <c r="AF18" s="101">
        <v>53913289896.68</v>
      </c>
      <c r="AG18" s="101">
        <v>57886610494.970001</v>
      </c>
      <c r="AH18" s="101">
        <v>62222152176.949997</v>
      </c>
      <c r="AI18" s="101">
        <v>71895374735.789993</v>
      </c>
      <c r="AJ18" s="101">
        <v>75736431241.630005</v>
      </c>
      <c r="AK18" s="101">
        <v>74915079119.960007</v>
      </c>
      <c r="AL18" s="101">
        <v>75197691864.820007</v>
      </c>
      <c r="AM18" s="101">
        <v>78784856742.800003</v>
      </c>
      <c r="AN18" s="101">
        <v>84684765469.949997</v>
      </c>
      <c r="AO18" s="101">
        <v>92806034331.330002</v>
      </c>
      <c r="AP18" s="101">
        <v>87213445548.970001</v>
      </c>
      <c r="AQ18" s="101">
        <v>89448484554.520004</v>
      </c>
      <c r="AR18" s="101">
        <v>94874836059.149994</v>
      </c>
    </row>
    <row r="19" spans="1:45" s="83" customFormat="1">
      <c r="A19" s="102" t="s">
        <v>324</v>
      </c>
      <c r="B19" s="101">
        <v>9780150599.6399899</v>
      </c>
      <c r="C19" s="101">
        <v>10524956153.26</v>
      </c>
      <c r="D19" s="101">
        <v>8177754337.3199997</v>
      </c>
      <c r="E19" s="101">
        <v>3987115961.8600001</v>
      </c>
      <c r="F19" s="101">
        <v>7839887097.29</v>
      </c>
      <c r="G19" s="101">
        <v>8396640628.5100002</v>
      </c>
      <c r="H19" s="101">
        <v>8208950724.7299995</v>
      </c>
      <c r="I19" s="101">
        <v>4597496608.79</v>
      </c>
      <c r="J19" s="101">
        <v>7632943187.3400002</v>
      </c>
      <c r="K19" s="101">
        <v>8576469055.2299995</v>
      </c>
      <c r="L19" s="101">
        <v>8622616276.3099995</v>
      </c>
      <c r="M19" s="101">
        <v>5072236450.1000004</v>
      </c>
      <c r="N19" s="101">
        <v>8229741759.6000004</v>
      </c>
      <c r="O19" s="101">
        <v>8884202251.8199997</v>
      </c>
      <c r="P19" s="101">
        <v>8659391952.4599991</v>
      </c>
      <c r="Q19" s="101">
        <v>9553479402.3999901</v>
      </c>
      <c r="R19" s="101">
        <v>11050661766.639999</v>
      </c>
      <c r="S19" s="101">
        <v>11115749581.240009</v>
      </c>
      <c r="T19" s="101">
        <v>14502216616.25</v>
      </c>
      <c r="U19" s="101">
        <v>9739613360.3500004</v>
      </c>
      <c r="V19" s="101">
        <v>13140115422.030001</v>
      </c>
      <c r="W19" s="101">
        <v>14315402512.719999</v>
      </c>
      <c r="X19" s="101">
        <v>15365571097.23</v>
      </c>
      <c r="Y19" s="101">
        <v>9796075178.3700008</v>
      </c>
      <c r="Z19" s="101">
        <v>13812281580.120001</v>
      </c>
      <c r="AA19" s="101">
        <v>9669676188.8999996</v>
      </c>
      <c r="AB19" s="101">
        <v>7573514791.3900003</v>
      </c>
      <c r="AC19" s="101">
        <v>9632678837.1200008</v>
      </c>
      <c r="AD19" s="101">
        <v>11918429425.98</v>
      </c>
      <c r="AE19" s="101">
        <v>14392454858.219999</v>
      </c>
      <c r="AF19" s="101">
        <v>14850818257.65</v>
      </c>
      <c r="AG19" s="101">
        <v>15002302081.879999</v>
      </c>
      <c r="AH19" s="101">
        <v>18760176169.049999</v>
      </c>
      <c r="AI19" s="101">
        <v>21297301647.5</v>
      </c>
      <c r="AJ19" s="101">
        <v>20163630181.650002</v>
      </c>
      <c r="AK19" s="101">
        <v>17528538306.130001</v>
      </c>
      <c r="AL19" s="101">
        <v>23253961891.130001</v>
      </c>
      <c r="AM19" s="101">
        <v>23543292223.630001</v>
      </c>
      <c r="AN19" s="101">
        <v>20523570514.169998</v>
      </c>
      <c r="AO19" s="101">
        <v>17202355161.889999</v>
      </c>
      <c r="AP19" s="101">
        <v>18191072328.209999</v>
      </c>
      <c r="AQ19" s="101">
        <v>15564910692.84</v>
      </c>
      <c r="AR19" s="101">
        <v>17717150313.27</v>
      </c>
      <c r="AS19" s="774"/>
    </row>
    <row r="20" spans="1:45" s="83" customFormat="1">
      <c r="A20" s="100" t="s">
        <v>144</v>
      </c>
      <c r="B20" s="101">
        <v>235605205.87</v>
      </c>
      <c r="C20" s="101">
        <v>227879745.68000001</v>
      </c>
      <c r="D20" s="101">
        <v>272005802.38</v>
      </c>
      <c r="E20" s="101">
        <v>592943036.76999998</v>
      </c>
      <c r="F20" s="101">
        <v>196501400.33000001</v>
      </c>
      <c r="G20" s="101">
        <v>204770665.93000001</v>
      </c>
      <c r="H20" s="101">
        <v>174837736.16999999</v>
      </c>
      <c r="I20" s="101">
        <v>597675594.39999998</v>
      </c>
      <c r="J20" s="101">
        <v>193652604.69</v>
      </c>
      <c r="K20" s="101">
        <v>132292966.43000001</v>
      </c>
      <c r="L20" s="101">
        <v>210942714.43000001</v>
      </c>
      <c r="M20" s="101">
        <v>376529593.62</v>
      </c>
      <c r="N20" s="101">
        <v>132790403.83</v>
      </c>
      <c r="O20" s="101">
        <v>153423761.21000001</v>
      </c>
      <c r="P20" s="101">
        <v>129463754.28</v>
      </c>
      <c r="Q20" s="101">
        <v>404869716.22000003</v>
      </c>
      <c r="R20" s="101">
        <v>122211509.87</v>
      </c>
      <c r="S20" s="101">
        <v>153411151.24000001</v>
      </c>
      <c r="T20" s="101">
        <v>123906771</v>
      </c>
      <c r="U20" s="101">
        <v>254746592.90000001</v>
      </c>
      <c r="V20" s="101">
        <v>71653043.780000001</v>
      </c>
      <c r="W20" s="101">
        <v>27531135.609999999</v>
      </c>
      <c r="X20" s="101">
        <v>28411154.129999999</v>
      </c>
      <c r="Y20" s="101">
        <v>286943190.33999997</v>
      </c>
      <c r="Z20" s="101">
        <v>26633378</v>
      </c>
      <c r="AA20" s="101">
        <v>50307012.009999998</v>
      </c>
      <c r="AB20" s="101">
        <v>96751342.159999996</v>
      </c>
      <c r="AC20" s="101">
        <v>117153754.84</v>
      </c>
      <c r="AD20" s="101">
        <v>72074392</v>
      </c>
      <c r="AE20" s="101">
        <v>53454411.759999998</v>
      </c>
      <c r="AF20" s="101">
        <v>36507582.479999997</v>
      </c>
      <c r="AG20" s="101">
        <v>38658255.5</v>
      </c>
      <c r="AH20" s="101">
        <v>61940007.950000003</v>
      </c>
      <c r="AI20" s="101">
        <v>40468344.780000001</v>
      </c>
      <c r="AJ20" s="101">
        <v>46555954.159999996</v>
      </c>
      <c r="AK20" s="101">
        <v>65989378.619999997</v>
      </c>
      <c r="AL20" s="101">
        <v>29813124.859999999</v>
      </c>
      <c r="AM20" s="101">
        <v>20338827.079999998</v>
      </c>
      <c r="AN20" s="101">
        <v>16681113</v>
      </c>
      <c r="AO20" s="101">
        <v>24258177.899999999</v>
      </c>
      <c r="AP20" s="101">
        <v>37443141</v>
      </c>
      <c r="AQ20" s="101">
        <v>16630337.199999999</v>
      </c>
      <c r="AR20" s="101">
        <v>11358270.51</v>
      </c>
      <c r="AS20" s="774"/>
    </row>
    <row r="21" spans="1:45" s="83" customFormat="1">
      <c r="A21" s="100" t="s">
        <v>145</v>
      </c>
      <c r="B21" s="101">
        <v>544906237114.75006</v>
      </c>
      <c r="C21" s="101">
        <v>562172594034.44995</v>
      </c>
      <c r="D21" s="101">
        <v>574474164321.12</v>
      </c>
      <c r="E21" s="101">
        <v>594913088364.31995</v>
      </c>
      <c r="F21" s="101">
        <v>606441493418.34998</v>
      </c>
      <c r="G21" s="101">
        <v>607771752555.80005</v>
      </c>
      <c r="H21" s="101">
        <v>625356225745.34998</v>
      </c>
      <c r="I21" s="101">
        <v>627877787324.34998</v>
      </c>
      <c r="J21" s="101">
        <v>610165414990.70007</v>
      </c>
      <c r="K21" s="101">
        <v>597578161538.18005</v>
      </c>
      <c r="L21" s="101">
        <v>582450256074.1499</v>
      </c>
      <c r="M21" s="101">
        <v>564923340422.54004</v>
      </c>
      <c r="N21" s="101">
        <v>553192231468.85999</v>
      </c>
      <c r="O21" s="101">
        <v>556755654824.23901</v>
      </c>
      <c r="P21" s="101">
        <v>541457758721.69995</v>
      </c>
      <c r="Q21" s="101">
        <v>544289766679.59003</v>
      </c>
      <c r="R21" s="101">
        <v>539301825823.24005</v>
      </c>
      <c r="S21" s="101">
        <v>548320679544.92993</v>
      </c>
      <c r="T21" s="101">
        <v>547353630111.98993</v>
      </c>
      <c r="U21" s="101">
        <v>548988119289.32001</v>
      </c>
      <c r="V21" s="101">
        <v>539010260133.54999</v>
      </c>
      <c r="W21" s="101">
        <v>535854713034.09003</v>
      </c>
      <c r="X21" s="101">
        <v>535609352579.94</v>
      </c>
      <c r="Y21" s="101">
        <v>528881558172.99005</v>
      </c>
      <c r="Z21" s="101">
        <v>560844681554.56995</v>
      </c>
      <c r="AA21" s="101">
        <v>565209832053.85999</v>
      </c>
      <c r="AB21" s="101">
        <v>592698010225.84009</v>
      </c>
      <c r="AC21" s="101">
        <v>581448459968.2301</v>
      </c>
      <c r="AD21" s="101">
        <v>597912537020.47009</v>
      </c>
      <c r="AE21" s="101">
        <v>602261113893.71899</v>
      </c>
      <c r="AF21" s="101">
        <v>633299265130.19995</v>
      </c>
      <c r="AG21" s="101">
        <v>661719287068.45105</v>
      </c>
      <c r="AH21" s="101">
        <v>665132079209.83997</v>
      </c>
      <c r="AI21" s="101">
        <v>687337288869.271</v>
      </c>
      <c r="AJ21" s="101">
        <v>727572612813.44104</v>
      </c>
      <c r="AK21" s="101">
        <v>749240296600.27002</v>
      </c>
      <c r="AL21" s="101">
        <v>768478291094.14001</v>
      </c>
      <c r="AM21" s="101">
        <v>772615949762.49011</v>
      </c>
      <c r="AN21" s="101">
        <v>800875428942.28992</v>
      </c>
      <c r="AO21" s="101">
        <v>821132492068.91003</v>
      </c>
      <c r="AP21" s="101">
        <v>849244386855.00098</v>
      </c>
      <c r="AQ21" s="101">
        <v>866715385809.92004</v>
      </c>
      <c r="AR21" s="101">
        <v>886612059785.38098</v>
      </c>
      <c r="AS21" s="774"/>
    </row>
    <row r="22" spans="1:45" s="83" customFormat="1">
      <c r="A22" s="102" t="s">
        <v>325</v>
      </c>
      <c r="B22" s="101">
        <v>-21283575862.16</v>
      </c>
      <c r="C22" s="101">
        <v>-21987864859.490002</v>
      </c>
      <c r="D22" s="101">
        <v>-23013210302.080002</v>
      </c>
      <c r="E22" s="101">
        <v>-24454860403.759998</v>
      </c>
      <c r="F22" s="101">
        <v>-26046996971.18</v>
      </c>
      <c r="G22" s="101">
        <v>-26728945966.740002</v>
      </c>
      <c r="H22" s="101">
        <v>-31065420575.02</v>
      </c>
      <c r="I22" s="101">
        <v>-32489940861.810001</v>
      </c>
      <c r="J22" s="101">
        <v>-34224105990.860001</v>
      </c>
      <c r="K22" s="101">
        <v>-35783401566.709999</v>
      </c>
      <c r="L22" s="101">
        <v>-36571469461.440002</v>
      </c>
      <c r="M22" s="101">
        <v>-34838451064.559998</v>
      </c>
      <c r="N22" s="101">
        <v>-35212235215.269997</v>
      </c>
      <c r="O22" s="101">
        <v>-36602307376.129997</v>
      </c>
      <c r="P22" s="101">
        <v>-36598450467.75</v>
      </c>
      <c r="Q22" s="101">
        <v>-35444029392.459999</v>
      </c>
      <c r="R22" s="101">
        <v>-33727891093.939999</v>
      </c>
      <c r="S22" s="101">
        <v>-33812530598.02</v>
      </c>
      <c r="T22" s="101">
        <v>-33015587931.330002</v>
      </c>
      <c r="U22" s="101">
        <v>-32778037112.560001</v>
      </c>
      <c r="V22" s="101">
        <v>-33250657912.66</v>
      </c>
      <c r="W22" s="101">
        <v>-33947159402.709999</v>
      </c>
      <c r="X22" s="101">
        <v>-34830375343.059998</v>
      </c>
      <c r="Y22" s="101">
        <v>-37751310949.059998</v>
      </c>
      <c r="Z22" s="101">
        <v>-39915993243.730003</v>
      </c>
      <c r="AA22" s="101">
        <v>-39570589546.989998</v>
      </c>
      <c r="AB22" s="101">
        <v>-40203916757.959999</v>
      </c>
      <c r="AC22" s="101">
        <v>-42968298322.379997</v>
      </c>
      <c r="AD22" s="101">
        <v>-42610830159.110001</v>
      </c>
      <c r="AE22" s="101">
        <v>-40832647387.209999</v>
      </c>
      <c r="AF22" s="101">
        <v>-41892411740.599998</v>
      </c>
      <c r="AG22" s="101">
        <v>-42301950371.639999</v>
      </c>
      <c r="AH22" s="101">
        <v>-41738806960.25</v>
      </c>
      <c r="AI22" s="101">
        <v>-41497146858.529999</v>
      </c>
      <c r="AJ22" s="101">
        <v>-44757194249.879997</v>
      </c>
      <c r="AK22" s="101">
        <v>-47831412110.650002</v>
      </c>
      <c r="AL22" s="101">
        <v>-46223211722.720001</v>
      </c>
      <c r="AM22" s="101">
        <v>-48299810635.089996</v>
      </c>
      <c r="AN22" s="101">
        <v>-50622757522.550003</v>
      </c>
      <c r="AO22" s="101">
        <v>-53551011241.489998</v>
      </c>
      <c r="AP22" s="101">
        <v>-55306803451.129997</v>
      </c>
      <c r="AQ22" s="101">
        <v>-57024023477.129997</v>
      </c>
      <c r="AR22" s="101">
        <v>-60341865699.349998</v>
      </c>
      <c r="AS22" s="774"/>
    </row>
    <row r="23" spans="1:45" s="83" customFormat="1">
      <c r="A23" s="100" t="s">
        <v>146</v>
      </c>
      <c r="B23" s="101">
        <v>752053355.94000006</v>
      </c>
      <c r="C23" s="101">
        <v>781551149.38999999</v>
      </c>
      <c r="D23" s="101">
        <v>778987153.65999997</v>
      </c>
      <c r="E23" s="101">
        <v>845154717.21000004</v>
      </c>
      <c r="F23" s="101">
        <v>855522447.74000001</v>
      </c>
      <c r="G23" s="101">
        <v>931892570.03999996</v>
      </c>
      <c r="H23" s="101">
        <v>992958424.13</v>
      </c>
      <c r="I23" s="101">
        <v>825789244.47000003</v>
      </c>
      <c r="J23" s="101">
        <v>696871529.37</v>
      </c>
      <c r="K23" s="101">
        <v>633225213.77999997</v>
      </c>
      <c r="L23" s="101">
        <v>597815574.39999998</v>
      </c>
      <c r="M23" s="101">
        <v>562822959.30999994</v>
      </c>
      <c r="N23" s="101">
        <v>518963085.06999999</v>
      </c>
      <c r="O23" s="101">
        <v>483709013.91000003</v>
      </c>
      <c r="P23" s="101">
        <v>424054000</v>
      </c>
      <c r="Q23" s="101">
        <v>378054000</v>
      </c>
      <c r="R23" s="101">
        <v>335599484.13999999</v>
      </c>
      <c r="S23" s="101">
        <v>275120000</v>
      </c>
      <c r="T23" s="101">
        <v>215144000</v>
      </c>
      <c r="U23" s="101">
        <v>223460000</v>
      </c>
      <c r="V23" s="101">
        <v>206599000</v>
      </c>
      <c r="W23" s="101">
        <v>219839882.51999998</v>
      </c>
      <c r="X23" s="101">
        <v>198074000</v>
      </c>
      <c r="Y23" s="101">
        <v>187529002.91</v>
      </c>
      <c r="Z23" s="101">
        <v>183496271.12</v>
      </c>
      <c r="AA23" s="101">
        <v>176640917.13999999</v>
      </c>
      <c r="AB23" s="101">
        <v>168093171.21000001</v>
      </c>
      <c r="AC23" s="101">
        <v>168776694.03999999</v>
      </c>
      <c r="AD23" s="101">
        <v>193021605.80000001</v>
      </c>
      <c r="AE23" s="101">
        <v>209739151.97</v>
      </c>
      <c r="AF23" s="101">
        <v>252950412.59999999</v>
      </c>
      <c r="AG23" s="101">
        <v>278332759.10000002</v>
      </c>
      <c r="AH23" s="101">
        <v>300902807.44</v>
      </c>
      <c r="AI23" s="101">
        <v>310738394.13999999</v>
      </c>
      <c r="AJ23" s="101">
        <v>359198835.15000004</v>
      </c>
      <c r="AK23" s="101">
        <v>411320686.96999997</v>
      </c>
      <c r="AL23" s="101">
        <v>472163694.48999995</v>
      </c>
      <c r="AM23" s="101">
        <v>521525419.75</v>
      </c>
      <c r="AN23" s="101">
        <v>530124877.91999996</v>
      </c>
      <c r="AO23" s="101">
        <v>491006442.93000001</v>
      </c>
      <c r="AP23" s="101">
        <v>457147385.94</v>
      </c>
      <c r="AQ23" s="101">
        <v>482602133.94999999</v>
      </c>
      <c r="AR23" s="101">
        <v>538771072.2299999</v>
      </c>
    </row>
    <row r="24" spans="1:45" s="83" customFormat="1">
      <c r="A24" s="102" t="s">
        <v>876</v>
      </c>
      <c r="B24" s="101">
        <v>776477453.60000002</v>
      </c>
      <c r="C24" s="101">
        <v>807388057.38999999</v>
      </c>
      <c r="D24" s="101">
        <v>806000748.42999995</v>
      </c>
      <c r="E24" s="101">
        <v>874835000</v>
      </c>
      <c r="F24" s="101">
        <v>883733000</v>
      </c>
      <c r="G24" s="101">
        <v>960747000</v>
      </c>
      <c r="H24" s="101">
        <v>1043001000</v>
      </c>
      <c r="I24" s="101">
        <v>874835000</v>
      </c>
      <c r="J24" s="101">
        <v>755925000</v>
      </c>
      <c r="K24" s="101">
        <v>704687000</v>
      </c>
      <c r="L24" s="101">
        <v>670278000</v>
      </c>
      <c r="M24" s="101">
        <v>604196000</v>
      </c>
      <c r="N24" s="101">
        <v>550647000</v>
      </c>
      <c r="O24" s="101">
        <v>514176000</v>
      </c>
      <c r="P24" s="101">
        <v>450501000</v>
      </c>
      <c r="Q24" s="101">
        <v>398557000</v>
      </c>
      <c r="R24" s="101">
        <v>351031000</v>
      </c>
      <c r="S24" s="101">
        <v>286898000</v>
      </c>
      <c r="T24" s="101">
        <v>227793000</v>
      </c>
      <c r="U24" s="101">
        <v>233714000</v>
      </c>
      <c r="V24" s="101">
        <v>213178000</v>
      </c>
      <c r="W24" s="101">
        <v>226126133.97999999</v>
      </c>
      <c r="X24" s="101">
        <v>202790000</v>
      </c>
      <c r="Y24" s="101">
        <v>191311374.03</v>
      </c>
      <c r="Z24" s="101">
        <v>187359973.09</v>
      </c>
      <c r="AA24" s="101">
        <v>179882917.78999999</v>
      </c>
      <c r="AB24" s="101">
        <v>172265793.61000001</v>
      </c>
      <c r="AC24" s="101">
        <v>172477820.44999999</v>
      </c>
      <c r="AD24" s="101">
        <v>196361417.43000001</v>
      </c>
      <c r="AE24" s="101">
        <v>212546083.49000001</v>
      </c>
      <c r="AF24" s="101">
        <v>255959331.28</v>
      </c>
      <c r="AG24" s="101">
        <v>280971115.16000003</v>
      </c>
      <c r="AH24" s="101">
        <v>303759845.56</v>
      </c>
      <c r="AI24" s="101">
        <v>313186172.00999999</v>
      </c>
      <c r="AJ24" s="101">
        <v>362170098.42000002</v>
      </c>
      <c r="AK24" s="101">
        <v>414726126.76999998</v>
      </c>
      <c r="AL24" s="101">
        <v>476342111.14999998</v>
      </c>
      <c r="AM24" s="101">
        <v>525537618.41000003</v>
      </c>
      <c r="AN24" s="101">
        <v>534766329.88999999</v>
      </c>
      <c r="AO24" s="101">
        <v>494847221.57999998</v>
      </c>
      <c r="AP24" s="101">
        <v>461460525.93000001</v>
      </c>
      <c r="AQ24" s="101">
        <v>489255727.58999997</v>
      </c>
      <c r="AR24" s="101">
        <v>550113131.42999995</v>
      </c>
    </row>
    <row r="25" spans="1:45" s="83" customFormat="1">
      <c r="A25" s="102" t="s">
        <v>326</v>
      </c>
      <c r="B25" s="101">
        <v>-24424097.66</v>
      </c>
      <c r="C25" s="101">
        <v>-25836908</v>
      </c>
      <c r="D25" s="101">
        <v>-27013594.77</v>
      </c>
      <c r="E25" s="101">
        <v>-29680282.789999999</v>
      </c>
      <c r="F25" s="101">
        <v>-28210552.260000002</v>
      </c>
      <c r="G25" s="101">
        <v>-28854429.960000001</v>
      </c>
      <c r="H25" s="101">
        <v>-50042575.869999997</v>
      </c>
      <c r="I25" s="101">
        <v>-49045755.530000001</v>
      </c>
      <c r="J25" s="101">
        <v>-59053470.630000003</v>
      </c>
      <c r="K25" s="101">
        <v>-71461786.219999999</v>
      </c>
      <c r="L25" s="101">
        <v>-72462425.599999994</v>
      </c>
      <c r="M25" s="101">
        <v>-41373040.689999998</v>
      </c>
      <c r="N25" s="101">
        <v>-31683914.93</v>
      </c>
      <c r="O25" s="101">
        <v>-30466986.09</v>
      </c>
      <c r="P25" s="101">
        <v>-26447000</v>
      </c>
      <c r="Q25" s="101">
        <v>-20503000</v>
      </c>
      <c r="R25" s="101">
        <v>-15431515.859999999</v>
      </c>
      <c r="S25" s="101">
        <v>-11778000</v>
      </c>
      <c r="T25" s="101">
        <v>-12649000</v>
      </c>
      <c r="U25" s="101">
        <v>-10254000</v>
      </c>
      <c r="V25" s="101">
        <v>-6579000</v>
      </c>
      <c r="W25" s="101">
        <v>-6286251.46</v>
      </c>
      <c r="X25" s="101">
        <v>-4716000</v>
      </c>
      <c r="Y25" s="101">
        <v>-3782371.12</v>
      </c>
      <c r="Z25" s="101">
        <v>-3863701.97</v>
      </c>
      <c r="AA25" s="101">
        <v>-3242000.65</v>
      </c>
      <c r="AB25" s="101">
        <v>-4172622.4</v>
      </c>
      <c r="AC25" s="101">
        <v>-3701126.41</v>
      </c>
      <c r="AD25" s="101">
        <v>-3339811.63</v>
      </c>
      <c r="AE25" s="101">
        <v>-2806931.52</v>
      </c>
      <c r="AF25" s="101">
        <v>-3008918.68</v>
      </c>
      <c r="AG25" s="101">
        <v>-2638356.06</v>
      </c>
      <c r="AH25" s="101">
        <v>-2857038.12</v>
      </c>
      <c r="AI25" s="101">
        <v>-2447777.87</v>
      </c>
      <c r="AJ25" s="101">
        <v>-2971263.27</v>
      </c>
      <c r="AK25" s="101">
        <v>-3405439.8</v>
      </c>
      <c r="AL25" s="101">
        <v>-4178416.66</v>
      </c>
      <c r="AM25" s="101">
        <v>-4012198.66</v>
      </c>
      <c r="AN25" s="101">
        <v>-4641451.97</v>
      </c>
      <c r="AO25" s="101">
        <v>-3840778.65</v>
      </c>
      <c r="AP25" s="101">
        <v>-4313139.99</v>
      </c>
      <c r="AQ25" s="101">
        <v>-6653593.6399999997</v>
      </c>
      <c r="AR25" s="101">
        <v>-11342059.199999999</v>
      </c>
    </row>
    <row r="26" spans="1:45" s="83" customFormat="1">
      <c r="A26" s="100" t="s">
        <v>147</v>
      </c>
      <c r="B26" s="101">
        <v>165644185441.13025</v>
      </c>
      <c r="C26" s="101">
        <v>164169250506.48987</v>
      </c>
      <c r="D26" s="101">
        <v>168604709393.27005</v>
      </c>
      <c r="E26" s="101">
        <v>172609792760.98981</v>
      </c>
      <c r="F26" s="101">
        <v>185496414673.33905</v>
      </c>
      <c r="G26" s="101">
        <v>184652946008.66983</v>
      </c>
      <c r="H26" s="101">
        <v>197269886000</v>
      </c>
      <c r="I26" s="101">
        <v>185738476000</v>
      </c>
      <c r="J26" s="101">
        <v>185990941000</v>
      </c>
      <c r="K26" s="101">
        <v>191411065000</v>
      </c>
      <c r="L26" s="101">
        <v>194142302000</v>
      </c>
      <c r="M26" s="101">
        <v>193605711000</v>
      </c>
      <c r="N26" s="101">
        <v>184530658569.85977</v>
      </c>
      <c r="O26" s="101">
        <v>185521385667.9512</v>
      </c>
      <c r="P26" s="101">
        <v>185259973000</v>
      </c>
      <c r="Q26" s="101">
        <v>187694622000</v>
      </c>
      <c r="R26" s="101">
        <v>185222941000</v>
      </c>
      <c r="S26" s="101">
        <v>189834237000</v>
      </c>
      <c r="T26" s="101">
        <v>208496341390.84</v>
      </c>
      <c r="U26" s="101">
        <v>206186776042.56003</v>
      </c>
      <c r="V26" s="101">
        <v>202724713350.06998</v>
      </c>
      <c r="W26" s="101">
        <v>207225096130.5</v>
      </c>
      <c r="X26" s="101">
        <v>206350242837.98007</v>
      </c>
      <c r="Y26" s="101">
        <v>204537099511.37</v>
      </c>
      <c r="Z26" s="101">
        <v>222341504249.57001</v>
      </c>
      <c r="AA26" s="101">
        <v>217261725415.89001</v>
      </c>
      <c r="AB26" s="101">
        <v>201226011392.40042</v>
      </c>
      <c r="AC26" s="101">
        <v>216330360280.60007</v>
      </c>
      <c r="AD26" s="101">
        <v>236840137011.89999</v>
      </c>
      <c r="AE26" s="101">
        <v>246745236368.98099</v>
      </c>
      <c r="AF26" s="101">
        <v>253955339648.09998</v>
      </c>
      <c r="AG26" s="101">
        <v>253517709021.67871</v>
      </c>
      <c r="AH26" s="101">
        <v>262316056068.23026</v>
      </c>
      <c r="AI26" s="101">
        <v>271504934069.15887</v>
      </c>
      <c r="AJ26" s="101">
        <v>281864115129.18903</v>
      </c>
      <c r="AK26" s="101">
        <v>262974655644.91974</v>
      </c>
      <c r="AL26" s="101">
        <v>269510105873.95959</v>
      </c>
      <c r="AM26" s="101">
        <v>266410726678.73999</v>
      </c>
      <c r="AN26" s="101">
        <v>260702953191.10071</v>
      </c>
      <c r="AO26" s="101">
        <v>270474720629.71082</v>
      </c>
      <c r="AP26" s="101">
        <v>272314955857.39905</v>
      </c>
      <c r="AQ26" s="101">
        <v>291756405164.23981</v>
      </c>
      <c r="AR26" s="101">
        <v>299381948134.60876</v>
      </c>
      <c r="AS26" s="774"/>
    </row>
    <row r="27" spans="1:45" s="83" customFormat="1">
      <c r="A27" s="102" t="s">
        <v>327</v>
      </c>
      <c r="B27" s="101">
        <v>102476361.05</v>
      </c>
      <c r="C27" s="101">
        <v>144266324.94</v>
      </c>
      <c r="D27" s="101">
        <v>159129520.11000001</v>
      </c>
      <c r="E27" s="101">
        <v>235369169.75</v>
      </c>
      <c r="F27" s="101">
        <v>202339403.27000001</v>
      </c>
      <c r="G27" s="101">
        <v>184086813.84999999</v>
      </c>
      <c r="H27" s="101">
        <v>279242595.81</v>
      </c>
      <c r="I27" s="101">
        <v>397550005.31999999</v>
      </c>
      <c r="J27" s="101">
        <v>578771664.32000005</v>
      </c>
      <c r="K27" s="101">
        <v>606164700.36000001</v>
      </c>
      <c r="L27" s="101">
        <v>500903851.36000001</v>
      </c>
      <c r="M27" s="101">
        <v>494543343.39999998</v>
      </c>
      <c r="N27" s="101">
        <v>741804675.22000003</v>
      </c>
      <c r="O27" s="101">
        <v>589238213.90999997</v>
      </c>
      <c r="P27" s="101">
        <v>604774841.00999999</v>
      </c>
      <c r="Q27" s="101">
        <v>601738980.51999998</v>
      </c>
      <c r="R27" s="101">
        <v>524967953.04000002</v>
      </c>
      <c r="S27" s="101">
        <v>518382966.58999997</v>
      </c>
      <c r="T27" s="101">
        <v>504055328.30000001</v>
      </c>
      <c r="U27" s="101">
        <v>362737047.56</v>
      </c>
      <c r="V27" s="101">
        <v>554730996.32000005</v>
      </c>
      <c r="W27" s="101">
        <v>718109864.67999995</v>
      </c>
      <c r="X27" s="101">
        <v>591633119.05999994</v>
      </c>
      <c r="Y27" s="101">
        <v>446862003.04000002</v>
      </c>
      <c r="Z27" s="101">
        <v>353191050.47000003</v>
      </c>
      <c r="AA27" s="101">
        <v>389943908.56999999</v>
      </c>
      <c r="AB27" s="101">
        <v>220403473.28</v>
      </c>
      <c r="AC27" s="101">
        <v>223306368.59</v>
      </c>
      <c r="AD27" s="101">
        <v>198978008.99000001</v>
      </c>
      <c r="AE27" s="101">
        <v>234814669.96000001</v>
      </c>
      <c r="AF27" s="101">
        <v>83117844.219999999</v>
      </c>
      <c r="AG27" s="101">
        <v>87256061.650000006</v>
      </c>
      <c r="AH27" s="101">
        <v>65800833.75</v>
      </c>
      <c r="AI27" s="101">
        <v>21200948.48</v>
      </c>
      <c r="AJ27" s="101">
        <v>38064862.359999999</v>
      </c>
      <c r="AK27" s="101">
        <v>31022869.170000002</v>
      </c>
      <c r="AL27" s="101">
        <v>32870740.66</v>
      </c>
      <c r="AM27" s="101">
        <v>75686081.629999995</v>
      </c>
      <c r="AN27" s="101">
        <v>130187185.05</v>
      </c>
      <c r="AO27" s="101">
        <v>93927283.879999995</v>
      </c>
      <c r="AP27" s="101">
        <v>78481703.629999995</v>
      </c>
      <c r="AQ27" s="101">
        <v>107696078.66</v>
      </c>
      <c r="AR27" s="101">
        <v>145433594.31999999</v>
      </c>
      <c r="AS27" s="774"/>
    </row>
    <row r="28" spans="1:45" s="83" customFormat="1">
      <c r="A28" s="102" t="s">
        <v>328</v>
      </c>
      <c r="B28" s="101">
        <v>16925835490.41</v>
      </c>
      <c r="C28" s="101">
        <v>15444235969.17</v>
      </c>
      <c r="D28" s="101">
        <v>15846099484.549999</v>
      </c>
      <c r="E28" s="101">
        <v>17508464238.669998</v>
      </c>
      <c r="F28" s="101">
        <v>20273323692.419998</v>
      </c>
      <c r="G28" s="101">
        <v>19366416506.27</v>
      </c>
      <c r="H28" s="101">
        <v>23781977456.939999</v>
      </c>
      <c r="I28" s="101">
        <v>21420122758.200001</v>
      </c>
      <c r="J28" s="101">
        <v>24394258132.860001</v>
      </c>
      <c r="K28" s="101">
        <v>19800701903.23</v>
      </c>
      <c r="L28" s="101">
        <v>18980043373.049999</v>
      </c>
      <c r="M28" s="101">
        <v>17471544959.330002</v>
      </c>
      <c r="N28" s="101">
        <v>16879465211.219999</v>
      </c>
      <c r="O28" s="101">
        <v>17287753748.82</v>
      </c>
      <c r="P28" s="101">
        <v>16567668064.790001</v>
      </c>
      <c r="Q28" s="101">
        <v>19057713943.23</v>
      </c>
      <c r="R28" s="101">
        <v>22236693222.099998</v>
      </c>
      <c r="S28" s="101">
        <v>22850167941.549999</v>
      </c>
      <c r="T28" s="101">
        <v>24935607754.639999</v>
      </c>
      <c r="U28" s="101">
        <v>25113540755.380001</v>
      </c>
      <c r="V28" s="101">
        <v>25063548833.130001</v>
      </c>
      <c r="W28" s="101">
        <v>25065936800.84</v>
      </c>
      <c r="X28" s="101">
        <v>25011321223.689999</v>
      </c>
      <c r="Y28" s="101">
        <v>16245613959.370001</v>
      </c>
      <c r="Z28" s="101">
        <v>26816845360.080002</v>
      </c>
      <c r="AA28" s="101">
        <v>24775513596.610001</v>
      </c>
      <c r="AB28" s="101">
        <v>23273988362.23</v>
      </c>
      <c r="AC28" s="101">
        <v>18759182565.900002</v>
      </c>
      <c r="AD28" s="101">
        <v>22878642500.02</v>
      </c>
      <c r="AE28" s="101">
        <v>19726626678.93</v>
      </c>
      <c r="AF28" s="101">
        <v>23459394259.59</v>
      </c>
      <c r="AG28" s="101">
        <v>22491780310.84</v>
      </c>
      <c r="AH28" s="101">
        <v>23633877714.599998</v>
      </c>
      <c r="AI28" s="101">
        <v>27439421845.790001</v>
      </c>
      <c r="AJ28" s="101">
        <v>33297969777.310001</v>
      </c>
      <c r="AK28" s="101">
        <v>28986976401.779999</v>
      </c>
      <c r="AL28" s="101">
        <v>28512020676.720001</v>
      </c>
      <c r="AM28" s="101">
        <v>31111844321</v>
      </c>
      <c r="AN28" s="101">
        <v>27298304972.32</v>
      </c>
      <c r="AO28" s="101">
        <v>28255230555.310001</v>
      </c>
      <c r="AP28" s="101">
        <v>30555208000.73</v>
      </c>
      <c r="AQ28" s="101">
        <v>41444936708.760002</v>
      </c>
      <c r="AR28" s="101">
        <v>37520863531.589996</v>
      </c>
    </row>
    <row r="29" spans="1:45" s="83" customFormat="1">
      <c r="A29" s="102" t="s">
        <v>852</v>
      </c>
      <c r="B29" s="101">
        <v>2324390157.6399999</v>
      </c>
      <c r="C29" s="101">
        <v>2584696271.3899999</v>
      </c>
      <c r="D29" s="101">
        <v>2435122618.79</v>
      </c>
      <c r="E29" s="101">
        <v>3860594537.5500002</v>
      </c>
      <c r="F29" s="101">
        <v>2756168501.23</v>
      </c>
      <c r="G29" s="101">
        <v>2817960343.2199998</v>
      </c>
      <c r="H29" s="101">
        <v>2782216893.5100002</v>
      </c>
      <c r="I29" s="101">
        <v>2820834043.7199998</v>
      </c>
      <c r="J29" s="101">
        <v>2578768921.1100001</v>
      </c>
      <c r="K29" s="101">
        <v>2687534479.3899999</v>
      </c>
      <c r="L29" s="101">
        <v>2882415775.54</v>
      </c>
      <c r="M29" s="101">
        <v>2676127937.5100002</v>
      </c>
      <c r="N29" s="101">
        <v>2770562150.46</v>
      </c>
      <c r="O29" s="101">
        <v>2905431696.6999998</v>
      </c>
      <c r="P29" s="101">
        <v>2938024568.04</v>
      </c>
      <c r="Q29" s="101">
        <v>2948530748.9000001</v>
      </c>
      <c r="R29" s="101">
        <v>2926494693.8299999</v>
      </c>
      <c r="S29" s="101">
        <v>2965459788.0900002</v>
      </c>
      <c r="T29" s="101">
        <v>2814650311.0900002</v>
      </c>
      <c r="U29" s="101">
        <v>3481404058.4899998</v>
      </c>
      <c r="V29" s="101">
        <v>3335663385.1599998</v>
      </c>
      <c r="W29" s="101">
        <v>3319025000.4299998</v>
      </c>
      <c r="X29" s="101">
        <v>3459293243.4000001</v>
      </c>
      <c r="Y29" s="101">
        <v>3674304971.3800001</v>
      </c>
      <c r="Z29" s="101">
        <v>3374766052.6199999</v>
      </c>
      <c r="AA29" s="101">
        <v>3541959286.3499999</v>
      </c>
      <c r="AB29" s="101">
        <v>3805633050.8000002</v>
      </c>
      <c r="AC29" s="101">
        <v>4296618511</v>
      </c>
      <c r="AD29" s="101">
        <v>3845135591.0300002</v>
      </c>
      <c r="AE29" s="101">
        <v>3930578089.73</v>
      </c>
      <c r="AF29" s="101">
        <v>4082092366</v>
      </c>
      <c r="AG29" s="101">
        <v>4657333147.0200005</v>
      </c>
      <c r="AH29" s="101">
        <v>4470059757.8800001</v>
      </c>
      <c r="AI29" s="101">
        <v>4325381089.3800001</v>
      </c>
      <c r="AJ29" s="101">
        <v>4860758977.6000004</v>
      </c>
      <c r="AK29" s="101">
        <v>5458198056.8800001</v>
      </c>
      <c r="AL29" s="101">
        <v>7650952467.6199999</v>
      </c>
      <c r="AM29" s="101">
        <v>5805337218.3299999</v>
      </c>
      <c r="AN29" s="101">
        <v>6451854132.5699997</v>
      </c>
      <c r="AO29" s="101">
        <v>6728643880.21</v>
      </c>
      <c r="AP29" s="101">
        <v>6779412618.5299997</v>
      </c>
      <c r="AQ29" s="101">
        <v>6799617017.8999996</v>
      </c>
      <c r="AR29" s="101">
        <v>8041248808.6499996</v>
      </c>
    </row>
    <row r="30" spans="1:45" s="83" customFormat="1">
      <c r="A30" s="102" t="s">
        <v>873</v>
      </c>
      <c r="B30" s="101">
        <v>1222930288.97</v>
      </c>
      <c r="C30" s="101">
        <v>1278016345.1800001</v>
      </c>
      <c r="D30" s="101">
        <v>1728236559.55</v>
      </c>
      <c r="E30" s="101">
        <v>1144825125.6300001</v>
      </c>
      <c r="F30" s="101">
        <v>1298539427.4400001</v>
      </c>
      <c r="G30" s="101">
        <v>1333146698.1099999</v>
      </c>
      <c r="H30" s="101">
        <v>1973756673.6500001</v>
      </c>
      <c r="I30" s="101">
        <v>1653164316.95</v>
      </c>
      <c r="J30" s="101">
        <v>1675528310.1400001</v>
      </c>
      <c r="K30" s="101">
        <v>1027170290.03</v>
      </c>
      <c r="L30" s="101">
        <v>949703783.50999999</v>
      </c>
      <c r="M30" s="101">
        <v>1106801527.6199999</v>
      </c>
      <c r="N30" s="101">
        <v>1046655318.87</v>
      </c>
      <c r="O30" s="101">
        <v>978815532.08000004</v>
      </c>
      <c r="P30" s="101">
        <v>945411904.90999997</v>
      </c>
      <c r="Q30" s="101">
        <v>891172261.42999995</v>
      </c>
      <c r="R30" s="101">
        <v>986429930.13999999</v>
      </c>
      <c r="S30" s="101">
        <v>1247393807.78</v>
      </c>
      <c r="T30" s="101">
        <v>1233702596.6800001</v>
      </c>
      <c r="U30" s="101">
        <v>891963530.12</v>
      </c>
      <c r="V30" s="101">
        <v>1021827469.72</v>
      </c>
      <c r="W30" s="101">
        <v>970589860.97000003</v>
      </c>
      <c r="X30" s="101">
        <v>609204523.79999995</v>
      </c>
      <c r="Y30" s="101">
        <v>1009228789.98</v>
      </c>
      <c r="Z30" s="101">
        <v>2046915732.9200001</v>
      </c>
      <c r="AA30" s="101">
        <v>2115413602.5999999</v>
      </c>
      <c r="AB30" s="101">
        <v>2210850931.5999999</v>
      </c>
      <c r="AC30" s="101">
        <v>1514945436.55</v>
      </c>
      <c r="AD30" s="101">
        <v>2188132295.9299998</v>
      </c>
      <c r="AE30" s="101">
        <v>1662482359.24</v>
      </c>
      <c r="AF30" s="101">
        <v>1629628426.1500001</v>
      </c>
      <c r="AG30" s="101">
        <v>2636319688.5500002</v>
      </c>
      <c r="AH30" s="101">
        <v>2270712971.8000002</v>
      </c>
      <c r="AI30" s="101">
        <v>2234793799.2199998</v>
      </c>
      <c r="AJ30" s="101">
        <v>2426585094.21</v>
      </c>
      <c r="AK30" s="101">
        <v>2368342942.48</v>
      </c>
      <c r="AL30" s="101">
        <v>2039697236.24</v>
      </c>
      <c r="AM30" s="101">
        <v>2313887689.8299999</v>
      </c>
      <c r="AN30" s="101">
        <v>3176472056.8400002</v>
      </c>
      <c r="AO30" s="101">
        <v>1769495080.3699999</v>
      </c>
      <c r="AP30" s="101">
        <v>2158011004.1700001</v>
      </c>
      <c r="AQ30" s="101">
        <v>1811953242.0599999</v>
      </c>
      <c r="AR30" s="101">
        <v>2393141916.1399999</v>
      </c>
    </row>
    <row r="31" spans="1:45" s="83" customFormat="1">
      <c r="A31" s="102" t="s">
        <v>329</v>
      </c>
      <c r="B31" s="101">
        <v>1432527441.04</v>
      </c>
      <c r="C31" s="101">
        <v>1469390822.3099999</v>
      </c>
      <c r="D31" s="101">
        <v>1509364058.73</v>
      </c>
      <c r="E31" s="101">
        <v>1550087406.3800001</v>
      </c>
      <c r="F31" s="101">
        <v>1591775660.55</v>
      </c>
      <c r="G31" s="101">
        <v>1633804119.5699999</v>
      </c>
      <c r="H31" s="101">
        <v>1685629673.55</v>
      </c>
      <c r="I31" s="101">
        <v>334603930.18000001</v>
      </c>
      <c r="J31" s="101">
        <v>344699160.81</v>
      </c>
      <c r="K31" s="101">
        <v>355509506.73000002</v>
      </c>
      <c r="L31" s="101">
        <v>366862265.57999998</v>
      </c>
      <c r="M31" s="101">
        <v>378238321.85000002</v>
      </c>
      <c r="N31" s="101">
        <v>389326948.25999999</v>
      </c>
      <c r="O31" s="101">
        <v>399309027.23000002</v>
      </c>
      <c r="P31" s="101">
        <v>408713781.99000001</v>
      </c>
      <c r="Q31" s="101">
        <v>416801832.60000002</v>
      </c>
      <c r="R31" s="101">
        <v>424501431.57999998</v>
      </c>
      <c r="S31" s="101">
        <v>381266330.52999997</v>
      </c>
      <c r="T31" s="101">
        <v>388359385.13</v>
      </c>
      <c r="U31" s="101">
        <v>392907267.64999998</v>
      </c>
      <c r="V31" s="101">
        <v>392907267.64999998</v>
      </c>
      <c r="W31" s="101">
        <v>392907267.64999998</v>
      </c>
      <c r="X31" s="101">
        <v>392907267.64999998</v>
      </c>
      <c r="Y31" s="101">
        <v>392907996.42000002</v>
      </c>
      <c r="Z31" s="101">
        <v>392907996.42000002</v>
      </c>
      <c r="AA31" s="101">
        <v>392907996.42000002</v>
      </c>
      <c r="AB31" s="101">
        <v>392907996.42000002</v>
      </c>
      <c r="AC31" s="101">
        <v>392908039.83999997</v>
      </c>
      <c r="AD31" s="101">
        <v>494026.03</v>
      </c>
      <c r="AE31" s="101">
        <v>494026.03</v>
      </c>
      <c r="AF31" s="101">
        <v>494026.03</v>
      </c>
      <c r="AG31" s="101">
        <v>494026.03</v>
      </c>
      <c r="AH31" s="101">
        <v>0</v>
      </c>
      <c r="AI31" s="101">
        <v>0</v>
      </c>
      <c r="AJ31" s="101">
        <v>0</v>
      </c>
      <c r="AK31" s="101">
        <v>0</v>
      </c>
      <c r="AL31" s="101">
        <v>0</v>
      </c>
      <c r="AM31" s="101">
        <v>0</v>
      </c>
      <c r="AN31" s="101">
        <v>0</v>
      </c>
      <c r="AO31" s="101">
        <v>0</v>
      </c>
      <c r="AP31" s="101">
        <v>0</v>
      </c>
      <c r="AQ31" s="101">
        <v>0</v>
      </c>
      <c r="AR31" s="101">
        <v>0</v>
      </c>
    </row>
    <row r="32" spans="1:45" s="83" customFormat="1">
      <c r="A32" s="102" t="s">
        <v>332</v>
      </c>
      <c r="B32" s="101">
        <v>23294759749.299999</v>
      </c>
      <c r="C32" s="101">
        <v>23928797831.959999</v>
      </c>
      <c r="D32" s="101">
        <v>25173167096.209999</v>
      </c>
      <c r="E32" s="101">
        <v>25137750958.68</v>
      </c>
      <c r="F32" s="101">
        <v>28310795282.360001</v>
      </c>
      <c r="G32" s="101">
        <v>29656398096.09</v>
      </c>
      <c r="H32" s="101">
        <v>38064225768.550003</v>
      </c>
      <c r="I32" s="101">
        <v>39995482389.760002</v>
      </c>
      <c r="J32" s="101">
        <v>40959044576.629997</v>
      </c>
      <c r="K32" s="101">
        <v>43853105813.769997</v>
      </c>
      <c r="L32" s="101">
        <v>44656538112</v>
      </c>
      <c r="M32" s="101">
        <v>42883504414.669998</v>
      </c>
      <c r="N32" s="101">
        <v>42554667052.440002</v>
      </c>
      <c r="O32" s="101">
        <v>42835892405.739998</v>
      </c>
      <c r="P32" s="101">
        <v>42152837348.620003</v>
      </c>
      <c r="Q32" s="101">
        <v>39722335567.949997</v>
      </c>
      <c r="R32" s="101">
        <v>39559955461.120003</v>
      </c>
      <c r="S32" s="101">
        <v>40052341314.220001</v>
      </c>
      <c r="T32" s="101">
        <v>39953337594.059998</v>
      </c>
      <c r="U32" s="101">
        <v>38643120557.059998</v>
      </c>
      <c r="V32" s="101">
        <v>39010233985.550003</v>
      </c>
      <c r="W32" s="101">
        <v>45343927315.690002</v>
      </c>
      <c r="X32" s="101">
        <v>47184618901.480003</v>
      </c>
      <c r="Y32" s="101">
        <v>59462932126.330002</v>
      </c>
      <c r="Z32" s="101">
        <v>62118915247.629997</v>
      </c>
      <c r="AA32" s="101">
        <v>62713500115.550003</v>
      </c>
      <c r="AB32" s="101">
        <v>60109486241.419998</v>
      </c>
      <c r="AC32" s="101">
        <v>59109146204.739998</v>
      </c>
      <c r="AD32" s="101">
        <v>57657106626.940002</v>
      </c>
      <c r="AE32" s="101">
        <v>59814016888.32</v>
      </c>
      <c r="AF32" s="101">
        <v>58267224875.629997</v>
      </c>
      <c r="AG32" s="101">
        <v>56620005027.940002</v>
      </c>
      <c r="AH32" s="101">
        <v>56092823259.639999</v>
      </c>
      <c r="AI32" s="101">
        <v>56935010164.599998</v>
      </c>
      <c r="AJ32" s="101">
        <v>56281926392.599998</v>
      </c>
      <c r="AK32" s="101">
        <v>55294023536.400002</v>
      </c>
      <c r="AL32" s="101">
        <v>55593777194.559998</v>
      </c>
      <c r="AM32" s="101">
        <v>56949152694.639999</v>
      </c>
      <c r="AN32" s="101">
        <v>57804566115.529999</v>
      </c>
      <c r="AO32" s="101">
        <v>59014139497.809998</v>
      </c>
      <c r="AP32" s="101">
        <v>58648975634.120003</v>
      </c>
      <c r="AQ32" s="101">
        <v>60727879177.919998</v>
      </c>
      <c r="AR32" s="101">
        <v>64109512176.5</v>
      </c>
    </row>
    <row r="33" spans="1:44" s="83" customFormat="1">
      <c r="A33" s="102" t="s">
        <v>853</v>
      </c>
      <c r="B33" s="101">
        <v>16024079000</v>
      </c>
      <c r="C33" s="101">
        <v>9736834000</v>
      </c>
      <c r="D33" s="101">
        <v>10082617000</v>
      </c>
      <c r="E33" s="101">
        <v>6130485000</v>
      </c>
      <c r="F33" s="101">
        <v>6395387000</v>
      </c>
      <c r="G33" s="101">
        <v>3031664000</v>
      </c>
      <c r="H33" s="101">
        <v>3193266000</v>
      </c>
      <c r="I33" s="101">
        <v>-1475583000</v>
      </c>
      <c r="J33" s="101">
        <v>-1452909000</v>
      </c>
      <c r="K33" s="101">
        <v>-4909538000</v>
      </c>
      <c r="L33" s="101">
        <v>-4977497000</v>
      </c>
      <c r="M33" s="101">
        <v>-2201588000</v>
      </c>
      <c r="N33" s="101">
        <v>-2184264000</v>
      </c>
      <c r="O33" s="101">
        <v>-2595875000</v>
      </c>
      <c r="P33" s="101">
        <v>-2581912000</v>
      </c>
      <c r="Q33" s="101">
        <v>4382919000</v>
      </c>
      <c r="R33" s="101">
        <v>4592345000</v>
      </c>
      <c r="S33" s="101">
        <v>6859437000</v>
      </c>
      <c r="T33" s="101">
        <v>7150849000</v>
      </c>
      <c r="U33" s="101">
        <v>3584390000</v>
      </c>
      <c r="V33" s="101">
        <v>3776488000</v>
      </c>
      <c r="W33" s="101">
        <v>-3166585000</v>
      </c>
      <c r="X33" s="101">
        <v>-3137107000</v>
      </c>
      <c r="Y33" s="101">
        <v>-8232135000</v>
      </c>
      <c r="Z33" s="101">
        <v>-8043327000</v>
      </c>
      <c r="AA33" s="101">
        <v>-6646399000</v>
      </c>
      <c r="AB33" s="101">
        <v>399870000</v>
      </c>
      <c r="AC33" s="101">
        <v>5862263000</v>
      </c>
      <c r="AD33" s="101">
        <v>22791420000</v>
      </c>
      <c r="AE33" s="101">
        <v>28710039000</v>
      </c>
      <c r="AF33" s="101">
        <v>26182142000</v>
      </c>
      <c r="AG33" s="101">
        <v>20233055000</v>
      </c>
      <c r="AH33" s="101">
        <v>27991681000</v>
      </c>
      <c r="AI33" s="101">
        <v>27704519000</v>
      </c>
      <c r="AJ33" s="101">
        <v>25244395000</v>
      </c>
      <c r="AK33" s="101">
        <v>28406165000</v>
      </c>
      <c r="AL33" s="101">
        <v>29438405000</v>
      </c>
      <c r="AM33" s="101">
        <v>20797413000</v>
      </c>
      <c r="AN33" s="101">
        <v>21511171000</v>
      </c>
      <c r="AO33" s="101">
        <v>23520905000</v>
      </c>
      <c r="AP33" s="101">
        <v>24289395000</v>
      </c>
      <c r="AQ33" s="101">
        <v>23184629000</v>
      </c>
      <c r="AR33" s="101">
        <v>24036073000</v>
      </c>
    </row>
    <row r="34" spans="1:44" s="83" customFormat="1">
      <c r="A34" s="102" t="s">
        <v>333</v>
      </c>
      <c r="B34" s="101">
        <v>167682000</v>
      </c>
      <c r="C34" s="101">
        <v>116566000</v>
      </c>
      <c r="D34" s="101">
        <v>118410000</v>
      </c>
      <c r="E34" s="101">
        <v>118889000</v>
      </c>
      <c r="F34" s="101">
        <v>124532000</v>
      </c>
      <c r="G34" s="101">
        <v>113220000</v>
      </c>
      <c r="H34" s="101">
        <v>116152000</v>
      </c>
      <c r="I34" s="101">
        <v>120377000</v>
      </c>
      <c r="J34" s="101">
        <v>125420000</v>
      </c>
      <c r="K34" s="101">
        <v>124998000</v>
      </c>
      <c r="L34" s="101">
        <v>127839000</v>
      </c>
      <c r="M34" s="101">
        <v>129900000</v>
      </c>
      <c r="N34" s="101">
        <v>132787000</v>
      </c>
      <c r="O34" s="101">
        <v>130093000</v>
      </c>
      <c r="P34" s="101">
        <v>131847000</v>
      </c>
      <c r="Q34" s="101">
        <v>102726000</v>
      </c>
      <c r="R34" s="101">
        <v>91531000</v>
      </c>
      <c r="S34" s="101">
        <v>41354000</v>
      </c>
      <c r="T34" s="101">
        <v>42092000</v>
      </c>
      <c r="U34" s="101">
        <v>0</v>
      </c>
      <c r="V34" s="101">
        <v>0</v>
      </c>
      <c r="W34" s="101">
        <v>0</v>
      </c>
      <c r="X34" s="101">
        <v>0</v>
      </c>
      <c r="Y34" s="101">
        <v>0</v>
      </c>
      <c r="Z34" s="101">
        <v>0</v>
      </c>
      <c r="AA34" s="101">
        <v>0</v>
      </c>
      <c r="AB34" s="101">
        <v>0</v>
      </c>
      <c r="AC34" s="101">
        <v>0</v>
      </c>
      <c r="AD34" s="101">
        <v>0</v>
      </c>
      <c r="AE34" s="101">
        <v>0</v>
      </c>
      <c r="AF34" s="101">
        <v>0</v>
      </c>
      <c r="AG34" s="101">
        <v>0</v>
      </c>
      <c r="AH34" s="101">
        <v>0</v>
      </c>
      <c r="AI34" s="101">
        <v>0</v>
      </c>
      <c r="AJ34" s="101">
        <v>0</v>
      </c>
      <c r="AK34" s="101">
        <v>0</v>
      </c>
      <c r="AL34" s="101">
        <v>0</v>
      </c>
      <c r="AM34" s="101">
        <v>0</v>
      </c>
      <c r="AN34" s="101">
        <v>0</v>
      </c>
      <c r="AO34" s="101">
        <v>0</v>
      </c>
      <c r="AP34" s="101">
        <v>0</v>
      </c>
      <c r="AQ34" s="101">
        <v>0</v>
      </c>
      <c r="AR34" s="101">
        <v>0</v>
      </c>
    </row>
    <row r="35" spans="1:44" s="83" customFormat="1">
      <c r="A35" s="102" t="s">
        <v>854</v>
      </c>
      <c r="B35" s="101">
        <v>32430315049.66</v>
      </c>
      <c r="C35" s="101">
        <v>33433806942.02</v>
      </c>
      <c r="D35" s="101">
        <v>34611213310.970001</v>
      </c>
      <c r="E35" s="101">
        <v>36439395289.57</v>
      </c>
      <c r="F35" s="101">
        <v>38412875244</v>
      </c>
      <c r="G35" s="101">
        <v>40093447052.68</v>
      </c>
      <c r="H35" s="101">
        <v>42069452212.75</v>
      </c>
      <c r="I35" s="101">
        <v>43819011522.330002</v>
      </c>
      <c r="J35" s="101">
        <v>45075341925.470001</v>
      </c>
      <c r="K35" s="101">
        <v>47275396929.480003</v>
      </c>
      <c r="L35" s="101">
        <v>49550306769.589996</v>
      </c>
      <c r="M35" s="101">
        <v>50626392388.120003</v>
      </c>
      <c r="N35" s="101">
        <v>51784727586.959999</v>
      </c>
      <c r="O35" s="101">
        <v>52950468449.75</v>
      </c>
      <c r="P35" s="101">
        <v>54560003522.029999</v>
      </c>
      <c r="Q35" s="101">
        <v>55337090853.389999</v>
      </c>
      <c r="R35" s="101">
        <v>56125398628.580002</v>
      </c>
      <c r="S35" s="101">
        <v>56762330576.739998</v>
      </c>
      <c r="T35" s="101">
        <v>56835953190.370003</v>
      </c>
      <c r="U35" s="101">
        <v>56374197828.459999</v>
      </c>
      <c r="V35" s="101">
        <v>56140636055.120003</v>
      </c>
      <c r="W35" s="101">
        <v>55256043000</v>
      </c>
      <c r="X35" s="101">
        <v>54244673653.389999</v>
      </c>
      <c r="Y35" s="101">
        <v>52630036594.120003</v>
      </c>
      <c r="Z35" s="101">
        <v>52780543458.959999</v>
      </c>
      <c r="AA35" s="101">
        <v>53167221063.980003</v>
      </c>
      <c r="AB35" s="101">
        <v>53679446288.449997</v>
      </c>
      <c r="AC35" s="101">
        <v>53761258334.839996</v>
      </c>
      <c r="AD35" s="101">
        <v>53788667679.910004</v>
      </c>
      <c r="AE35" s="101">
        <v>54151705090.190002</v>
      </c>
      <c r="AF35" s="101">
        <v>54557819586.199997</v>
      </c>
      <c r="AG35" s="101">
        <v>54692141674.110001</v>
      </c>
      <c r="AH35" s="101">
        <v>55439074978.559998</v>
      </c>
      <c r="AI35" s="101">
        <v>54918729292.199997</v>
      </c>
      <c r="AJ35" s="101">
        <v>55755688067.220001</v>
      </c>
      <c r="AK35" s="101">
        <v>35713450730.089996</v>
      </c>
      <c r="AL35" s="101">
        <v>36479222061.169998</v>
      </c>
      <c r="AM35" s="101">
        <v>37070635087.330002</v>
      </c>
      <c r="AN35" s="101">
        <v>37058940486.910004</v>
      </c>
      <c r="AO35" s="101">
        <v>37024097844.410004</v>
      </c>
      <c r="AP35" s="101">
        <v>37460239864.870003</v>
      </c>
      <c r="AQ35" s="101">
        <v>38239470629.18</v>
      </c>
      <c r="AR35" s="101">
        <v>38538974690.57</v>
      </c>
    </row>
    <row r="36" spans="1:44" s="83" customFormat="1">
      <c r="A36" s="102" t="s">
        <v>885</v>
      </c>
      <c r="B36" s="101">
        <v>7934599302.8199997</v>
      </c>
      <c r="C36" s="101">
        <v>8045908109.7600002</v>
      </c>
      <c r="D36" s="101">
        <v>8091833640.6300001</v>
      </c>
      <c r="E36" s="101">
        <v>8155242563.3199997</v>
      </c>
      <c r="F36" s="101">
        <v>8474497631.8000002</v>
      </c>
      <c r="G36" s="101">
        <v>8666910842.2399998</v>
      </c>
      <c r="H36" s="101">
        <v>8768420411.9799995</v>
      </c>
      <c r="I36" s="101">
        <v>8959542969.2800007</v>
      </c>
      <c r="J36" s="101">
        <v>9200342990.6599998</v>
      </c>
      <c r="K36" s="101">
        <v>9376683575.1299992</v>
      </c>
      <c r="L36" s="101">
        <v>9458156457.9099998</v>
      </c>
      <c r="M36" s="101">
        <v>9432109663.7600002</v>
      </c>
      <c r="N36" s="101">
        <v>9488294954.8999996</v>
      </c>
      <c r="O36" s="101">
        <v>9485775590.4099998</v>
      </c>
      <c r="P36" s="101">
        <v>9481339207.4500008</v>
      </c>
      <c r="Q36" s="101">
        <v>9499487975.7399998</v>
      </c>
      <c r="R36" s="101">
        <v>9527687197.5799999</v>
      </c>
      <c r="S36" s="101">
        <v>9710132647.9799995</v>
      </c>
      <c r="T36" s="101">
        <v>9750115582.8199997</v>
      </c>
      <c r="U36" s="101">
        <v>9511760941.0400009</v>
      </c>
      <c r="V36" s="101">
        <v>9642978863.3099995</v>
      </c>
      <c r="W36" s="101">
        <v>9648559338.4899998</v>
      </c>
      <c r="X36" s="101">
        <v>9648499416.6000004</v>
      </c>
      <c r="Y36" s="101">
        <v>9572385723.5300007</v>
      </c>
      <c r="Z36" s="101">
        <v>9598217546.0699997</v>
      </c>
      <c r="AA36" s="101">
        <v>9521637667.0300007</v>
      </c>
      <c r="AB36" s="101">
        <v>9656822253.4200001</v>
      </c>
      <c r="AC36" s="101">
        <v>9912386812.7800007</v>
      </c>
      <c r="AD36" s="101">
        <v>10082506910.049999</v>
      </c>
      <c r="AE36" s="101">
        <v>10257821003.280001</v>
      </c>
      <c r="AF36" s="101">
        <v>10562717684.709999</v>
      </c>
      <c r="AG36" s="101">
        <v>10795343463.549999</v>
      </c>
      <c r="AH36" s="101">
        <v>11142131646.23</v>
      </c>
      <c r="AI36" s="101">
        <v>11362240133.99</v>
      </c>
      <c r="AJ36" s="101">
        <v>11206904306.01</v>
      </c>
      <c r="AK36" s="101">
        <v>11315370967.879999</v>
      </c>
      <c r="AL36" s="101">
        <v>11507012982.24</v>
      </c>
      <c r="AM36" s="101">
        <v>11579610609.92</v>
      </c>
      <c r="AN36" s="101">
        <v>11587229152.969999</v>
      </c>
      <c r="AO36" s="101">
        <v>11608853180.219999</v>
      </c>
      <c r="AP36" s="101">
        <v>11769950763.459999</v>
      </c>
      <c r="AQ36" s="101">
        <v>11873612479.23</v>
      </c>
      <c r="AR36" s="101">
        <v>11928491761.99</v>
      </c>
    </row>
    <row r="37" spans="1:44" s="83" customFormat="1">
      <c r="A37" s="103" t="s">
        <v>4</v>
      </c>
      <c r="B37" s="101">
        <v>7934599302.8199997</v>
      </c>
      <c r="C37" s="101">
        <v>8045908109.7600002</v>
      </c>
      <c r="D37" s="101">
        <v>8091833640.6300001</v>
      </c>
      <c r="E37" s="101">
        <v>8155242563.3199997</v>
      </c>
      <c r="F37" s="101">
        <v>8474497631.8000002</v>
      </c>
      <c r="G37" s="101">
        <v>8666910842.2399998</v>
      </c>
      <c r="H37" s="101">
        <v>8768420411.9799995</v>
      </c>
      <c r="I37" s="101">
        <v>8959542969.2800007</v>
      </c>
      <c r="J37" s="101">
        <v>9200342990.6599998</v>
      </c>
      <c r="K37" s="101">
        <v>9376683575.1299992</v>
      </c>
      <c r="L37" s="101">
        <v>9458156457.9099998</v>
      </c>
      <c r="M37" s="101">
        <v>9432109663.7600002</v>
      </c>
      <c r="N37" s="101">
        <v>9488294954.8999996</v>
      </c>
      <c r="O37" s="101">
        <v>9485775590.4099998</v>
      </c>
      <c r="P37" s="101">
        <v>9481339207.4500008</v>
      </c>
      <c r="Q37" s="101">
        <v>9499487975.7399998</v>
      </c>
      <c r="R37" s="101">
        <v>9527687197.5799999</v>
      </c>
      <c r="S37" s="101">
        <v>9710132647.9799995</v>
      </c>
      <c r="T37" s="101">
        <v>9750115582.8199997</v>
      </c>
      <c r="U37" s="101">
        <v>9511760941.0400009</v>
      </c>
      <c r="V37" s="101">
        <v>9642978863.3099995</v>
      </c>
      <c r="W37" s="101">
        <v>9648559338.4899998</v>
      </c>
      <c r="X37" s="101">
        <v>9648499416.6000004</v>
      </c>
      <c r="Y37" s="101">
        <v>9572385723.5300007</v>
      </c>
      <c r="Z37" s="101">
        <v>9598217546.0699997</v>
      </c>
      <c r="AA37" s="101">
        <v>9521637667.0300007</v>
      </c>
      <c r="AB37" s="101">
        <v>9656822253.4200001</v>
      </c>
      <c r="AC37" s="101">
        <v>9912386812.7800007</v>
      </c>
      <c r="AD37" s="101">
        <v>10082506910.049999</v>
      </c>
      <c r="AE37" s="101">
        <v>10257821003.280001</v>
      </c>
      <c r="AF37" s="101">
        <v>10562717684.709999</v>
      </c>
      <c r="AG37" s="101">
        <v>10795343463.549999</v>
      </c>
      <c r="AH37" s="101">
        <v>11142131646.23</v>
      </c>
      <c r="AI37" s="101">
        <v>11362240133.99</v>
      </c>
      <c r="AJ37" s="101">
        <v>11206904306.01</v>
      </c>
      <c r="AK37" s="101">
        <v>11315370967.879999</v>
      </c>
      <c r="AL37" s="101">
        <v>11507012982.24</v>
      </c>
      <c r="AM37" s="101">
        <v>11579610609.92</v>
      </c>
      <c r="AN37" s="101">
        <v>11587229152.969999</v>
      </c>
      <c r="AO37" s="101">
        <v>11608853180.219999</v>
      </c>
      <c r="AP37" s="101">
        <v>11769950763.459999</v>
      </c>
      <c r="AQ37" s="101">
        <v>11873612479.23</v>
      </c>
      <c r="AR37" s="101">
        <v>11928491761.99</v>
      </c>
    </row>
    <row r="38" spans="1:44" s="83" customFormat="1">
      <c r="A38" s="102" t="s">
        <v>871</v>
      </c>
      <c r="B38" s="101">
        <v>65191125974.800217</v>
      </c>
      <c r="C38" s="101">
        <v>69485233898.269897</v>
      </c>
      <c r="D38" s="101">
        <v>70534704174.51004</v>
      </c>
      <c r="E38" s="101">
        <v>74180495616.139816</v>
      </c>
      <c r="F38" s="101">
        <v>79455539807.399063</v>
      </c>
      <c r="G38" s="101">
        <v>79661076632.179825</v>
      </c>
      <c r="H38" s="101">
        <v>76600298103.649994</v>
      </c>
      <c r="I38" s="101">
        <v>70010583488.059998</v>
      </c>
      <c r="J38" s="101">
        <v>64907074482.32</v>
      </c>
      <c r="K38" s="101">
        <v>73911059550.770004</v>
      </c>
      <c r="L38" s="101">
        <v>73987194259.649979</v>
      </c>
      <c r="M38" s="101">
        <v>73354916986.349991</v>
      </c>
      <c r="N38" s="101">
        <v>63686630458.419792</v>
      </c>
      <c r="O38" s="101">
        <v>63347443250.821205</v>
      </c>
      <c r="P38" s="101">
        <v>62829852795.459984</v>
      </c>
      <c r="Q38" s="101">
        <v>57702067516.19001</v>
      </c>
      <c r="R38" s="101">
        <v>51256456595.410011</v>
      </c>
      <c r="S38" s="101">
        <v>51626682234.709991</v>
      </c>
      <c r="T38" s="101">
        <v>68362084165.480026</v>
      </c>
      <c r="U38" s="101">
        <v>71798399885.210007</v>
      </c>
      <c r="V38" s="101">
        <v>67796226210.68</v>
      </c>
      <c r="W38" s="101">
        <v>73295250677.050003</v>
      </c>
      <c r="X38" s="101">
        <v>72287108621.820053</v>
      </c>
      <c r="Y38" s="101">
        <v>73574867348.099976</v>
      </c>
      <c r="Z38" s="101">
        <v>77324202290.130005</v>
      </c>
      <c r="AA38" s="101">
        <v>71836179403.020004</v>
      </c>
      <c r="AB38" s="101">
        <v>52203238917.960381</v>
      </c>
      <c r="AC38" s="101">
        <v>67305932915.060081</v>
      </c>
      <c r="AD38" s="101">
        <v>68205193348.970009</v>
      </c>
      <c r="AE38" s="101">
        <v>73153685861.070984</v>
      </c>
      <c r="AF38" s="101">
        <v>80531443989.270004</v>
      </c>
      <c r="AG38" s="101">
        <v>86911927967.748734</v>
      </c>
      <c r="AH38" s="101">
        <v>86923554346.830261</v>
      </c>
      <c r="AI38" s="101">
        <v>92372177613.678864</v>
      </c>
      <c r="AJ38" s="101">
        <v>98569073346.239014</v>
      </c>
      <c r="AK38" s="101">
        <v>101614672022.66975</v>
      </c>
      <c r="AL38" s="101">
        <v>104014690784.99966</v>
      </c>
      <c r="AM38" s="101">
        <v>106537907237.75999</v>
      </c>
      <c r="AN38" s="101">
        <v>101476612183.6707</v>
      </c>
      <c r="AO38" s="101">
        <v>108544936582.06081</v>
      </c>
      <c r="AP38" s="101">
        <v>106150554880.45906</v>
      </c>
      <c r="AQ38" s="101">
        <v>113351184359.48979</v>
      </c>
      <c r="AR38" s="101">
        <v>118708225532.24879</v>
      </c>
    </row>
    <row r="39" spans="1:44" s="83" customFormat="1">
      <c r="A39" s="102" t="s">
        <v>855</v>
      </c>
      <c r="B39" s="101">
        <v>-1406535374.5599999</v>
      </c>
      <c r="C39" s="101">
        <v>-1498502008.51</v>
      </c>
      <c r="D39" s="101">
        <v>-1685188070.78</v>
      </c>
      <c r="E39" s="101">
        <v>-1851806144.7</v>
      </c>
      <c r="F39" s="101">
        <v>-1799358977.1300001</v>
      </c>
      <c r="G39" s="101">
        <v>-1905185095.54</v>
      </c>
      <c r="H39" s="101">
        <v>-2044751790.3899999</v>
      </c>
      <c r="I39" s="101">
        <v>-2317213423.7999997</v>
      </c>
      <c r="J39" s="101">
        <v>-2395400164.3200002</v>
      </c>
      <c r="K39" s="101">
        <v>-2697721748.8900003</v>
      </c>
      <c r="L39" s="101">
        <v>-2340164648.1900001</v>
      </c>
      <c r="M39" s="101">
        <v>-2746780542.6100001</v>
      </c>
      <c r="N39" s="101">
        <v>-2759998786.8899999</v>
      </c>
      <c r="O39" s="101">
        <v>-2792960247.5100002</v>
      </c>
      <c r="P39" s="101">
        <v>-2778588034.3000002</v>
      </c>
      <c r="Q39" s="101">
        <v>-2967962679.9499998</v>
      </c>
      <c r="R39" s="101">
        <v>-3029520113.3800001</v>
      </c>
      <c r="S39" s="101">
        <v>-3180711608.1900001</v>
      </c>
      <c r="T39" s="101">
        <v>-3474465517.73</v>
      </c>
      <c r="U39" s="101">
        <v>-3967645828.4099998</v>
      </c>
      <c r="V39" s="101">
        <v>-4010527716.5700002</v>
      </c>
      <c r="W39" s="101">
        <v>-3618667995.3000002</v>
      </c>
      <c r="X39" s="101">
        <v>-3941910132.9099998</v>
      </c>
      <c r="Y39" s="101">
        <v>-4239905000.9000001</v>
      </c>
      <c r="Z39" s="101">
        <v>-4421673485.7299995</v>
      </c>
      <c r="AA39" s="101">
        <v>-4546152224.2399998</v>
      </c>
      <c r="AB39" s="101">
        <v>-4726636123.1800003</v>
      </c>
      <c r="AC39" s="101">
        <v>-4807587908.7000008</v>
      </c>
      <c r="AD39" s="101">
        <v>-4796139975.9699993</v>
      </c>
      <c r="AE39" s="101">
        <v>-4897027297.7700005</v>
      </c>
      <c r="AF39" s="101">
        <v>-5400735409.7000008</v>
      </c>
      <c r="AG39" s="101">
        <v>-5607947345.7600002</v>
      </c>
      <c r="AH39" s="101">
        <v>-5713660441.0600004</v>
      </c>
      <c r="AI39" s="101">
        <v>-5808539818.1800003</v>
      </c>
      <c r="AJ39" s="101">
        <v>-5817250694.3600006</v>
      </c>
      <c r="AK39" s="101">
        <v>-6213566882.4300003</v>
      </c>
      <c r="AL39" s="101">
        <v>-5758543270.25</v>
      </c>
      <c r="AM39" s="101">
        <v>-5830747261.7000008</v>
      </c>
      <c r="AN39" s="101">
        <v>-5792384094.7600002</v>
      </c>
      <c r="AO39" s="101">
        <v>-6085508274.5599995</v>
      </c>
      <c r="AP39" s="101">
        <v>-5575273612.5699997</v>
      </c>
      <c r="AQ39" s="101">
        <v>-5784573528.96</v>
      </c>
      <c r="AR39" s="101">
        <v>-6040016877.3999996</v>
      </c>
    </row>
    <row r="40" spans="1:44" s="83" customFormat="1">
      <c r="A40" s="103" t="s">
        <v>334</v>
      </c>
      <c r="B40" s="101">
        <v>-627800132.72000003</v>
      </c>
      <c r="C40" s="101">
        <v>-688905168.02999997</v>
      </c>
      <c r="D40" s="101">
        <v>-716452369.76999998</v>
      </c>
      <c r="E40" s="101">
        <v>-810420264.61000001</v>
      </c>
      <c r="F40" s="101">
        <v>-787268547.38</v>
      </c>
      <c r="G40" s="101">
        <v>-811133937.96000004</v>
      </c>
      <c r="H40" s="101">
        <v>-802600048.83000004</v>
      </c>
      <c r="I40" s="101">
        <v>-1029592546.4299999</v>
      </c>
      <c r="J40" s="101">
        <v>-1105649565.1600001</v>
      </c>
      <c r="K40" s="101">
        <v>-1178798267.6900001</v>
      </c>
      <c r="L40" s="101">
        <v>-934699077.37</v>
      </c>
      <c r="M40" s="101">
        <v>-1254846556.8900001</v>
      </c>
      <c r="N40" s="101">
        <v>-1234381224.5899999</v>
      </c>
      <c r="O40" s="101">
        <v>-1312166929.26</v>
      </c>
      <c r="P40" s="101">
        <v>-1243435841</v>
      </c>
      <c r="Q40" s="101">
        <v>-1284231621.99</v>
      </c>
      <c r="R40" s="101">
        <v>-1308133004.4400001</v>
      </c>
      <c r="S40" s="101">
        <v>-1341873594.55</v>
      </c>
      <c r="T40" s="101">
        <v>-1388385975.73</v>
      </c>
      <c r="U40" s="101">
        <v>-1542957642.3199999</v>
      </c>
      <c r="V40" s="101">
        <v>-1472187247.21</v>
      </c>
      <c r="W40" s="101">
        <v>-1576004399.27</v>
      </c>
      <c r="X40" s="101">
        <v>-1785932654.98</v>
      </c>
      <c r="Y40" s="101">
        <v>-2044751832.77</v>
      </c>
      <c r="Z40" s="101">
        <v>-2090441388.3699999</v>
      </c>
      <c r="AA40" s="101">
        <v>-2102760879.28</v>
      </c>
      <c r="AB40" s="101">
        <v>-2141773707.53</v>
      </c>
      <c r="AC40" s="101">
        <v>-2196897785.0900002</v>
      </c>
      <c r="AD40" s="101">
        <v>-2061204621.8499999</v>
      </c>
      <c r="AE40" s="101">
        <v>-1967332237.48</v>
      </c>
      <c r="AF40" s="101">
        <v>-2056687494.6300001</v>
      </c>
      <c r="AG40" s="101">
        <v>-2361129913.27</v>
      </c>
      <c r="AH40" s="101">
        <v>-2453250330.7600002</v>
      </c>
      <c r="AI40" s="101">
        <v>-2601587376.0300002</v>
      </c>
      <c r="AJ40" s="101">
        <v>-2586054605.5500002</v>
      </c>
      <c r="AK40" s="101">
        <v>-2862259367.8899999</v>
      </c>
      <c r="AL40" s="101">
        <v>-2427720786.0100002</v>
      </c>
      <c r="AM40" s="101">
        <v>-2371129007.0900002</v>
      </c>
      <c r="AN40" s="101">
        <v>-2204052543.5100002</v>
      </c>
      <c r="AO40" s="101">
        <v>-2340158158.5</v>
      </c>
      <c r="AP40" s="101">
        <v>-1679969544.72</v>
      </c>
      <c r="AQ40" s="101">
        <v>-1690538628</v>
      </c>
      <c r="AR40" s="101">
        <v>-1838576049.6600001</v>
      </c>
    </row>
    <row r="41" spans="1:44" s="83" customFormat="1">
      <c r="A41" s="103" t="s">
        <v>335</v>
      </c>
      <c r="B41" s="101">
        <v>-778735241.84000003</v>
      </c>
      <c r="C41" s="101">
        <v>-809596840.48000002</v>
      </c>
      <c r="D41" s="101">
        <v>-968735701.00999999</v>
      </c>
      <c r="E41" s="101">
        <v>-1041385880.09</v>
      </c>
      <c r="F41" s="101">
        <v>-1012090429.75</v>
      </c>
      <c r="G41" s="101">
        <v>-1094051157.5799999</v>
      </c>
      <c r="H41" s="101">
        <v>-1242151741.5599999</v>
      </c>
      <c r="I41" s="101">
        <v>-1287620877.3699999</v>
      </c>
      <c r="J41" s="101">
        <v>-1289750599.1600001</v>
      </c>
      <c r="K41" s="101">
        <v>-1518923481.2</v>
      </c>
      <c r="L41" s="101">
        <v>-1405465570.8199999</v>
      </c>
      <c r="M41" s="101">
        <v>-1491933985.72</v>
      </c>
      <c r="N41" s="101">
        <v>-1525617562.3</v>
      </c>
      <c r="O41" s="101">
        <v>-1480793318.25</v>
      </c>
      <c r="P41" s="101">
        <v>-1535152193.3</v>
      </c>
      <c r="Q41" s="101">
        <v>-1683731057.96</v>
      </c>
      <c r="R41" s="101">
        <v>-1721387108.9400001</v>
      </c>
      <c r="S41" s="101">
        <v>-1838838013.6400001</v>
      </c>
      <c r="T41" s="101">
        <v>-2086079542</v>
      </c>
      <c r="U41" s="101">
        <v>-2424688186.0900002</v>
      </c>
      <c r="V41" s="101">
        <v>-2538340469.3600001</v>
      </c>
      <c r="W41" s="101">
        <v>-2042663596.03</v>
      </c>
      <c r="X41" s="101">
        <v>-2155977477.9299998</v>
      </c>
      <c r="Y41" s="101">
        <v>-2195153168.1300001</v>
      </c>
      <c r="Z41" s="101">
        <v>-2331232097.3600001</v>
      </c>
      <c r="AA41" s="101">
        <v>-2443391344.96</v>
      </c>
      <c r="AB41" s="101">
        <v>-2584862415.6500001</v>
      </c>
      <c r="AC41" s="101">
        <v>-2610690123.6100001</v>
      </c>
      <c r="AD41" s="101">
        <v>-2734935354.1199999</v>
      </c>
      <c r="AE41" s="101">
        <v>-2929695060.29</v>
      </c>
      <c r="AF41" s="101">
        <v>-3344047915.0700002</v>
      </c>
      <c r="AG41" s="101">
        <v>-3246817432.4899998</v>
      </c>
      <c r="AH41" s="101">
        <v>-3260410110.3000002</v>
      </c>
      <c r="AI41" s="101">
        <v>-3206952442.1500001</v>
      </c>
      <c r="AJ41" s="101">
        <v>-3231196088.8099999</v>
      </c>
      <c r="AK41" s="101">
        <v>-3351307514.54</v>
      </c>
      <c r="AL41" s="101">
        <v>-3330822484.2399998</v>
      </c>
      <c r="AM41" s="101">
        <v>-3459618254.6100001</v>
      </c>
      <c r="AN41" s="101">
        <v>-3588331551.25</v>
      </c>
      <c r="AO41" s="101">
        <v>-3745350116.0599999</v>
      </c>
      <c r="AP41" s="101">
        <v>-3895304067.8499999</v>
      </c>
      <c r="AQ41" s="101">
        <v>-4094034900.96</v>
      </c>
      <c r="AR41" s="101">
        <v>-4201440827.7399998</v>
      </c>
    </row>
    <row r="42" spans="1:44" s="83" customFormat="1">
      <c r="A42" s="100" t="s">
        <v>148</v>
      </c>
      <c r="B42" s="101">
        <v>1135364107.2</v>
      </c>
      <c r="C42" s="101">
        <v>916992788.82999992</v>
      </c>
      <c r="D42" s="101">
        <v>884802831.46000004</v>
      </c>
      <c r="E42" s="101">
        <v>531574220.44000006</v>
      </c>
      <c r="F42" s="101">
        <v>594667363.52999997</v>
      </c>
      <c r="G42" s="101">
        <v>489480940.67000002</v>
      </c>
      <c r="H42" s="101">
        <v>504286738.67999995</v>
      </c>
      <c r="I42" s="101">
        <v>496627692.56</v>
      </c>
      <c r="J42" s="101">
        <v>543858742.21000004</v>
      </c>
      <c r="K42" s="101">
        <v>523862227.37</v>
      </c>
      <c r="L42" s="101">
        <v>492127283.00999999</v>
      </c>
      <c r="M42" s="101">
        <v>471371386.18000007</v>
      </c>
      <c r="N42" s="101">
        <v>530946573.20999998</v>
      </c>
      <c r="O42" s="101">
        <v>487648682.19999999</v>
      </c>
      <c r="P42" s="101">
        <v>522583859.04999995</v>
      </c>
      <c r="Q42" s="101">
        <v>540673155.8599999</v>
      </c>
      <c r="R42" s="101">
        <v>727447771.15999997</v>
      </c>
      <c r="S42" s="101">
        <v>649432443.72000003</v>
      </c>
      <c r="T42" s="101">
        <v>658396833.97000003</v>
      </c>
      <c r="U42" s="101">
        <v>666387000</v>
      </c>
      <c r="V42" s="101">
        <v>726242000</v>
      </c>
      <c r="W42" s="101">
        <v>740317389.07000005</v>
      </c>
      <c r="X42" s="101">
        <v>875019799.25</v>
      </c>
      <c r="Y42" s="101">
        <v>912233479.31999993</v>
      </c>
      <c r="Z42" s="101">
        <v>959442389.18999994</v>
      </c>
      <c r="AA42" s="101">
        <v>958816374.58999991</v>
      </c>
      <c r="AB42" s="101">
        <v>1040832065.05</v>
      </c>
      <c r="AC42" s="101">
        <v>1025495875.99</v>
      </c>
      <c r="AD42" s="101">
        <v>1050786438.1200001</v>
      </c>
      <c r="AE42" s="101">
        <v>981716191.84000003</v>
      </c>
      <c r="AF42" s="101">
        <v>1018139017.3199999</v>
      </c>
      <c r="AG42" s="101">
        <v>1077261696.46</v>
      </c>
      <c r="AH42" s="101">
        <v>1095265003.49</v>
      </c>
      <c r="AI42" s="101">
        <v>986136292.17000008</v>
      </c>
      <c r="AJ42" s="101">
        <v>962051896.24000001</v>
      </c>
      <c r="AK42" s="101">
        <v>1078893446.8600001</v>
      </c>
      <c r="AL42" s="101">
        <v>1149166174.22</v>
      </c>
      <c r="AM42" s="101">
        <v>935970857.98000002</v>
      </c>
      <c r="AN42" s="101">
        <v>898909995.27999997</v>
      </c>
      <c r="AO42" s="101">
        <v>937687904.75999999</v>
      </c>
      <c r="AP42" s="101">
        <v>992373612.33999991</v>
      </c>
      <c r="AQ42" s="101">
        <v>1052092543.8100001</v>
      </c>
      <c r="AR42" s="101">
        <v>1664721540.8099999</v>
      </c>
    </row>
    <row r="43" spans="1:44" s="83" customFormat="1">
      <c r="A43" s="102" t="s">
        <v>856</v>
      </c>
      <c r="B43" s="101">
        <v>340791379.37</v>
      </c>
      <c r="C43" s="101">
        <v>319547092.06999999</v>
      </c>
      <c r="D43" s="101">
        <v>321550650.92000002</v>
      </c>
      <c r="E43" s="101">
        <v>316302737.43000001</v>
      </c>
      <c r="F43" s="101">
        <v>349070204.79000002</v>
      </c>
      <c r="G43" s="101">
        <v>317020486.14999998</v>
      </c>
      <c r="H43" s="101">
        <v>350718014.07999998</v>
      </c>
      <c r="I43" s="101">
        <v>332533319.44</v>
      </c>
      <c r="J43" s="101">
        <v>334971445.52999997</v>
      </c>
      <c r="K43" s="101">
        <v>328465070.16000003</v>
      </c>
      <c r="L43" s="101">
        <v>329374276.13</v>
      </c>
      <c r="M43" s="101">
        <v>339301803.97000003</v>
      </c>
      <c r="N43" s="101">
        <v>355539874</v>
      </c>
      <c r="O43" s="101">
        <v>354490811.56</v>
      </c>
      <c r="P43" s="101">
        <v>366357067.62</v>
      </c>
      <c r="Q43" s="101">
        <v>412543151.20999998</v>
      </c>
      <c r="R43" s="101">
        <v>440142343.98000002</v>
      </c>
      <c r="S43" s="101">
        <v>516648182.63999999</v>
      </c>
      <c r="T43" s="101">
        <v>525372465.24000001</v>
      </c>
      <c r="U43" s="101">
        <v>551276335.25</v>
      </c>
      <c r="V43" s="101">
        <v>581640436.84000003</v>
      </c>
      <c r="W43" s="101">
        <v>633178804.60000002</v>
      </c>
      <c r="X43" s="101">
        <v>713506736.38999999</v>
      </c>
      <c r="Y43" s="101">
        <v>760044975.87</v>
      </c>
      <c r="Z43" s="101">
        <v>785315566.25</v>
      </c>
      <c r="AA43" s="101">
        <v>844481302.61000001</v>
      </c>
      <c r="AB43" s="101">
        <v>844511533.13999999</v>
      </c>
      <c r="AC43" s="101">
        <v>848126608.58000004</v>
      </c>
      <c r="AD43" s="101">
        <v>853024694.75</v>
      </c>
      <c r="AE43" s="101">
        <v>881759583.83000004</v>
      </c>
      <c r="AF43" s="101">
        <v>881519083.98000002</v>
      </c>
      <c r="AG43" s="101">
        <v>846758282.60000002</v>
      </c>
      <c r="AH43" s="101">
        <v>852190865.75999999</v>
      </c>
      <c r="AI43" s="101">
        <v>818142725.21000004</v>
      </c>
      <c r="AJ43" s="101">
        <v>757150860.12</v>
      </c>
      <c r="AK43" s="101">
        <v>672218880.87</v>
      </c>
      <c r="AL43" s="101">
        <v>596447706.01999998</v>
      </c>
      <c r="AM43" s="101">
        <v>545420317.28999996</v>
      </c>
      <c r="AN43" s="101">
        <v>523926797.63</v>
      </c>
      <c r="AO43" s="101">
        <v>490442716.89999998</v>
      </c>
      <c r="AP43" s="101">
        <v>493256649.00999999</v>
      </c>
      <c r="AQ43" s="101">
        <v>570226185.20000005</v>
      </c>
      <c r="AR43" s="101">
        <v>622850975.16999996</v>
      </c>
    </row>
    <row r="44" spans="1:44" s="83" customFormat="1">
      <c r="A44" s="102" t="s">
        <v>857</v>
      </c>
      <c r="B44" s="101">
        <v>-147058167.05000001</v>
      </c>
      <c r="C44" s="101">
        <v>-143418895.16</v>
      </c>
      <c r="D44" s="101">
        <v>-126847626.23999999</v>
      </c>
      <c r="E44" s="101">
        <v>-129327843.95999999</v>
      </c>
      <c r="F44" s="101">
        <v>-129643114.63</v>
      </c>
      <c r="G44" s="101">
        <v>-127320121.77</v>
      </c>
      <c r="H44" s="101">
        <v>-125115974.79000001</v>
      </c>
      <c r="I44" s="101">
        <v>-120939905.29000001</v>
      </c>
      <c r="J44" s="101">
        <v>-123397007.44</v>
      </c>
      <c r="K44" s="101">
        <v>-124846399.3</v>
      </c>
      <c r="L44" s="101">
        <v>-127317843.88</v>
      </c>
      <c r="M44" s="101">
        <v>-137563935.22999999</v>
      </c>
      <c r="N44" s="101">
        <v>-137181100.25</v>
      </c>
      <c r="O44" s="101">
        <v>-148531093.86000001</v>
      </c>
      <c r="P44" s="101">
        <v>-159858409.96000001</v>
      </c>
      <c r="Q44" s="101">
        <v>-157586498.44</v>
      </c>
      <c r="R44" s="101">
        <v>-149249469.84</v>
      </c>
      <c r="S44" s="101">
        <v>-146093738.91999999</v>
      </c>
      <c r="T44" s="101">
        <v>-147601631.27000001</v>
      </c>
      <c r="U44" s="101">
        <v>-155818022.94</v>
      </c>
      <c r="V44" s="101">
        <v>-161720465.30000001</v>
      </c>
      <c r="W44" s="101">
        <v>-158813415.53</v>
      </c>
      <c r="X44" s="101">
        <v>-156565002.88999999</v>
      </c>
      <c r="Y44" s="101">
        <v>-156735643.81</v>
      </c>
      <c r="Z44" s="101">
        <v>-156659300.84</v>
      </c>
      <c r="AA44" s="101">
        <v>-155605212.56999999</v>
      </c>
      <c r="AB44" s="101">
        <v>-162277550.15000001</v>
      </c>
      <c r="AC44" s="101">
        <v>-162231495.71000001</v>
      </c>
      <c r="AD44" s="101">
        <v>-153104883.53999999</v>
      </c>
      <c r="AE44" s="101">
        <v>-160466453.74000001</v>
      </c>
      <c r="AF44" s="101">
        <v>-164997239.97</v>
      </c>
      <c r="AG44" s="101">
        <v>-175707323.75999999</v>
      </c>
      <c r="AH44" s="101">
        <v>-184838379.47</v>
      </c>
      <c r="AI44" s="101">
        <v>-180412905.74000001</v>
      </c>
      <c r="AJ44" s="101">
        <v>-179062170.38</v>
      </c>
      <c r="AK44" s="101">
        <v>-177103487.00999999</v>
      </c>
      <c r="AL44" s="101">
        <v>-175530978.93000001</v>
      </c>
      <c r="AM44" s="101">
        <v>-176941877.31</v>
      </c>
      <c r="AN44" s="101">
        <v>-171944997.31</v>
      </c>
      <c r="AO44" s="101">
        <v>-164668042.28</v>
      </c>
      <c r="AP44" s="101">
        <v>-168056315.47</v>
      </c>
      <c r="AQ44" s="101">
        <v>-150812915.72999999</v>
      </c>
      <c r="AR44" s="101">
        <v>-145439962.22999999</v>
      </c>
    </row>
    <row r="45" spans="1:44" s="83" customFormat="1">
      <c r="A45" s="102" t="s">
        <v>337</v>
      </c>
      <c r="B45" s="101">
        <v>941630894.88</v>
      </c>
      <c r="C45" s="101">
        <v>740864591.91999996</v>
      </c>
      <c r="D45" s="101">
        <v>690099806.77999997</v>
      </c>
      <c r="E45" s="101">
        <v>344599326.97000003</v>
      </c>
      <c r="F45" s="101">
        <v>375240273.37</v>
      </c>
      <c r="G45" s="101">
        <v>299780576.29000002</v>
      </c>
      <c r="H45" s="101">
        <v>278684699.38999999</v>
      </c>
      <c r="I45" s="101">
        <v>285034278.41000003</v>
      </c>
      <c r="J45" s="101">
        <v>332284304.12</v>
      </c>
      <c r="K45" s="101">
        <v>320243556.50999999</v>
      </c>
      <c r="L45" s="101">
        <v>290070850.75999999</v>
      </c>
      <c r="M45" s="101">
        <v>269633517.44</v>
      </c>
      <c r="N45" s="101">
        <v>312587799.45999998</v>
      </c>
      <c r="O45" s="101">
        <v>281688964.5</v>
      </c>
      <c r="P45" s="101">
        <v>316085201.38999999</v>
      </c>
      <c r="Q45" s="101">
        <v>285716503.08999997</v>
      </c>
      <c r="R45" s="101">
        <v>436554897.01999998</v>
      </c>
      <c r="S45" s="101">
        <v>278878000</v>
      </c>
      <c r="T45" s="101">
        <v>280626000</v>
      </c>
      <c r="U45" s="101">
        <v>270928687.69</v>
      </c>
      <c r="V45" s="101">
        <v>306322028.46000004</v>
      </c>
      <c r="W45" s="101">
        <v>265952000</v>
      </c>
      <c r="X45" s="101">
        <v>318078065.75</v>
      </c>
      <c r="Y45" s="101">
        <v>308924147.25999999</v>
      </c>
      <c r="Z45" s="101">
        <v>330786123.77999997</v>
      </c>
      <c r="AA45" s="101">
        <v>269940284.55000001</v>
      </c>
      <c r="AB45" s="101">
        <v>358598082.06</v>
      </c>
      <c r="AC45" s="101">
        <v>339600763.12</v>
      </c>
      <c r="AD45" s="101">
        <v>350866626.91000003</v>
      </c>
      <c r="AE45" s="101">
        <v>260423061.75</v>
      </c>
      <c r="AF45" s="101">
        <v>301617173.31</v>
      </c>
      <c r="AG45" s="101">
        <v>406210737.62</v>
      </c>
      <c r="AH45" s="101">
        <v>427912517.19999999</v>
      </c>
      <c r="AI45" s="101">
        <v>348406472.69999999</v>
      </c>
      <c r="AJ45" s="101">
        <v>383963206.5</v>
      </c>
      <c r="AK45" s="101">
        <v>583778053</v>
      </c>
      <c r="AL45" s="101">
        <v>728249447.13</v>
      </c>
      <c r="AM45" s="101">
        <v>567492418</v>
      </c>
      <c r="AN45" s="101">
        <v>546928194.96000004</v>
      </c>
      <c r="AO45" s="101">
        <v>611913230.13999999</v>
      </c>
      <c r="AP45" s="101">
        <v>667173278.79999995</v>
      </c>
      <c r="AQ45" s="101">
        <v>632679274.34000003</v>
      </c>
      <c r="AR45" s="101">
        <v>1187310527.8699999</v>
      </c>
    </row>
    <row r="46" spans="1:44" s="83" customFormat="1">
      <c r="A46" s="98" t="s">
        <v>432</v>
      </c>
      <c r="B46" s="99">
        <v>31335779369.019997</v>
      </c>
      <c r="C46" s="99">
        <v>29738682215.239784</v>
      </c>
      <c r="D46" s="99">
        <v>29566188194.629585</v>
      </c>
      <c r="E46" s="99">
        <v>31579443651.089996</v>
      </c>
      <c r="F46" s="99">
        <v>31209081971.390953</v>
      </c>
      <c r="G46" s="99">
        <v>31772811958.870003</v>
      </c>
      <c r="H46" s="99">
        <v>31317110857.299995</v>
      </c>
      <c r="I46" s="99">
        <v>32102729069.119995</v>
      </c>
      <c r="J46" s="99">
        <v>31376899225.600006</v>
      </c>
      <c r="K46" s="99">
        <v>31582667485.329998</v>
      </c>
      <c r="L46" s="99">
        <v>31655777777.119987</v>
      </c>
      <c r="M46" s="99">
        <v>33127743462.150002</v>
      </c>
      <c r="N46" s="99">
        <v>31685955722.499996</v>
      </c>
      <c r="O46" s="99">
        <v>31654865848.210003</v>
      </c>
      <c r="P46" s="99">
        <v>30893425836.089996</v>
      </c>
      <c r="Q46" s="99">
        <v>31831764678.269997</v>
      </c>
      <c r="R46" s="99">
        <v>31560539137.119999</v>
      </c>
      <c r="S46" s="99">
        <v>31727253204.859997</v>
      </c>
      <c r="T46" s="99">
        <v>31631037305.209999</v>
      </c>
      <c r="U46" s="99">
        <v>30292840040.440002</v>
      </c>
      <c r="V46" s="99">
        <v>29876292191.299995</v>
      </c>
      <c r="W46" s="99">
        <v>28342724000.799999</v>
      </c>
      <c r="X46" s="99">
        <v>26892895484.969997</v>
      </c>
      <c r="Y46" s="99">
        <v>28762693256.840004</v>
      </c>
      <c r="Z46" s="99">
        <v>29234874881.41</v>
      </c>
      <c r="AA46" s="99">
        <v>30177592200.440002</v>
      </c>
      <c r="AB46" s="99">
        <v>29780645108.82</v>
      </c>
      <c r="AC46" s="99">
        <v>30741758794.700001</v>
      </c>
      <c r="AD46" s="99">
        <v>29652194577.319996</v>
      </c>
      <c r="AE46" s="99">
        <v>30260019085.709999</v>
      </c>
      <c r="AF46" s="99">
        <v>30843499590.140003</v>
      </c>
      <c r="AG46" s="99">
        <v>33093763028.470005</v>
      </c>
      <c r="AH46" s="99">
        <v>32765572739.489998</v>
      </c>
      <c r="AI46" s="99">
        <v>33721684824.049995</v>
      </c>
      <c r="AJ46" s="99">
        <v>35961036022.029999</v>
      </c>
      <c r="AK46" s="99">
        <v>38710835126.440002</v>
      </c>
      <c r="AL46" s="99">
        <v>38882430929.369995</v>
      </c>
      <c r="AM46" s="99">
        <v>40503760608.650002</v>
      </c>
      <c r="AN46" s="99">
        <v>40551472350.959999</v>
      </c>
      <c r="AO46" s="99">
        <v>41954868310.449997</v>
      </c>
      <c r="AP46" s="99">
        <v>42514274536.07</v>
      </c>
      <c r="AQ46" s="99">
        <v>43391297963.919998</v>
      </c>
      <c r="AR46" s="99">
        <v>42524229472.959999</v>
      </c>
    </row>
    <row r="47" spans="1:44" s="83" customFormat="1">
      <c r="A47" s="100" t="s">
        <v>157</v>
      </c>
      <c r="B47" s="101">
        <v>12309975370.620001</v>
      </c>
      <c r="C47" s="101">
        <v>12709244025.17</v>
      </c>
      <c r="D47" s="101">
        <v>12826981317.740002</v>
      </c>
      <c r="E47" s="101">
        <v>13635105320.98</v>
      </c>
      <c r="F47" s="101">
        <v>13952804553.729998</v>
      </c>
      <c r="G47" s="101">
        <v>15049529656.140001</v>
      </c>
      <c r="H47" s="101">
        <v>14909960317.48</v>
      </c>
      <c r="I47" s="101">
        <v>15452247509.619999</v>
      </c>
      <c r="J47" s="101">
        <v>15563772783.280001</v>
      </c>
      <c r="K47" s="101">
        <v>16504684006.039999</v>
      </c>
      <c r="L47" s="101">
        <v>16481959051.639999</v>
      </c>
      <c r="M47" s="101">
        <v>16855005605.08</v>
      </c>
      <c r="N47" s="101">
        <v>16285174013.040001</v>
      </c>
      <c r="O47" s="101">
        <v>16737538830.310001</v>
      </c>
      <c r="P47" s="101">
        <v>16853215638.159998</v>
      </c>
      <c r="Q47" s="101">
        <v>17489733415.080002</v>
      </c>
      <c r="R47" s="101">
        <v>17565179769.700001</v>
      </c>
      <c r="S47" s="101">
        <v>18087600604.059998</v>
      </c>
      <c r="T47" s="101">
        <v>18374337936.66</v>
      </c>
      <c r="U47" s="101">
        <v>16973190872.67</v>
      </c>
      <c r="V47" s="101">
        <v>16821546779.33</v>
      </c>
      <c r="W47" s="101">
        <v>15293543467.75</v>
      </c>
      <c r="X47" s="101">
        <v>15164813827.99</v>
      </c>
      <c r="Y47" s="101">
        <v>14959449267.670002</v>
      </c>
      <c r="Z47" s="101">
        <v>14934424669.790001</v>
      </c>
      <c r="AA47" s="101">
        <v>15309129595.370001</v>
      </c>
      <c r="AB47" s="101">
        <v>15489127820.27</v>
      </c>
      <c r="AC47" s="101">
        <v>16290239444.509998</v>
      </c>
      <c r="AD47" s="101">
        <v>16675080275.690001</v>
      </c>
      <c r="AE47" s="101">
        <v>17573099082.339996</v>
      </c>
      <c r="AF47" s="101">
        <v>17810982899.970001</v>
      </c>
      <c r="AG47" s="101">
        <v>17521268996.260002</v>
      </c>
      <c r="AH47" s="101">
        <v>17354317336.369999</v>
      </c>
      <c r="AI47" s="101">
        <v>18372929869.720001</v>
      </c>
      <c r="AJ47" s="101">
        <v>17801285724.549999</v>
      </c>
      <c r="AK47" s="101">
        <v>18794272000</v>
      </c>
      <c r="AL47" s="101">
        <v>19488781274.689999</v>
      </c>
      <c r="AM47" s="101">
        <v>20011220847.16</v>
      </c>
      <c r="AN47" s="101">
        <v>20282924673.889999</v>
      </c>
      <c r="AO47" s="101">
        <v>21081795987.920002</v>
      </c>
      <c r="AP47" s="101">
        <v>21939834834.52</v>
      </c>
      <c r="AQ47" s="101">
        <v>22764427730.09</v>
      </c>
      <c r="AR47" s="101">
        <v>21079125039.720001</v>
      </c>
    </row>
    <row r="48" spans="1:44" s="83" customFormat="1">
      <c r="A48" s="100" t="s">
        <v>858</v>
      </c>
      <c r="B48" s="101">
        <v>6308195183.999999</v>
      </c>
      <c r="C48" s="101">
        <v>6576022462.829999</v>
      </c>
      <c r="D48" s="101">
        <v>6664029158.4200001</v>
      </c>
      <c r="E48" s="101">
        <v>7079542827.7599993</v>
      </c>
      <c r="F48" s="101">
        <v>7040631568.3000002</v>
      </c>
      <c r="G48" s="101">
        <v>6989993292.4200001</v>
      </c>
      <c r="H48" s="101">
        <v>7009957696.2700005</v>
      </c>
      <c r="I48" s="101">
        <v>7323034441.2299995</v>
      </c>
      <c r="J48" s="101">
        <v>7159485435.0900002</v>
      </c>
      <c r="K48" s="101">
        <v>7140827928.3499985</v>
      </c>
      <c r="L48" s="101">
        <v>7198917174.3699894</v>
      </c>
      <c r="M48" s="101">
        <v>7557477603.0300007</v>
      </c>
      <c r="N48" s="101">
        <v>7414736635.8399982</v>
      </c>
      <c r="O48" s="101">
        <v>7418223389.6100006</v>
      </c>
      <c r="P48" s="101">
        <v>7213477570.6999989</v>
      </c>
      <c r="Q48" s="101">
        <v>7415301890.7800007</v>
      </c>
      <c r="R48" s="101">
        <v>7363688254.6900005</v>
      </c>
      <c r="S48" s="101">
        <v>7345560329.6800022</v>
      </c>
      <c r="T48" s="101">
        <v>7318766202.0699997</v>
      </c>
      <c r="U48" s="101">
        <v>7537617489.5300026</v>
      </c>
      <c r="V48" s="101">
        <v>7577738067.9099998</v>
      </c>
      <c r="W48" s="101">
        <v>7516084000.0400028</v>
      </c>
      <c r="X48" s="101">
        <v>7425321128.3899994</v>
      </c>
      <c r="Y48" s="101">
        <v>7882694528.7900009</v>
      </c>
      <c r="Z48" s="101">
        <v>7719945388.6699982</v>
      </c>
      <c r="AA48" s="101">
        <v>7972408102.2199993</v>
      </c>
      <c r="AB48" s="101">
        <v>7925261794.2000027</v>
      </c>
      <c r="AC48" s="101">
        <v>8230853714.7200012</v>
      </c>
      <c r="AD48" s="101">
        <v>7999314353.1099968</v>
      </c>
      <c r="AE48" s="101">
        <v>7921996405.1000023</v>
      </c>
      <c r="AF48" s="101">
        <v>7987715632.9700012</v>
      </c>
      <c r="AG48" s="101">
        <v>8541235849.8999996</v>
      </c>
      <c r="AH48" s="101">
        <v>8367375854.5400009</v>
      </c>
      <c r="AI48" s="101">
        <v>8356775950.5099964</v>
      </c>
      <c r="AJ48" s="101">
        <v>8500659573.4899998</v>
      </c>
      <c r="AK48" s="101">
        <v>8825918341.920002</v>
      </c>
      <c r="AL48" s="101">
        <v>8683773263.3599968</v>
      </c>
      <c r="AM48" s="101">
        <v>9507481537.920002</v>
      </c>
      <c r="AN48" s="101">
        <v>9587235924.8799973</v>
      </c>
      <c r="AO48" s="101">
        <v>10072292745.93</v>
      </c>
      <c r="AP48" s="101">
        <v>10094643812.57</v>
      </c>
      <c r="AQ48" s="101">
        <v>10203937442.5</v>
      </c>
      <c r="AR48" s="101">
        <v>10782425246.439999</v>
      </c>
    </row>
    <row r="49" spans="1:44" s="83" customFormat="1">
      <c r="A49" s="100" t="s">
        <v>338</v>
      </c>
      <c r="B49" s="101">
        <v>12678273633.039999</v>
      </c>
      <c r="C49" s="101">
        <v>10417829488.790001</v>
      </c>
      <c r="D49" s="101">
        <v>10042200743.41</v>
      </c>
      <c r="E49" s="101">
        <v>10834838346.92</v>
      </c>
      <c r="F49" s="101">
        <v>10191168404.67</v>
      </c>
      <c r="G49" s="101">
        <v>9711558559.25</v>
      </c>
      <c r="H49" s="101">
        <v>9378542575.4499989</v>
      </c>
      <c r="I49" s="101">
        <v>9310871603.3500004</v>
      </c>
      <c r="J49" s="101">
        <v>8638956434.3999996</v>
      </c>
      <c r="K49" s="101">
        <v>7924451799.3699989</v>
      </c>
      <c r="L49" s="101">
        <v>7963883550.3599987</v>
      </c>
      <c r="M49" s="101">
        <v>8715260254.039999</v>
      </c>
      <c r="N49" s="101">
        <v>7986045073.6199989</v>
      </c>
      <c r="O49" s="101">
        <v>7499103628.2900009</v>
      </c>
      <c r="P49" s="101">
        <v>6826732627.2299995</v>
      </c>
      <c r="Q49" s="101">
        <v>6926729372.4099979</v>
      </c>
      <c r="R49" s="101">
        <v>6631671112.7299995</v>
      </c>
      <c r="S49" s="101">
        <v>6294092271.1199999</v>
      </c>
      <c r="T49" s="101">
        <v>5937933166.4799995</v>
      </c>
      <c r="U49" s="101">
        <v>5782031678.2399998</v>
      </c>
      <c r="V49" s="101">
        <v>5477007344.0599995</v>
      </c>
      <c r="W49" s="101">
        <v>5533096533.0099993</v>
      </c>
      <c r="X49" s="101">
        <v>4302760528.5900002</v>
      </c>
      <c r="Y49" s="101">
        <v>5920549460.3800001</v>
      </c>
      <c r="Z49" s="101">
        <v>6580504822.9499998</v>
      </c>
      <c r="AA49" s="101">
        <v>6896054502.8500004</v>
      </c>
      <c r="AB49" s="101">
        <v>6366255494.3500004</v>
      </c>
      <c r="AC49" s="101">
        <v>6220665635.4700003</v>
      </c>
      <c r="AD49" s="101">
        <v>4977799948.5200005</v>
      </c>
      <c r="AE49" s="101">
        <v>4764923598.2700005</v>
      </c>
      <c r="AF49" s="101">
        <v>5044801057.2000008</v>
      </c>
      <c r="AG49" s="101">
        <v>7031258182.3100014</v>
      </c>
      <c r="AH49" s="101">
        <v>7043879548.5799999</v>
      </c>
      <c r="AI49" s="101">
        <v>6991979003.8199997</v>
      </c>
      <c r="AJ49" s="101">
        <v>9659090723.9899998</v>
      </c>
      <c r="AK49" s="101">
        <v>11090644784.52</v>
      </c>
      <c r="AL49" s="101">
        <v>10709876391.32</v>
      </c>
      <c r="AM49" s="101">
        <v>10985058223.57</v>
      </c>
      <c r="AN49" s="101">
        <v>10681311752.190001</v>
      </c>
      <c r="AO49" s="101">
        <v>10800779576.599998</v>
      </c>
      <c r="AP49" s="101">
        <v>10479795888.98</v>
      </c>
      <c r="AQ49" s="101">
        <v>10422932791.33</v>
      </c>
      <c r="AR49" s="101">
        <v>10662679186.800001</v>
      </c>
    </row>
    <row r="50" spans="1:44" s="79" customFormat="1" ht="13.5" thickBot="1">
      <c r="A50" s="127" t="s">
        <v>859</v>
      </c>
      <c r="B50" s="128">
        <v>39335181.359999895</v>
      </c>
      <c r="C50" s="128">
        <v>35586238.449785233</v>
      </c>
      <c r="D50" s="128">
        <v>32976975.059580088</v>
      </c>
      <c r="E50" s="128">
        <v>29957155.430000067</v>
      </c>
      <c r="F50" s="128">
        <v>24477444.690957069</v>
      </c>
      <c r="G50" s="128">
        <v>21730451.059999943</v>
      </c>
      <c r="H50" s="128">
        <v>18650268.100000143</v>
      </c>
      <c r="I50" s="128">
        <v>16575514.919999838</v>
      </c>
      <c r="J50" s="128">
        <v>14684572.829999924</v>
      </c>
      <c r="K50" s="128">
        <v>12703751.570000172</v>
      </c>
      <c r="L50" s="128">
        <v>11018000.75</v>
      </c>
      <c r="M50" s="128">
        <v>0</v>
      </c>
      <c r="N50" s="128">
        <v>0</v>
      </c>
      <c r="O50" s="128">
        <v>0</v>
      </c>
      <c r="P50" s="128">
        <v>0</v>
      </c>
      <c r="Q50" s="128">
        <v>0</v>
      </c>
      <c r="R50" s="128">
        <v>0</v>
      </c>
      <c r="S50" s="128">
        <v>0</v>
      </c>
      <c r="T50" s="128">
        <v>0</v>
      </c>
      <c r="U50" s="128">
        <v>0</v>
      </c>
      <c r="V50" s="128">
        <v>0</v>
      </c>
      <c r="W50" s="128">
        <v>0</v>
      </c>
      <c r="X50" s="128">
        <v>0</v>
      </c>
      <c r="Y50" s="128">
        <v>0</v>
      </c>
      <c r="Z50" s="128">
        <v>0</v>
      </c>
      <c r="AA50" s="128">
        <v>0</v>
      </c>
      <c r="AB50" s="128">
        <v>0</v>
      </c>
      <c r="AC50" s="128">
        <v>0</v>
      </c>
      <c r="AD50" s="128">
        <v>0</v>
      </c>
      <c r="AE50" s="128">
        <v>0</v>
      </c>
      <c r="AF50" s="128">
        <v>0</v>
      </c>
      <c r="AG50" s="128">
        <v>0</v>
      </c>
      <c r="AH50" s="128">
        <v>0</v>
      </c>
      <c r="AI50" s="128">
        <v>0</v>
      </c>
      <c r="AJ50" s="128">
        <v>0</v>
      </c>
      <c r="AK50" s="128">
        <v>0</v>
      </c>
      <c r="AL50" s="128">
        <v>0</v>
      </c>
      <c r="AM50" s="128">
        <v>0</v>
      </c>
      <c r="AN50" s="128">
        <v>0</v>
      </c>
      <c r="AO50" s="128">
        <v>0</v>
      </c>
      <c r="AP50" s="128">
        <v>0</v>
      </c>
      <c r="AQ50" s="128">
        <v>0</v>
      </c>
      <c r="AR50" s="128">
        <v>0</v>
      </c>
    </row>
    <row r="51" spans="1:44" s="79" customFormat="1" ht="13.5" thickTop="1">
      <c r="A51" s="100"/>
      <c r="B51" s="101"/>
      <c r="C51" s="101"/>
      <c r="D51" s="101"/>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c r="AQ51" s="101"/>
      <c r="AR51" s="101"/>
    </row>
    <row r="52" spans="1:44" s="79" customFormat="1">
      <c r="B52" s="86"/>
      <c r="C52" s="85"/>
      <c r="D52" s="85"/>
      <c r="E52" s="84"/>
      <c r="F52" s="84"/>
      <c r="G52" s="84"/>
      <c r="H52" s="84"/>
      <c r="I52" s="84"/>
      <c r="J52" s="84"/>
      <c r="K52" s="84"/>
      <c r="L52" s="84"/>
      <c r="M52" s="84"/>
      <c r="N52" s="84"/>
      <c r="O52" s="84"/>
      <c r="P52" s="84"/>
      <c r="Q52" s="84"/>
      <c r="R52" s="84"/>
      <c r="S52" s="84"/>
      <c r="T52" s="84"/>
      <c r="U52" s="84"/>
      <c r="V52" s="84"/>
      <c r="AD52" s="773"/>
      <c r="AE52" s="773"/>
      <c r="AF52" s="773"/>
      <c r="AG52" s="773"/>
      <c r="AH52" s="773"/>
      <c r="AI52" s="773"/>
      <c r="AJ52" s="773"/>
      <c r="AK52" s="773"/>
      <c r="AL52" s="773"/>
      <c r="AM52" s="773"/>
      <c r="AN52" s="773"/>
      <c r="AO52" s="773"/>
      <c r="AP52" s="773"/>
      <c r="AQ52" s="773"/>
    </row>
    <row r="53" spans="1:44" s="79" customFormat="1">
      <c r="B53" s="86"/>
      <c r="C53" s="85"/>
      <c r="D53" s="85"/>
      <c r="E53" s="84"/>
      <c r="F53" s="84"/>
      <c r="G53" s="84"/>
      <c r="H53" s="84"/>
      <c r="I53" s="84"/>
      <c r="J53" s="84"/>
      <c r="K53" s="84"/>
      <c r="L53" s="84"/>
      <c r="M53" s="84"/>
      <c r="N53" s="84"/>
      <c r="O53" s="84"/>
      <c r="P53" s="84"/>
      <c r="Q53" s="84"/>
      <c r="R53" s="84"/>
      <c r="S53" s="84"/>
      <c r="T53" s="84"/>
      <c r="U53" s="84"/>
      <c r="V53" s="84"/>
    </row>
    <row r="54" spans="1:44" s="79" customFormat="1">
      <c r="B54" s="86"/>
      <c r="C54" s="85"/>
      <c r="D54" s="85"/>
      <c r="E54" s="84"/>
      <c r="F54" s="84"/>
      <c r="G54" s="84"/>
      <c r="H54" s="84"/>
      <c r="I54" s="84"/>
      <c r="J54" s="84"/>
      <c r="K54" s="84"/>
      <c r="L54" s="84"/>
      <c r="M54" s="84"/>
      <c r="N54" s="84"/>
      <c r="O54" s="84"/>
      <c r="P54" s="84"/>
      <c r="Q54" s="84"/>
      <c r="R54" s="84"/>
      <c r="S54" s="84"/>
      <c r="T54" s="84"/>
      <c r="U54" s="84"/>
      <c r="V54" s="84"/>
    </row>
    <row r="55" spans="1:44" s="79" customFormat="1">
      <c r="B55" s="86"/>
      <c r="C55" s="85"/>
      <c r="D55" s="85"/>
      <c r="E55" s="84"/>
      <c r="F55" s="84"/>
      <c r="G55" s="84"/>
      <c r="H55" s="84"/>
      <c r="I55" s="84"/>
      <c r="J55" s="84"/>
      <c r="K55" s="84"/>
      <c r="L55" s="84"/>
      <c r="M55" s="84"/>
      <c r="N55" s="84"/>
      <c r="O55" s="84"/>
      <c r="P55" s="84"/>
      <c r="Q55" s="84"/>
      <c r="R55" s="84"/>
      <c r="S55" s="84"/>
      <c r="T55" s="84"/>
      <c r="U55" s="84"/>
      <c r="V55" s="84"/>
    </row>
    <row r="56" spans="1:44" s="79" customFormat="1">
      <c r="B56" s="86"/>
      <c r="C56" s="85"/>
      <c r="D56" s="85"/>
      <c r="E56" s="84"/>
      <c r="F56" s="84"/>
      <c r="G56" s="84"/>
      <c r="H56" s="84"/>
      <c r="I56" s="84"/>
      <c r="J56" s="84"/>
      <c r="K56" s="84"/>
      <c r="L56" s="84"/>
      <c r="M56" s="84"/>
      <c r="N56" s="84"/>
      <c r="O56" s="84"/>
      <c r="P56" s="84"/>
      <c r="Q56" s="84"/>
      <c r="R56" s="84"/>
      <c r="S56" s="84"/>
      <c r="T56" s="84"/>
      <c r="U56" s="84"/>
      <c r="V56" s="84"/>
    </row>
  </sheetData>
  <sheetProtection sheet="1" objects="1" scenarios="1"/>
  <hyperlinks>
    <hyperlink ref="A4" location="'Index'!B8" display="Índice!A1" xr:uid="{FB80194C-4276-4240-8570-EFFBBF56E224}"/>
  </hyperlinks>
  <printOptions horizontalCentered="1"/>
  <pageMargins left="0.39370078740157483" right="0.39370078740157483" top="0.39370078740157483" bottom="0.39370078740157483" header="0.51181102362204722" footer="0.51181102362204722"/>
  <pageSetup paperSize="9" orientation="landscape" r:id="rId1"/>
  <headerFooter alignWithMargins="0">
    <oddHeader>&amp;R&amp;"Calibri"&amp;10&amp;K000000 #interna&amp;1#_x000D_</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F29E5-041C-481E-918E-30D86B051A54}">
  <sheetPr codeName="Plan13">
    <tabColor rgb="FF33CCCC"/>
  </sheetPr>
  <dimension ref="A1:AR30"/>
  <sheetViews>
    <sheetView showGridLines="0" showRowColHeaders="0" zoomScaleNormal="100" workbookViewId="0">
      <pane xSplit="1" ySplit="5" topLeftCell="AJ6" activePane="bottomRight" state="frozen"/>
      <selection pane="topRight" activeCell="B1" sqref="B1"/>
      <selection pane="bottomLeft" activeCell="A6" sqref="A6"/>
      <selection pane="bottomRight" activeCell="A4" sqref="A4"/>
    </sheetView>
  </sheetViews>
  <sheetFormatPr defaultColWidth="12.42578125" defaultRowHeight="12.75"/>
  <cols>
    <col min="1" max="1" width="64.7109375" customWidth="1"/>
    <col min="2" max="236" width="12.7109375" customWidth="1"/>
  </cols>
  <sheetData>
    <row r="1" spans="1:44" s="80" customFormat="1" ht="16.350000000000001" customHeight="1">
      <c r="A1" s="90"/>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row>
    <row r="2" spans="1:44" s="80" customFormat="1" ht="33" customHeight="1">
      <c r="A2" s="616" t="s">
        <v>91</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row>
    <row r="3" spans="1:44" s="80" customFormat="1" ht="16.350000000000001" customHeight="1">
      <c r="A3" s="617" t="s">
        <v>249</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row>
    <row r="4" spans="1:44" s="81" customFormat="1" ht="16.350000000000001" customHeight="1">
      <c r="A4" s="95" t="s">
        <v>1457</v>
      </c>
      <c r="B4" s="93" t="s">
        <v>761</v>
      </c>
      <c r="C4" s="93" t="s">
        <v>762</v>
      </c>
      <c r="D4" s="93" t="s">
        <v>1478</v>
      </c>
      <c r="E4" s="93" t="s">
        <v>1479</v>
      </c>
      <c r="F4" s="94" t="s">
        <v>1460</v>
      </c>
      <c r="G4" s="94" t="s">
        <v>1461</v>
      </c>
      <c r="H4" s="94" t="s">
        <v>1480</v>
      </c>
      <c r="I4" s="94" t="s">
        <v>1481</v>
      </c>
      <c r="J4" s="94" t="s">
        <v>1464</v>
      </c>
      <c r="K4" s="94" t="s">
        <v>1465</v>
      </c>
      <c r="L4" s="94" t="s">
        <v>1482</v>
      </c>
      <c r="M4" s="94" t="s">
        <v>1483</v>
      </c>
      <c r="N4" s="94" t="s">
        <v>1468</v>
      </c>
      <c r="O4" s="94" t="s">
        <v>1469</v>
      </c>
      <c r="P4" s="94" t="s">
        <v>1484</v>
      </c>
      <c r="Q4" s="94" t="s">
        <v>1485</v>
      </c>
      <c r="R4" s="94" t="s">
        <v>1472</v>
      </c>
      <c r="S4" s="94" t="s">
        <v>1473</v>
      </c>
      <c r="T4" s="94" t="s">
        <v>1486</v>
      </c>
      <c r="U4" s="94" t="s">
        <v>1487</v>
      </c>
      <c r="V4" s="94" t="s">
        <v>1163</v>
      </c>
      <c r="W4" s="94" t="s">
        <v>1164</v>
      </c>
      <c r="X4" s="94" t="s">
        <v>1488</v>
      </c>
      <c r="Y4" s="94" t="s">
        <v>1489</v>
      </c>
      <c r="Z4" s="94" t="s">
        <v>1203</v>
      </c>
      <c r="AA4" s="94" t="s">
        <v>1204</v>
      </c>
      <c r="AB4" s="94" t="s">
        <v>1490</v>
      </c>
      <c r="AC4" s="94" t="s">
        <v>1491</v>
      </c>
      <c r="AD4" s="94" t="s">
        <v>1477</v>
      </c>
      <c r="AE4" s="94" t="s">
        <v>1403</v>
      </c>
      <c r="AF4" s="94" t="s">
        <v>1418</v>
      </c>
      <c r="AG4" s="94" t="s">
        <v>1419</v>
      </c>
      <c r="AH4" s="94" t="s">
        <v>1406</v>
      </c>
      <c r="AI4" s="94" t="s">
        <v>1407</v>
      </c>
      <c r="AJ4" s="94" t="s">
        <v>1420</v>
      </c>
      <c r="AK4" s="94" t="s">
        <v>1421</v>
      </c>
      <c r="AL4" s="94" t="s">
        <v>1410</v>
      </c>
      <c r="AM4" s="94" t="s">
        <v>1411</v>
      </c>
      <c r="AN4" s="94" t="s">
        <v>1422</v>
      </c>
      <c r="AO4" s="94" t="s">
        <v>1423</v>
      </c>
      <c r="AP4" s="94" t="s">
        <v>1414</v>
      </c>
      <c r="AQ4" s="94" t="s">
        <v>1415</v>
      </c>
      <c r="AR4" s="94" t="s">
        <v>1424</v>
      </c>
    </row>
    <row r="5" spans="1:44" s="109" customFormat="1" ht="4.5" customHeight="1">
      <c r="A5" s="96"/>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row>
    <row r="6" spans="1:44" s="79" customFormat="1">
      <c r="A6" s="371" t="s">
        <v>250</v>
      </c>
      <c r="B6" s="372"/>
      <c r="C6" s="372"/>
      <c r="D6" s="372"/>
      <c r="E6" s="372"/>
      <c r="F6" s="372"/>
      <c r="G6" s="372"/>
      <c r="H6" s="372"/>
      <c r="I6" s="372"/>
      <c r="J6" s="372"/>
      <c r="K6" s="372"/>
      <c r="L6" s="372"/>
      <c r="M6" s="372"/>
      <c r="N6" s="372"/>
      <c r="O6" s="372"/>
      <c r="P6" s="372"/>
      <c r="Q6" s="372"/>
      <c r="R6" s="372"/>
      <c r="S6" s="372"/>
      <c r="T6" s="372"/>
      <c r="U6" s="372"/>
      <c r="V6" s="372"/>
      <c r="W6" s="372"/>
      <c r="X6" s="372"/>
      <c r="Y6" s="372"/>
      <c r="Z6" s="372"/>
      <c r="AA6" s="372"/>
      <c r="AB6" s="372"/>
      <c r="AC6" s="372"/>
      <c r="AD6" s="372"/>
      <c r="AE6" s="372"/>
      <c r="AF6" s="372"/>
      <c r="AG6" s="372"/>
      <c r="AH6" s="372"/>
      <c r="AI6" s="372"/>
      <c r="AJ6" s="372"/>
      <c r="AK6" s="372"/>
      <c r="AL6" s="372"/>
      <c r="AM6" s="372"/>
      <c r="AN6" s="372"/>
      <c r="AO6" s="372"/>
      <c r="AP6" s="372"/>
      <c r="AQ6" s="372"/>
      <c r="AR6" s="372"/>
    </row>
    <row r="7" spans="1:44" s="79" customFormat="1">
      <c r="A7" s="373" t="s">
        <v>358</v>
      </c>
      <c r="B7" s="333">
        <v>3.3525223298424964</v>
      </c>
      <c r="C7" s="333">
        <v>3.1961368948469882</v>
      </c>
      <c r="D7" s="333">
        <v>3.2252348950572838</v>
      </c>
      <c r="E7" s="333">
        <v>2.9952342334059461</v>
      </c>
      <c r="F7" s="333">
        <v>3.1160838341789843</v>
      </c>
      <c r="G7" s="333">
        <v>3.6389680828937641</v>
      </c>
      <c r="H7" s="333">
        <v>3.6183592354177367</v>
      </c>
      <c r="I7" s="333">
        <v>3.4911017581266477</v>
      </c>
      <c r="J7" s="333">
        <v>3.631578848268485</v>
      </c>
      <c r="K7" s="333">
        <v>3.5995025456879763</v>
      </c>
      <c r="L7" s="333">
        <v>3.7746224893729625</v>
      </c>
      <c r="M7" s="333">
        <v>3.7882886994417735</v>
      </c>
      <c r="N7" s="333">
        <v>3.9051973247464735</v>
      </c>
      <c r="O7" s="333">
        <v>3.9294246915385926</v>
      </c>
      <c r="P7" s="333">
        <v>4.034072244532128</v>
      </c>
      <c r="Q7" s="333">
        <v>4.0030183855717052</v>
      </c>
      <c r="R7" s="333">
        <v>3.8398116020872313</v>
      </c>
      <c r="S7" s="333">
        <v>3.7470893543446215</v>
      </c>
      <c r="T7" s="333">
        <v>3.7634742452048084</v>
      </c>
      <c r="U7" s="333">
        <v>3.4056838749814666</v>
      </c>
      <c r="V7" s="333">
        <v>2.3578912618010985</v>
      </c>
      <c r="W7" s="333">
        <v>1.9523411045168657</v>
      </c>
      <c r="X7" s="333">
        <v>1.9450166572407241</v>
      </c>
      <c r="Y7" s="333">
        <v>1.9493940033340491</v>
      </c>
      <c r="Z7" s="333">
        <v>2.0157380376782315</v>
      </c>
      <c r="AA7" s="333">
        <v>2.0231895002144045</v>
      </c>
      <c r="AB7" s="333">
        <v>2.0666721322673371</v>
      </c>
      <c r="AC7" s="333">
        <v>1.7806555715161674</v>
      </c>
      <c r="AD7" s="333">
        <v>1.9167786254660715</v>
      </c>
      <c r="AE7" s="333">
        <v>1.5895099690915386</v>
      </c>
      <c r="AF7" s="333">
        <v>1.6434364451807792</v>
      </c>
      <c r="AG7" s="333">
        <v>1.5164532094716561</v>
      </c>
      <c r="AH7" s="333">
        <v>1.3043572873208893</v>
      </c>
      <c r="AI7" s="333">
        <v>1.316828213018806</v>
      </c>
      <c r="AJ7" s="333">
        <v>1.2985693360223158</v>
      </c>
      <c r="AK7" s="333">
        <v>1.1433493338715284</v>
      </c>
      <c r="AL7" s="333">
        <v>1.1073819372726803</v>
      </c>
      <c r="AM7" s="333">
        <v>0.97495322459151701</v>
      </c>
      <c r="AN7" s="333">
        <v>1.0056432943767342</v>
      </c>
      <c r="AO7" s="333">
        <v>0.87642566326782789</v>
      </c>
      <c r="AP7" s="333">
        <v>0.89681659782320167</v>
      </c>
      <c r="AQ7" s="333">
        <v>0.89737912563184663</v>
      </c>
      <c r="AR7" s="333">
        <v>0.87778923877624238</v>
      </c>
    </row>
    <row r="8" spans="1:44" s="79" customFormat="1">
      <c r="A8" s="373" t="s">
        <v>359</v>
      </c>
      <c r="B8" s="229">
        <v>20485.178258630054</v>
      </c>
      <c r="C8" s="229">
        <v>20114.030098970594</v>
      </c>
      <c r="D8" s="229">
        <v>20756.880803928729</v>
      </c>
      <c r="E8" s="229">
        <v>20038.724181527316</v>
      </c>
      <c r="F8" s="229">
        <v>21321.617478350279</v>
      </c>
      <c r="G8" s="229">
        <v>25100.78074815726</v>
      </c>
      <c r="H8" s="229">
        <v>25779.757729667319</v>
      </c>
      <c r="I8" s="229">
        <v>25120.839319991941</v>
      </c>
      <c r="J8" s="229">
        <v>25561.879011300975</v>
      </c>
      <c r="K8" s="229">
        <v>24902.493329773934</v>
      </c>
      <c r="L8" s="229">
        <v>25389.541040259926</v>
      </c>
      <c r="M8" s="229">
        <v>24759.930358975664</v>
      </c>
      <c r="N8" s="229">
        <v>25135.68727411166</v>
      </c>
      <c r="O8" s="229">
        <v>25467.331189115546</v>
      </c>
      <c r="P8" s="229">
        <v>25615.735934137749</v>
      </c>
      <c r="Q8" s="229">
        <v>25032.028642000001</v>
      </c>
      <c r="R8" s="229">
        <v>24017.003907999999</v>
      </c>
      <c r="S8" s="229">
        <v>23894.327896980009</v>
      </c>
      <c r="T8" s="229">
        <v>23916.952818400005</v>
      </c>
      <c r="U8" s="229">
        <v>21860.093411059988</v>
      </c>
      <c r="V8" s="229">
        <v>14828.412141459996</v>
      </c>
      <c r="W8" s="229">
        <v>12227.945731279999</v>
      </c>
      <c r="X8" s="229">
        <v>12177.559119800009</v>
      </c>
      <c r="Y8" s="229">
        <v>12112.453513180002</v>
      </c>
      <c r="Z8" s="229">
        <v>13346.327214539999</v>
      </c>
      <c r="AA8" s="229">
        <v>13296.646997720001</v>
      </c>
      <c r="AB8" s="229">
        <v>13806.104463269998</v>
      </c>
      <c r="AC8" s="229">
        <v>12140.09038035</v>
      </c>
      <c r="AD8" s="229">
        <v>13359.792927560002</v>
      </c>
      <c r="AE8" s="229">
        <v>11219.449667349998</v>
      </c>
      <c r="AF8" s="229">
        <v>12248.103579979999</v>
      </c>
      <c r="AG8" s="229">
        <v>11901.057585919998</v>
      </c>
      <c r="AH8" s="229">
        <v>10277.9210128</v>
      </c>
      <c r="AI8" s="229">
        <v>10711.978157959998</v>
      </c>
      <c r="AJ8" s="229">
        <v>11187.23591123</v>
      </c>
      <c r="AK8" s="229">
        <v>10190.481939070001</v>
      </c>
      <c r="AL8" s="229">
        <v>10134.43197302</v>
      </c>
      <c r="AM8" s="229">
        <v>8984.7618491600006</v>
      </c>
      <c r="AN8" s="229">
        <v>9508.4401474799997</v>
      </c>
      <c r="AO8" s="229">
        <v>8548.2120800299999</v>
      </c>
      <c r="AP8" s="229">
        <v>8989.4659632000003</v>
      </c>
      <c r="AQ8" s="229">
        <v>9192.8951465900009</v>
      </c>
      <c r="AR8" s="229">
        <v>9216.8374487500005</v>
      </c>
    </row>
    <row r="9" spans="1:44" s="79" customFormat="1">
      <c r="A9" s="373" t="s">
        <v>360</v>
      </c>
      <c r="B9" s="333">
        <v>11.846053384937914</v>
      </c>
      <c r="C9" s="333">
        <v>11.150362129612603</v>
      </c>
      <c r="D9" s="333">
        <v>12.007079234844124</v>
      </c>
      <c r="E9" s="333">
        <v>11.921794131979494</v>
      </c>
      <c r="F9" s="333">
        <v>13.032578073305153</v>
      </c>
      <c r="G9" s="333">
        <v>12.68953644690138</v>
      </c>
      <c r="H9" s="333">
        <v>13.452320909043447</v>
      </c>
      <c r="I9" s="333">
        <v>13.587865144631287</v>
      </c>
      <c r="J9" s="333">
        <v>13.367723022320755</v>
      </c>
      <c r="K9" s="333">
        <v>12.881618403301506</v>
      </c>
      <c r="L9" s="333">
        <v>13.179373643806013</v>
      </c>
      <c r="M9" s="333">
        <v>12.904009634184774</v>
      </c>
      <c r="N9" s="333">
        <v>12.762848854059639</v>
      </c>
      <c r="O9" s="333">
        <v>12.52015517266587</v>
      </c>
      <c r="P9" s="333">
        <v>12.33565162925319</v>
      </c>
      <c r="Q9" s="333">
        <v>11.994983063338768</v>
      </c>
      <c r="R9" s="333">
        <v>11.733653561860946</v>
      </c>
      <c r="S9" s="333">
        <v>11.862258378987194</v>
      </c>
      <c r="T9" s="333">
        <v>11.743346541434462</v>
      </c>
      <c r="U9" s="333">
        <v>11.441936118422488</v>
      </c>
      <c r="V9" s="333">
        <v>11.37658294774795</v>
      </c>
      <c r="W9" s="333">
        <v>10.899419872695692</v>
      </c>
      <c r="X9" s="333">
        <v>10.980790235598713</v>
      </c>
      <c r="Y9" s="333">
        <v>10.285869257304284</v>
      </c>
      <c r="Z9" s="333">
        <v>11.505249447574851</v>
      </c>
      <c r="AA9" s="333">
        <v>11.306495527188828</v>
      </c>
      <c r="AB9" s="333">
        <v>11.024399515790442</v>
      </c>
      <c r="AC9" s="333">
        <v>10.180532680524585</v>
      </c>
      <c r="AD9" s="333">
        <v>9.8429909047566309</v>
      </c>
      <c r="AE9" s="333">
        <v>8.7635051232995735</v>
      </c>
      <c r="AF9" s="333">
        <v>7.9609271617681037</v>
      </c>
      <c r="AG9" s="333">
        <v>7.8833962611927539</v>
      </c>
      <c r="AH9" s="333">
        <v>7.4147257656598704</v>
      </c>
      <c r="AI9" s="333">
        <v>7.8081879071826528</v>
      </c>
      <c r="AJ9" s="333">
        <v>7.5092207056335587</v>
      </c>
      <c r="AK9" s="333">
        <v>7.0244661373139241</v>
      </c>
      <c r="AL9" s="333">
        <v>6.9470484368052716</v>
      </c>
      <c r="AM9" s="333">
        <v>6.8666225505161025</v>
      </c>
      <c r="AN9" s="333">
        <v>6.6537665286529215</v>
      </c>
      <c r="AO9" s="333">
        <v>6.7042935686716989</v>
      </c>
      <c r="AP9" s="333">
        <v>6.8074810419068594</v>
      </c>
      <c r="AQ9" s="333">
        <v>6.7703448593041244</v>
      </c>
      <c r="AR9" s="333">
        <v>6.9347367300064047</v>
      </c>
    </row>
    <row r="10" spans="1:44" s="79" customFormat="1">
      <c r="A10" s="373" t="s">
        <v>359</v>
      </c>
      <c r="B10" s="229">
        <v>72383.862470232023</v>
      </c>
      <c r="C10" s="229">
        <v>70171.812681442374</v>
      </c>
      <c r="D10" s="229">
        <v>77274.840621045892</v>
      </c>
      <c r="E10" s="229">
        <v>79759.219394348445</v>
      </c>
      <c r="F10" s="229">
        <v>89174.636891295813</v>
      </c>
      <c r="G10" s="229">
        <v>87529.559175504546</v>
      </c>
      <c r="H10" s="229">
        <v>95843.876014936526</v>
      </c>
      <c r="I10" s="229">
        <v>97773.883618667867</v>
      </c>
      <c r="J10" s="229">
        <v>94092.441009801609</v>
      </c>
      <c r="K10" s="229">
        <v>89119.096956659356</v>
      </c>
      <c r="L10" s="229">
        <v>88649.460696113034</v>
      </c>
      <c r="M10" s="229">
        <v>84339.501353486223</v>
      </c>
      <c r="N10" s="229">
        <v>82147.699807518453</v>
      </c>
      <c r="O10" s="229">
        <v>81145.450886997423</v>
      </c>
      <c r="P10" s="229">
        <v>78329.483349923001</v>
      </c>
      <c r="Q10" s="229">
        <v>75008.089066999994</v>
      </c>
      <c r="R10" s="229">
        <v>73390.893265999999</v>
      </c>
      <c r="S10" s="229">
        <v>75642.896259620495</v>
      </c>
      <c r="T10" s="229">
        <v>74629.198145694827</v>
      </c>
      <c r="U10" s="229">
        <v>73442.457237302413</v>
      </c>
      <c r="V10" s="229">
        <v>71545.564226677627</v>
      </c>
      <c r="W10" s="229">
        <v>68265.486188561845</v>
      </c>
      <c r="X10" s="229">
        <v>68749.654034236009</v>
      </c>
      <c r="Y10" s="229">
        <v>63910.688659482927</v>
      </c>
      <c r="Z10" s="229">
        <v>76176.973863679625</v>
      </c>
      <c r="AA10" s="229">
        <v>74307.661141182311</v>
      </c>
      <c r="AB10" s="229">
        <v>73646.907500922112</v>
      </c>
      <c r="AC10" s="229">
        <v>69408.474518427203</v>
      </c>
      <c r="AD10" s="229">
        <v>68604.855317306297</v>
      </c>
      <c r="AE10" s="229">
        <v>61856.614020871952</v>
      </c>
      <c r="AF10" s="229">
        <v>59330.71568172882</v>
      </c>
      <c r="AG10" s="229">
        <v>61868.544503110155</v>
      </c>
      <c r="AH10" s="229">
        <v>58425.683278508775</v>
      </c>
      <c r="AI10" s="229">
        <v>63517.122042245814</v>
      </c>
      <c r="AJ10" s="229">
        <v>64692.289593670161</v>
      </c>
      <c r="AK10" s="229">
        <v>62607.895227889901</v>
      </c>
      <c r="AL10" s="229">
        <v>63577.332649540651</v>
      </c>
      <c r="AM10" s="229">
        <v>63279.926429606501</v>
      </c>
      <c r="AN10" s="229">
        <v>62911.910363020834</v>
      </c>
      <c r="AO10" s="229">
        <v>65390.284280474683</v>
      </c>
      <c r="AP10" s="229">
        <v>68236.492578179386</v>
      </c>
      <c r="AQ10" s="229">
        <v>69356.494507285068</v>
      </c>
      <c r="AR10" s="229">
        <v>72815.134165296025</v>
      </c>
    </row>
    <row r="11" spans="1:44" s="79" customFormat="1">
      <c r="A11" s="373" t="s">
        <v>361</v>
      </c>
      <c r="B11" s="333">
        <v>9.437863656631631</v>
      </c>
      <c r="C11" s="333">
        <v>9.5634875856024291</v>
      </c>
      <c r="D11" s="333">
        <v>9.7469852458224793</v>
      </c>
      <c r="E11" s="333">
        <v>10.010046641847937</v>
      </c>
      <c r="F11" s="333">
        <v>10.209235034603211</v>
      </c>
      <c r="G11" s="333">
        <v>10.021054724453419</v>
      </c>
      <c r="H11" s="333">
        <v>10.080743446505062</v>
      </c>
      <c r="I11" s="333">
        <v>10.377410127991132</v>
      </c>
      <c r="J11" s="333">
        <v>10.093312038498443</v>
      </c>
      <c r="K11" s="333">
        <v>10.028660410534567</v>
      </c>
      <c r="L11" s="333">
        <v>10.05920030594068</v>
      </c>
      <c r="M11" s="333">
        <v>9.3987896691557502</v>
      </c>
      <c r="N11" s="333">
        <v>9.0112947405267825</v>
      </c>
      <c r="O11" s="333">
        <v>9.1438468149507486</v>
      </c>
      <c r="P11" s="333">
        <v>9.2092798593297669</v>
      </c>
      <c r="Q11" s="333">
        <v>9.7615477621977007</v>
      </c>
      <c r="R11" s="333">
        <v>9.9311671513198707</v>
      </c>
      <c r="S11" s="333">
        <v>9.6793885168537308</v>
      </c>
      <c r="T11" s="333">
        <v>9.3805019686506181</v>
      </c>
      <c r="U11" s="333">
        <v>9.0639039225630871</v>
      </c>
      <c r="V11" s="333">
        <v>8.9372001539053407</v>
      </c>
      <c r="W11" s="333">
        <v>8.2967831420798355</v>
      </c>
      <c r="X11" s="333">
        <v>7.8363865194466573</v>
      </c>
      <c r="Y11" s="333">
        <v>6.9806375311919657</v>
      </c>
      <c r="Z11" s="333">
        <v>8.3627385773771206</v>
      </c>
      <c r="AA11" s="333">
        <v>7.7648746393317287</v>
      </c>
      <c r="AB11" s="333">
        <v>7.3116218335077265</v>
      </c>
      <c r="AC11" s="333">
        <v>6.7492217724874584</v>
      </c>
      <c r="AD11" s="333">
        <v>6.8951707243244478</v>
      </c>
      <c r="AE11" s="333">
        <v>6.8534640847098096</v>
      </c>
      <c r="AF11" s="333">
        <v>6.65318556148243</v>
      </c>
      <c r="AG11" s="333">
        <v>6.5387982573479695</v>
      </c>
      <c r="AH11" s="333">
        <v>6.483223567943706</v>
      </c>
      <c r="AI11" s="333">
        <v>6.5171783936597087</v>
      </c>
      <c r="AJ11" s="333">
        <v>6.3002872339953404</v>
      </c>
      <c r="AK11" s="333">
        <v>6.0433166261001325</v>
      </c>
      <c r="AL11" s="333">
        <v>5.7091723874867402</v>
      </c>
      <c r="AM11" s="333">
        <v>6.104970774801795</v>
      </c>
      <c r="AN11" s="333">
        <v>5.9273557078211958</v>
      </c>
      <c r="AO11" s="333">
        <v>5.9058915480892242</v>
      </c>
      <c r="AP11" s="333">
        <v>5.5422075352805775</v>
      </c>
      <c r="AQ11" s="333">
        <v>5.8397194208895593</v>
      </c>
      <c r="AR11" s="333">
        <v>5.5089273810574797</v>
      </c>
    </row>
    <row r="12" spans="1:44" s="79" customFormat="1">
      <c r="A12" s="373" t="s">
        <v>359</v>
      </c>
      <c r="B12" s="229">
        <v>57668.913243548202</v>
      </c>
      <c r="C12" s="229">
        <v>60185.243460026424</v>
      </c>
      <c r="D12" s="229">
        <v>62729.387944810696</v>
      </c>
      <c r="E12" s="229">
        <v>66969.241157517405</v>
      </c>
      <c r="F12" s="229">
        <v>69856.080817458103</v>
      </c>
      <c r="G12" s="229">
        <v>69122.97436359078</v>
      </c>
      <c r="H12" s="229">
        <v>71822.366679915678</v>
      </c>
      <c r="I12" s="229">
        <v>74672.487496557558</v>
      </c>
      <c r="J12" s="229">
        <v>71044.587473137086</v>
      </c>
      <c r="K12" s="229">
        <v>69381.434187087696</v>
      </c>
      <c r="L12" s="229">
        <v>67661.99261487012</v>
      </c>
      <c r="M12" s="229">
        <v>61429.683989303128</v>
      </c>
      <c r="N12" s="229">
        <v>58000.93252584443</v>
      </c>
      <c r="O12" s="229">
        <v>59262.969380820097</v>
      </c>
      <c r="P12" s="229">
        <v>58477.505290073095</v>
      </c>
      <c r="Q12" s="229">
        <v>61041.773890999997</v>
      </c>
      <c r="R12" s="229">
        <v>62116.818480000002</v>
      </c>
      <c r="S12" s="229">
        <v>61723.23667590203</v>
      </c>
      <c r="T12" s="229">
        <v>59613.274431991209</v>
      </c>
      <c r="U12" s="229">
        <v>58178.560808783332</v>
      </c>
      <c r="V12" s="229">
        <v>56204.664489743242</v>
      </c>
      <c r="W12" s="229">
        <v>51964.594594066519</v>
      </c>
      <c r="X12" s="229">
        <v>49062.849806923216</v>
      </c>
      <c r="Y12" s="229">
        <v>43373.811268687539</v>
      </c>
      <c r="Z12" s="229">
        <v>55370.21347867632</v>
      </c>
      <c r="AA12" s="229">
        <v>51031.698735981467</v>
      </c>
      <c r="AB12" s="229">
        <v>48844.232838513701</v>
      </c>
      <c r="AC12" s="229">
        <v>46014.604747653655</v>
      </c>
      <c r="AD12" s="229">
        <v>48058.785638195288</v>
      </c>
      <c r="AE12" s="229">
        <v>48374.717265434454</v>
      </c>
      <c r="AF12" s="229">
        <v>49584.458305535729</v>
      </c>
      <c r="AG12" s="229">
        <v>51316.198955142252</v>
      </c>
      <c r="AH12" s="229">
        <v>51085.741910878707</v>
      </c>
      <c r="AI12" s="229">
        <v>53015.170782504058</v>
      </c>
      <c r="AJ12" s="229">
        <v>54277.270870352171</v>
      </c>
      <c r="AK12" s="229">
        <v>53863.073258478602</v>
      </c>
      <c r="AL12" s="229">
        <v>52248.657157734888</v>
      </c>
      <c r="AM12" s="229">
        <v>56260.861674320367</v>
      </c>
      <c r="AN12" s="229">
        <v>56043.636243377798</v>
      </c>
      <c r="AO12" s="229">
        <v>57603.075298464493</v>
      </c>
      <c r="AP12" s="229">
        <v>55553.706432646904</v>
      </c>
      <c r="AQ12" s="229">
        <v>59823.018820438941</v>
      </c>
      <c r="AR12" s="229">
        <v>57844.054068106314</v>
      </c>
    </row>
    <row r="13" spans="1:44" s="79" customFormat="1">
      <c r="A13" s="373" t="s">
        <v>362</v>
      </c>
      <c r="B13" s="333">
        <v>24.63643937141206</v>
      </c>
      <c r="C13" s="333">
        <v>23.90998661006201</v>
      </c>
      <c r="D13" s="333">
        <v>24.979299375723883</v>
      </c>
      <c r="E13" s="333">
        <v>24.927075007233363</v>
      </c>
      <c r="F13" s="333">
        <v>26.357896942087343</v>
      </c>
      <c r="G13" s="333">
        <v>26.349559254248579</v>
      </c>
      <c r="H13" s="333">
        <v>27.151423590966246</v>
      </c>
      <c r="I13" s="333">
        <v>27.456377030749053</v>
      </c>
      <c r="J13" s="333">
        <v>27.092613909087689</v>
      </c>
      <c r="K13" s="333">
        <v>26.509781359524059</v>
      </c>
      <c r="L13" s="333">
        <v>27.013196439119664</v>
      </c>
      <c r="M13" s="333">
        <v>26.091088002782293</v>
      </c>
      <c r="N13" s="333">
        <v>25.679340919332898</v>
      </c>
      <c r="O13" s="333">
        <v>25.593426679155197</v>
      </c>
      <c r="P13" s="333">
        <v>25.57900373311508</v>
      </c>
      <c r="Q13" s="333">
        <v>25.759549211108173</v>
      </c>
      <c r="R13" s="333">
        <v>25.504632315268051</v>
      </c>
      <c r="S13" s="333">
        <v>25.288736250185558</v>
      </c>
      <c r="T13" s="333">
        <v>24.887322755289883</v>
      </c>
      <c r="U13" s="333">
        <v>23.911523915967035</v>
      </c>
      <c r="V13" s="333">
        <v>22.671674363454379</v>
      </c>
      <c r="W13" s="333">
        <v>21.148544119292389</v>
      </c>
      <c r="X13" s="333">
        <v>20.762193412286102</v>
      </c>
      <c r="Y13" s="333">
        <v>19.215900791830286</v>
      </c>
      <c r="Z13" s="333">
        <v>21.883726062630224</v>
      </c>
      <c r="AA13" s="333">
        <v>21.094559666734959</v>
      </c>
      <c r="AB13" s="333">
        <v>20.402693481565517</v>
      </c>
      <c r="AC13" s="333">
        <v>18.710410024528219</v>
      </c>
      <c r="AD13" s="333">
        <v>18.654940254547164</v>
      </c>
      <c r="AE13" s="333">
        <v>17.206479177100917</v>
      </c>
      <c r="AF13" s="333">
        <v>16.257549168431318</v>
      </c>
      <c r="AG13" s="333">
        <v>15.938647728012375</v>
      </c>
      <c r="AH13" s="333">
        <v>15.202306620924471</v>
      </c>
      <c r="AI13" s="333">
        <v>15.642194513861169</v>
      </c>
      <c r="AJ13" s="333">
        <v>15.108077275651215</v>
      </c>
      <c r="AK13" s="333">
        <v>14.211132097285573</v>
      </c>
      <c r="AL13" s="333">
        <v>13.763602761564695</v>
      </c>
      <c r="AM13" s="333">
        <v>13.946546549909405</v>
      </c>
      <c r="AN13" s="333">
        <v>13.586765530850856</v>
      </c>
      <c r="AO13" s="333">
        <v>13.486610780028752</v>
      </c>
      <c r="AP13" s="333">
        <v>13.24650517501064</v>
      </c>
      <c r="AQ13" s="333">
        <v>13.507443405825526</v>
      </c>
      <c r="AR13" s="333">
        <v>13.321453349840127</v>
      </c>
    </row>
    <row r="14" spans="1:44" s="79" customFormat="1" ht="13.5" thickBot="1">
      <c r="A14" s="374" t="s">
        <v>359</v>
      </c>
      <c r="B14" s="241">
        <v>150537.95397241038</v>
      </c>
      <c r="C14" s="241">
        <v>150471.08624043933</v>
      </c>
      <c r="D14" s="241">
        <v>160761.10936978532</v>
      </c>
      <c r="E14" s="241">
        <v>166767.18473339308</v>
      </c>
      <c r="F14" s="241">
        <v>180352.33518710418</v>
      </c>
      <c r="G14" s="241">
        <v>181753.31428725267</v>
      </c>
      <c r="H14" s="241">
        <v>193446.00042451953</v>
      </c>
      <c r="I14" s="241">
        <v>197567.21043521728</v>
      </c>
      <c r="J14" s="241">
        <v>190698.90749423968</v>
      </c>
      <c r="K14" s="241">
        <v>183403.02447352104</v>
      </c>
      <c r="L14" s="241">
        <v>181700.99435124311</v>
      </c>
      <c r="M14" s="241">
        <v>170529.115701765</v>
      </c>
      <c r="N14" s="241">
        <v>165284.31960747455</v>
      </c>
      <c r="O14" s="241">
        <v>165875.75145693298</v>
      </c>
      <c r="P14" s="241">
        <v>162422.72457413381</v>
      </c>
      <c r="Q14" s="241">
        <v>161081.8916</v>
      </c>
      <c r="R14" s="241">
        <v>159524.715654</v>
      </c>
      <c r="S14" s="241">
        <v>161260.46083250261</v>
      </c>
      <c r="T14" s="241">
        <v>158159.42539608601</v>
      </c>
      <c r="U14" s="241">
        <v>153481.11145714569</v>
      </c>
      <c r="V14" s="241">
        <v>142578.64085788079</v>
      </c>
      <c r="W14" s="241">
        <v>132458.02651390835</v>
      </c>
      <c r="X14" s="241">
        <v>129990.06296095929</v>
      </c>
      <c r="Y14" s="241">
        <v>119396.9534413504</v>
      </c>
      <c r="Z14" s="241">
        <v>144893.51455689609</v>
      </c>
      <c r="AA14" s="241">
        <v>138636.00687488375</v>
      </c>
      <c r="AB14" s="241">
        <v>136297.24480270589</v>
      </c>
      <c r="AC14" s="241">
        <v>127563.16964643089</v>
      </c>
      <c r="AD14" s="241">
        <v>130023.43388306168</v>
      </c>
      <c r="AE14" s="241">
        <v>121450.78095365637</v>
      </c>
      <c r="AF14" s="241">
        <v>121163.27756724457</v>
      </c>
      <c r="AG14" s="241">
        <v>125085.80104417239</v>
      </c>
      <c r="AH14" s="241">
        <v>119789.34620218752</v>
      </c>
      <c r="AI14" s="241">
        <v>127244.27098270987</v>
      </c>
      <c r="AJ14" s="241">
        <v>130156.79637525235</v>
      </c>
      <c r="AK14" s="241">
        <v>126661.45042543839</v>
      </c>
      <c r="AL14" s="241">
        <v>125960.42178029557</v>
      </c>
      <c r="AM14" s="241">
        <v>128525.54995308678</v>
      </c>
      <c r="AN14" s="241">
        <v>128463.98675387866</v>
      </c>
      <c r="AO14" s="241">
        <v>131541.57165896919</v>
      </c>
      <c r="AP14" s="241">
        <v>132779.66497402629</v>
      </c>
      <c r="AQ14" s="241">
        <v>138372.40847431397</v>
      </c>
      <c r="AR14" s="241">
        <v>139876.02568215234</v>
      </c>
    </row>
    <row r="15" spans="1:44" s="79" customFormat="1" ht="13.5" thickTop="1">
      <c r="A15" s="252"/>
      <c r="B15" s="375"/>
      <c r="C15" s="375"/>
      <c r="D15" s="375"/>
      <c r="E15" s="375"/>
      <c r="F15" s="375"/>
      <c r="G15" s="375"/>
      <c r="H15" s="375"/>
      <c r="I15" s="375"/>
      <c r="J15" s="375"/>
      <c r="K15" s="375"/>
      <c r="L15" s="375"/>
      <c r="M15" s="375"/>
      <c r="N15" s="375"/>
      <c r="O15" s="375"/>
      <c r="P15" s="375"/>
      <c r="Q15" s="375"/>
      <c r="R15" s="375"/>
      <c r="S15" s="375"/>
      <c r="T15" s="375"/>
      <c r="U15" s="375"/>
      <c r="V15" s="375"/>
      <c r="W15" s="375"/>
      <c r="X15" s="375"/>
      <c r="Y15" s="375"/>
      <c r="Z15" s="375"/>
      <c r="AA15" s="375"/>
      <c r="AB15" s="375"/>
      <c r="AC15" s="375"/>
      <c r="AD15" s="375"/>
      <c r="AE15" s="375"/>
      <c r="AF15" s="375"/>
      <c r="AG15" s="375"/>
      <c r="AH15" s="375"/>
      <c r="AI15" s="375"/>
      <c r="AJ15" s="375"/>
      <c r="AK15" s="375"/>
      <c r="AL15" s="375"/>
      <c r="AM15" s="375"/>
      <c r="AN15" s="375"/>
      <c r="AO15" s="375"/>
      <c r="AP15" s="375"/>
      <c r="AQ15" s="375"/>
      <c r="AR15" s="375"/>
    </row>
    <row r="16" spans="1:44" s="79" customFormat="1">
      <c r="A16" s="371" t="s">
        <v>251</v>
      </c>
      <c r="B16" s="372"/>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c r="AB16" s="372"/>
      <c r="AC16" s="372"/>
      <c r="AD16" s="372"/>
      <c r="AE16" s="372"/>
      <c r="AF16" s="372"/>
      <c r="AG16" s="372"/>
      <c r="AH16" s="372"/>
      <c r="AI16" s="372"/>
      <c r="AJ16" s="372"/>
      <c r="AK16" s="372"/>
      <c r="AL16" s="372"/>
      <c r="AM16" s="372"/>
      <c r="AN16" s="372"/>
      <c r="AO16" s="372"/>
      <c r="AP16" s="372"/>
      <c r="AQ16" s="372"/>
      <c r="AR16" s="372"/>
    </row>
    <row r="17" spans="1:44" s="79" customFormat="1">
      <c r="A17" s="373" t="s">
        <v>358</v>
      </c>
      <c r="B17" s="333">
        <v>18.242568006519523</v>
      </c>
      <c r="C17" s="333">
        <v>17.039597646999429</v>
      </c>
      <c r="D17" s="333">
        <v>16.778247302979452</v>
      </c>
      <c r="E17" s="333">
        <v>15.829815943786132</v>
      </c>
      <c r="F17" s="333">
        <v>16.566271291948905</v>
      </c>
      <c r="G17" s="333">
        <v>19.611353617481182</v>
      </c>
      <c r="H17" s="333">
        <v>18.867789746666084</v>
      </c>
      <c r="I17" s="333">
        <v>18.532362724407051</v>
      </c>
      <c r="J17" s="333">
        <v>19.901216417823708</v>
      </c>
      <c r="K17" s="333">
        <v>19.910262422225276</v>
      </c>
      <c r="L17" s="333">
        <v>19.982215774274547</v>
      </c>
      <c r="M17" s="333">
        <v>18.97993214469334</v>
      </c>
      <c r="N17" s="333">
        <v>20.262648558385358</v>
      </c>
      <c r="O17" s="333">
        <v>20.045500884220086</v>
      </c>
      <c r="P17" s="333">
        <v>19.833730161052113</v>
      </c>
      <c r="Q17" s="333">
        <v>18.472264752708448</v>
      </c>
      <c r="R17" s="333">
        <v>18.9732516442172</v>
      </c>
      <c r="S17" s="333">
        <v>18.369227300823702</v>
      </c>
      <c r="T17" s="333">
        <v>18.127133918409079</v>
      </c>
      <c r="U17" s="333">
        <v>16.291802351157873</v>
      </c>
      <c r="V17" s="333">
        <v>10.989154441388106</v>
      </c>
      <c r="W17" s="333">
        <v>9.3935975889843544</v>
      </c>
      <c r="X17" s="333">
        <v>9.0685471224405436</v>
      </c>
      <c r="Y17" s="333">
        <v>9.1656556318938112</v>
      </c>
      <c r="Z17" s="333">
        <v>9.5935074884885037</v>
      </c>
      <c r="AA17" s="333">
        <v>9.3199942017260717</v>
      </c>
      <c r="AB17" s="333">
        <v>8.4567725067309727</v>
      </c>
      <c r="AC17" s="333">
        <v>7.4973780248360224</v>
      </c>
      <c r="AD17" s="333">
        <v>8.2578305551463327</v>
      </c>
      <c r="AE17" s="333">
        <v>6.8766350996982011</v>
      </c>
      <c r="AF17" s="333">
        <v>7.2998353152365612</v>
      </c>
      <c r="AG17" s="333">
        <v>7.184537348199914</v>
      </c>
      <c r="AH17" s="333">
        <v>6.2865618019159246</v>
      </c>
      <c r="AI17" s="333">
        <v>6.3393301561775157</v>
      </c>
      <c r="AJ17" s="333">
        <v>6.4383363804893108</v>
      </c>
      <c r="AK17" s="333">
        <v>5.7029295761744017</v>
      </c>
      <c r="AL17" s="333">
        <v>5.653532444456733</v>
      </c>
      <c r="AM17" s="333">
        <v>5.1527106635555668</v>
      </c>
      <c r="AN17" s="333">
        <v>5.3038180046189831</v>
      </c>
      <c r="AO17" s="333">
        <v>4.9118314401655949</v>
      </c>
      <c r="AP17" s="333">
        <v>5.0553097594790408</v>
      </c>
      <c r="AQ17" s="333">
        <v>5.2426485424515183</v>
      </c>
      <c r="AR17" s="333">
        <v>4.9595229970470269</v>
      </c>
    </row>
    <row r="18" spans="1:44" s="79" customFormat="1">
      <c r="A18" s="373" t="s">
        <v>359</v>
      </c>
      <c r="B18" s="229">
        <v>20485.178258630054</v>
      </c>
      <c r="C18" s="229">
        <v>20114.030098970594</v>
      </c>
      <c r="D18" s="229">
        <v>20756.880803928729</v>
      </c>
      <c r="E18" s="229">
        <v>20038.724181527316</v>
      </c>
      <c r="F18" s="229">
        <v>21321.617478350279</v>
      </c>
      <c r="G18" s="229">
        <v>25100.78074815726</v>
      </c>
      <c r="H18" s="229">
        <v>25779.757729667319</v>
      </c>
      <c r="I18" s="229">
        <v>25120.839319991941</v>
      </c>
      <c r="J18" s="229">
        <v>25561.879011300975</v>
      </c>
      <c r="K18" s="229">
        <v>24902.493329773934</v>
      </c>
      <c r="L18" s="229">
        <v>25389.541040259926</v>
      </c>
      <c r="M18" s="229">
        <v>24759.930358975664</v>
      </c>
      <c r="N18" s="229">
        <v>25135.68727411166</v>
      </c>
      <c r="O18" s="229">
        <v>25467.331189115546</v>
      </c>
      <c r="P18" s="229">
        <v>25615.735934137749</v>
      </c>
      <c r="Q18" s="229">
        <v>25032.028642000001</v>
      </c>
      <c r="R18" s="229">
        <v>24017.003907999999</v>
      </c>
      <c r="S18" s="229">
        <v>23894.327896980009</v>
      </c>
      <c r="T18" s="229">
        <v>23916.952818400005</v>
      </c>
      <c r="U18" s="229">
        <v>21860.093411059988</v>
      </c>
      <c r="V18" s="229">
        <v>14828.412141459996</v>
      </c>
      <c r="W18" s="229">
        <v>12227.945731279999</v>
      </c>
      <c r="X18" s="229">
        <v>12177.559119800009</v>
      </c>
      <c r="Y18" s="229">
        <v>12112.453513180002</v>
      </c>
      <c r="Z18" s="229">
        <v>13346.327214539999</v>
      </c>
      <c r="AA18" s="229">
        <v>13296.646997720001</v>
      </c>
      <c r="AB18" s="229">
        <v>13806.104463269998</v>
      </c>
      <c r="AC18" s="229">
        <v>12140.09038035</v>
      </c>
      <c r="AD18" s="229">
        <v>13359.792927560002</v>
      </c>
      <c r="AE18" s="229">
        <v>11219.449667349998</v>
      </c>
      <c r="AF18" s="229">
        <v>12248.103579979999</v>
      </c>
      <c r="AG18" s="229">
        <v>11901.057585919998</v>
      </c>
      <c r="AH18" s="229">
        <v>10277.9210128</v>
      </c>
      <c r="AI18" s="229">
        <v>10711.978157959998</v>
      </c>
      <c r="AJ18" s="229">
        <v>11187.23591123</v>
      </c>
      <c r="AK18" s="229">
        <v>10190.481939070001</v>
      </c>
      <c r="AL18" s="229">
        <v>10134.43197302</v>
      </c>
      <c r="AM18" s="229">
        <v>8984.7618491600006</v>
      </c>
      <c r="AN18" s="229">
        <v>9508.4401474799997</v>
      </c>
      <c r="AO18" s="229">
        <v>8548.2120800299999</v>
      </c>
      <c r="AP18" s="229">
        <v>8989.4659632000003</v>
      </c>
      <c r="AQ18" s="229">
        <v>9192.8951465900009</v>
      </c>
      <c r="AR18" s="229">
        <v>9216.8374487500005</v>
      </c>
    </row>
    <row r="19" spans="1:44" s="79" customFormat="1">
      <c r="A19" s="373" t="s">
        <v>360</v>
      </c>
      <c r="B19" s="333">
        <v>64.459655513687011</v>
      </c>
      <c r="C19" s="333">
        <v>59.446040816732413</v>
      </c>
      <c r="D19" s="333">
        <v>62.462968231374639</v>
      </c>
      <c r="E19" s="333">
        <v>63.006694008817973</v>
      </c>
      <c r="F19" s="333">
        <v>69.286076846762001</v>
      </c>
      <c r="G19" s="333">
        <v>68.387240787284426</v>
      </c>
      <c r="H19" s="333">
        <v>70.1465902091971</v>
      </c>
      <c r="I19" s="333">
        <v>72.130594567876685</v>
      </c>
      <c r="J19" s="333">
        <v>73.25572705314471</v>
      </c>
      <c r="K19" s="333">
        <v>71.253291136005842</v>
      </c>
      <c r="L19" s="333">
        <v>69.769384530972474</v>
      </c>
      <c r="M19" s="333">
        <v>64.651151663120629</v>
      </c>
      <c r="N19" s="333">
        <v>66.221780726634776</v>
      </c>
      <c r="O19" s="333">
        <v>63.870108549141399</v>
      </c>
      <c r="P19" s="333">
        <v>60.648885529249256</v>
      </c>
      <c r="Q19" s="333">
        <v>55.351857400625605</v>
      </c>
      <c r="R19" s="333">
        <v>57.978251228325675</v>
      </c>
      <c r="S19" s="333">
        <v>58.151941376062489</v>
      </c>
      <c r="T19" s="333">
        <v>56.562952617013075</v>
      </c>
      <c r="U19" s="333">
        <v>54.73489865730069</v>
      </c>
      <c r="V19" s="333">
        <v>53.021540498253316</v>
      </c>
      <c r="W19" s="333">
        <v>52.44204714053744</v>
      </c>
      <c r="X19" s="333">
        <v>51.197409195677366</v>
      </c>
      <c r="Y19" s="333">
        <v>48.362073201155276</v>
      </c>
      <c r="Z19" s="333">
        <v>54.756964778702354</v>
      </c>
      <c r="AA19" s="333">
        <v>52.084331568582442</v>
      </c>
      <c r="AB19" s="333">
        <v>45.111576854753302</v>
      </c>
      <c r="AC19" s="333">
        <v>42.864719725162743</v>
      </c>
      <c r="AD19" s="333">
        <v>42.405393073267824</v>
      </c>
      <c r="AE19" s="333">
        <v>37.913211051900198</v>
      </c>
      <c r="AF19" s="333">
        <v>35.360939820893556</v>
      </c>
      <c r="AG19" s="333">
        <v>37.349358697939792</v>
      </c>
      <c r="AH19" s="333">
        <v>35.736475138511409</v>
      </c>
      <c r="AI19" s="333">
        <v>37.589323023106196</v>
      </c>
      <c r="AJ19" s="333">
        <v>37.230887498311695</v>
      </c>
      <c r="AK19" s="333">
        <v>35.037441755158667</v>
      </c>
      <c r="AL19" s="333">
        <v>35.466863246316358</v>
      </c>
      <c r="AM19" s="333">
        <v>36.290683846375885</v>
      </c>
      <c r="AN19" s="333">
        <v>35.092330362598759</v>
      </c>
      <c r="AO19" s="333">
        <v>37.573477494848774</v>
      </c>
      <c r="AP19" s="333">
        <v>38.373425996074907</v>
      </c>
      <c r="AQ19" s="333">
        <v>39.553559465218349</v>
      </c>
      <c r="AR19" s="333">
        <v>39.181371531601336</v>
      </c>
    </row>
    <row r="20" spans="1:44" s="79" customFormat="1">
      <c r="A20" s="373" t="s">
        <v>359</v>
      </c>
      <c r="B20" s="229">
        <v>72383.862470232023</v>
      </c>
      <c r="C20" s="229">
        <v>70171.812681442374</v>
      </c>
      <c r="D20" s="229">
        <v>77274.840621045892</v>
      </c>
      <c r="E20" s="229">
        <v>79759.219394348445</v>
      </c>
      <c r="F20" s="229">
        <v>89174.636891295813</v>
      </c>
      <c r="G20" s="229">
        <v>87529.559175504546</v>
      </c>
      <c r="H20" s="229">
        <v>95843.876014936526</v>
      </c>
      <c r="I20" s="229">
        <v>97773.883618667867</v>
      </c>
      <c r="J20" s="229">
        <v>94092.441009801609</v>
      </c>
      <c r="K20" s="229">
        <v>89119.096956659356</v>
      </c>
      <c r="L20" s="229">
        <v>88649.460696113034</v>
      </c>
      <c r="M20" s="229">
        <v>84339.501353486223</v>
      </c>
      <c r="N20" s="229">
        <v>82147.699807518453</v>
      </c>
      <c r="O20" s="229">
        <v>81145.450886997423</v>
      </c>
      <c r="P20" s="229">
        <v>78329.483349923001</v>
      </c>
      <c r="Q20" s="229">
        <v>75008.089066999994</v>
      </c>
      <c r="R20" s="229">
        <v>73390.893265999999</v>
      </c>
      <c r="S20" s="229">
        <v>75642.896259620495</v>
      </c>
      <c r="T20" s="229">
        <v>74629.198145694827</v>
      </c>
      <c r="U20" s="229">
        <v>73442.457237302413</v>
      </c>
      <c r="V20" s="229">
        <v>71545.564226677627</v>
      </c>
      <c r="W20" s="229">
        <v>68265.486188561845</v>
      </c>
      <c r="X20" s="229">
        <v>68749.654034236009</v>
      </c>
      <c r="Y20" s="229">
        <v>63910.688659482927</v>
      </c>
      <c r="Z20" s="229">
        <v>76176.973863679625</v>
      </c>
      <c r="AA20" s="229">
        <v>74307.661141182311</v>
      </c>
      <c r="AB20" s="229">
        <v>73646.907500922112</v>
      </c>
      <c r="AC20" s="229">
        <v>69408.474518427203</v>
      </c>
      <c r="AD20" s="229">
        <v>68604.855317306297</v>
      </c>
      <c r="AE20" s="229">
        <v>61856.614020871952</v>
      </c>
      <c r="AF20" s="229">
        <v>59330.71568172882</v>
      </c>
      <c r="AG20" s="229">
        <v>61868.544503110155</v>
      </c>
      <c r="AH20" s="229">
        <v>58425.683278508775</v>
      </c>
      <c r="AI20" s="229">
        <v>63517.122042245814</v>
      </c>
      <c r="AJ20" s="229">
        <v>64692.289593670161</v>
      </c>
      <c r="AK20" s="229">
        <v>62607.895227889901</v>
      </c>
      <c r="AL20" s="229">
        <v>63577.332649540651</v>
      </c>
      <c r="AM20" s="229">
        <v>63279.926429606501</v>
      </c>
      <c r="AN20" s="229">
        <v>62911.910363020834</v>
      </c>
      <c r="AO20" s="229">
        <v>65390.284280474683</v>
      </c>
      <c r="AP20" s="229">
        <v>68236.492578179386</v>
      </c>
      <c r="AQ20" s="229">
        <v>69356.494507285068</v>
      </c>
      <c r="AR20" s="229">
        <v>72815.134165296025</v>
      </c>
    </row>
    <row r="21" spans="1:44" s="79" customFormat="1">
      <c r="A21" s="373" t="s">
        <v>361</v>
      </c>
      <c r="B21" s="333">
        <v>51.355622022195526</v>
      </c>
      <c r="C21" s="333">
        <v>50.985920166145085</v>
      </c>
      <c r="D21" s="333">
        <v>50.705556101828329</v>
      </c>
      <c r="E21" s="333">
        <v>52.903106595767703</v>
      </c>
      <c r="F21" s="333">
        <v>54.276125504520543</v>
      </c>
      <c r="G21" s="333">
        <v>54.006092756138038</v>
      </c>
      <c r="H21" s="333">
        <v>52.565634162850316</v>
      </c>
      <c r="I21" s="333">
        <v>55.088032935214791</v>
      </c>
      <c r="J21" s="333">
        <v>55.311806694368236</v>
      </c>
      <c r="K21" s="333">
        <v>55.472459869857083</v>
      </c>
      <c r="L21" s="333">
        <v>53.251712348946981</v>
      </c>
      <c r="M21" s="333">
        <v>47.089439141506681</v>
      </c>
      <c r="N21" s="333">
        <v>46.756330909648604</v>
      </c>
      <c r="O21" s="333">
        <v>46.646266006563586</v>
      </c>
      <c r="P21" s="333">
        <v>45.277912896858105</v>
      </c>
      <c r="Q21" s="333">
        <v>45.045482506264307</v>
      </c>
      <c r="R21" s="333">
        <v>49.071817320503783</v>
      </c>
      <c r="S21" s="333">
        <v>47.450933507340196</v>
      </c>
      <c r="T21" s="333">
        <v>45.18208557539262</v>
      </c>
      <c r="U21" s="333">
        <v>43.359083419651192</v>
      </c>
      <c r="V21" s="333">
        <v>41.652587782967956</v>
      </c>
      <c r="W21" s="333">
        <v>39.919582668958711</v>
      </c>
      <c r="X21" s="333">
        <v>36.536777285020733</v>
      </c>
      <c r="Y21" s="333">
        <v>32.821543306561068</v>
      </c>
      <c r="Z21" s="333">
        <v>39.800804304287155</v>
      </c>
      <c r="AA21" s="333">
        <v>35.769554264705491</v>
      </c>
      <c r="AB21" s="333">
        <v>29.918980149689073</v>
      </c>
      <c r="AC21" s="333">
        <v>28.417324389526311</v>
      </c>
      <c r="AD21" s="333">
        <v>29.705648181689188</v>
      </c>
      <c r="AE21" s="333">
        <v>29.649874864498177</v>
      </c>
      <c r="AF21" s="333">
        <v>29.552197812668695</v>
      </c>
      <c r="AG21" s="333">
        <v>30.979023948011275</v>
      </c>
      <c r="AH21" s="333">
        <v>31.246949000630046</v>
      </c>
      <c r="AI21" s="333">
        <v>31.374286422222568</v>
      </c>
      <c r="AJ21" s="333">
        <v>31.236967777489159</v>
      </c>
      <c r="AK21" s="333">
        <v>30.143551147636849</v>
      </c>
      <c r="AL21" s="333">
        <v>29.147117392167605</v>
      </c>
      <c r="AM21" s="333">
        <v>32.265289470883204</v>
      </c>
      <c r="AN21" s="333">
        <v>31.261199770050862</v>
      </c>
      <c r="AO21" s="333">
        <v>33.098920996849095</v>
      </c>
      <c r="AP21" s="333">
        <v>31.241143295259981</v>
      </c>
      <c r="AQ21" s="333">
        <v>34.116680047238631</v>
      </c>
      <c r="AR21" s="333">
        <v>31.125526297755396</v>
      </c>
    </row>
    <row r="22" spans="1:44" s="79" customFormat="1">
      <c r="A22" s="373" t="s">
        <v>359</v>
      </c>
      <c r="B22" s="229">
        <v>57668.913243548202</v>
      </c>
      <c r="C22" s="229">
        <v>60185.243460026424</v>
      </c>
      <c r="D22" s="229">
        <v>62729.387944810696</v>
      </c>
      <c r="E22" s="229">
        <v>66969.241157517405</v>
      </c>
      <c r="F22" s="229">
        <v>69856.080817458103</v>
      </c>
      <c r="G22" s="229">
        <v>69122.97436359078</v>
      </c>
      <c r="H22" s="229">
        <v>71822.366679915678</v>
      </c>
      <c r="I22" s="229">
        <v>74672.487496557558</v>
      </c>
      <c r="J22" s="229">
        <v>71044.587473137086</v>
      </c>
      <c r="K22" s="229">
        <v>69381.434187087696</v>
      </c>
      <c r="L22" s="229">
        <v>67661.99261487012</v>
      </c>
      <c r="M22" s="229">
        <v>61429.683989303128</v>
      </c>
      <c r="N22" s="229">
        <v>58000.93252584443</v>
      </c>
      <c r="O22" s="229">
        <v>59262.969380820097</v>
      </c>
      <c r="P22" s="229">
        <v>58477.505290073095</v>
      </c>
      <c r="Q22" s="229">
        <v>61041.773890999997</v>
      </c>
      <c r="R22" s="229">
        <v>62116.818480000002</v>
      </c>
      <c r="S22" s="229">
        <v>61723.23667590203</v>
      </c>
      <c r="T22" s="229">
        <v>59613.274431991209</v>
      </c>
      <c r="U22" s="229">
        <v>58178.560808783332</v>
      </c>
      <c r="V22" s="229">
        <v>56204.664489743242</v>
      </c>
      <c r="W22" s="229">
        <v>51964.594594066519</v>
      </c>
      <c r="X22" s="229">
        <v>49062.849806923216</v>
      </c>
      <c r="Y22" s="229">
        <v>43373.811268687539</v>
      </c>
      <c r="Z22" s="229">
        <v>55370.21347867632</v>
      </c>
      <c r="AA22" s="229">
        <v>51031.698735981467</v>
      </c>
      <c r="AB22" s="229">
        <v>48844.232838513701</v>
      </c>
      <c r="AC22" s="229">
        <v>46014.604747653655</v>
      </c>
      <c r="AD22" s="229">
        <v>48058.785638195288</v>
      </c>
      <c r="AE22" s="229">
        <v>48374.717265434454</v>
      </c>
      <c r="AF22" s="229">
        <v>49584.458305535729</v>
      </c>
      <c r="AG22" s="229">
        <v>51316.198955142252</v>
      </c>
      <c r="AH22" s="229">
        <v>51085.741910878707</v>
      </c>
      <c r="AI22" s="229">
        <v>53015.170782504058</v>
      </c>
      <c r="AJ22" s="229">
        <v>54277.270870352171</v>
      </c>
      <c r="AK22" s="229">
        <v>53863.073258478602</v>
      </c>
      <c r="AL22" s="229">
        <v>52248.657157734888</v>
      </c>
      <c r="AM22" s="229">
        <v>56260.861674320367</v>
      </c>
      <c r="AN22" s="229">
        <v>56043.636243377798</v>
      </c>
      <c r="AO22" s="229">
        <v>57603.075298464493</v>
      </c>
      <c r="AP22" s="229">
        <v>55553.706432646904</v>
      </c>
      <c r="AQ22" s="229">
        <v>59823.018820438941</v>
      </c>
      <c r="AR22" s="229">
        <v>57844.054068106314</v>
      </c>
    </row>
    <row r="23" spans="1:44" s="79" customFormat="1">
      <c r="A23" s="373" t="s">
        <v>362</v>
      </c>
      <c r="B23" s="333">
        <v>134.05784554240213</v>
      </c>
      <c r="C23" s="333">
        <v>127.47155862987687</v>
      </c>
      <c r="D23" s="333">
        <v>129.94677163618243</v>
      </c>
      <c r="E23" s="333">
        <v>131.73961654837174</v>
      </c>
      <c r="F23" s="333">
        <v>140.12847364323144</v>
      </c>
      <c r="G23" s="333">
        <v>142.0046871609037</v>
      </c>
      <c r="H23" s="333">
        <v>141.58001411871351</v>
      </c>
      <c r="I23" s="333">
        <v>145.75099022749848</v>
      </c>
      <c r="J23" s="333">
        <v>148.46875016533664</v>
      </c>
      <c r="K23" s="333">
        <v>146.63601342808826</v>
      </c>
      <c r="L23" s="333">
        <v>143.00331265419402</v>
      </c>
      <c r="M23" s="333">
        <v>130.72052294932064</v>
      </c>
      <c r="N23" s="333">
        <v>133.24076019466875</v>
      </c>
      <c r="O23" s="333">
        <v>130.56187543992502</v>
      </c>
      <c r="P23" s="333">
        <v>125.76052858715944</v>
      </c>
      <c r="Q23" s="333">
        <v>118.86960465959837</v>
      </c>
      <c r="R23" s="333">
        <v>126.02332019304666</v>
      </c>
      <c r="S23" s="333">
        <v>123.97210218422646</v>
      </c>
      <c r="T23" s="333">
        <v>119.87217211081473</v>
      </c>
      <c r="U23" s="333">
        <v>114.38578442810972</v>
      </c>
      <c r="V23" s="333">
        <v>105.66328272260932</v>
      </c>
      <c r="W23" s="333">
        <v>101.75522739848049</v>
      </c>
      <c r="X23" s="333">
        <v>96.802733603138677</v>
      </c>
      <c r="Y23" s="333">
        <v>90.349272139610108</v>
      </c>
      <c r="Z23" s="333">
        <v>104.15127657147811</v>
      </c>
      <c r="AA23" s="333">
        <v>97.17388003501398</v>
      </c>
      <c r="AB23" s="333">
        <v>83.487329511173385</v>
      </c>
      <c r="AC23" s="333">
        <v>78.779422139525096</v>
      </c>
      <c r="AD23" s="333">
        <v>80.3688718101034</v>
      </c>
      <c r="AE23" s="333">
        <v>74.439721016096556</v>
      </c>
      <c r="AF23" s="333">
        <v>72.212972948798821</v>
      </c>
      <c r="AG23" s="333">
        <v>75.512919994150963</v>
      </c>
      <c r="AH23" s="333">
        <v>73.269985941057399</v>
      </c>
      <c r="AI23" s="333">
        <v>75.302939601506282</v>
      </c>
      <c r="AJ23" s="333">
        <v>74.906191656290176</v>
      </c>
      <c r="AK23" s="333">
        <v>70.883922478969851</v>
      </c>
      <c r="AL23" s="333">
        <v>70.267513082940695</v>
      </c>
      <c r="AM23" s="333">
        <v>73.708683980814598</v>
      </c>
      <c r="AN23" s="333">
        <v>71.657348137268627</v>
      </c>
      <c r="AO23" s="333">
        <v>75.584229931863476</v>
      </c>
      <c r="AP23" s="333">
        <v>74.669879050813933</v>
      </c>
      <c r="AQ23" s="333">
        <v>78.912888054908478</v>
      </c>
      <c r="AR23" s="333">
        <v>75.26642082640376</v>
      </c>
    </row>
    <row r="24" spans="1:44" s="79" customFormat="1" ht="13.5" thickBot="1">
      <c r="A24" s="374" t="s">
        <v>359</v>
      </c>
      <c r="B24" s="241">
        <v>150537.95397241038</v>
      </c>
      <c r="C24" s="241">
        <v>150471.08624043933</v>
      </c>
      <c r="D24" s="241">
        <v>160761.10936978532</v>
      </c>
      <c r="E24" s="241">
        <v>166767.18473339308</v>
      </c>
      <c r="F24" s="241">
        <v>180352.33518710418</v>
      </c>
      <c r="G24" s="241">
        <v>181753.31428725267</v>
      </c>
      <c r="H24" s="241">
        <v>193446.00042451953</v>
      </c>
      <c r="I24" s="241">
        <v>197567.21043521728</v>
      </c>
      <c r="J24" s="241">
        <v>190698.90749423968</v>
      </c>
      <c r="K24" s="241">
        <v>183403.02447352104</v>
      </c>
      <c r="L24" s="241">
        <v>181700.99435124311</v>
      </c>
      <c r="M24" s="241">
        <v>170529.115701765</v>
      </c>
      <c r="N24" s="241">
        <v>165284.31960747455</v>
      </c>
      <c r="O24" s="241">
        <v>165875.75145693298</v>
      </c>
      <c r="P24" s="241">
        <v>162422.72457413381</v>
      </c>
      <c r="Q24" s="241">
        <v>161081.8916</v>
      </c>
      <c r="R24" s="241">
        <v>159524.715654</v>
      </c>
      <c r="S24" s="241">
        <v>161260.46083250261</v>
      </c>
      <c r="T24" s="241">
        <v>158159.42539608601</v>
      </c>
      <c r="U24" s="241">
        <v>153481.11145714569</v>
      </c>
      <c r="V24" s="241">
        <v>142578.64085788079</v>
      </c>
      <c r="W24" s="241">
        <v>132458.02651390835</v>
      </c>
      <c r="X24" s="241">
        <v>129990.06296095929</v>
      </c>
      <c r="Y24" s="241">
        <v>119396.9534413504</v>
      </c>
      <c r="Z24" s="241">
        <v>144893.51455689609</v>
      </c>
      <c r="AA24" s="241">
        <v>138636.00687488375</v>
      </c>
      <c r="AB24" s="241">
        <v>136297.24480270589</v>
      </c>
      <c r="AC24" s="241">
        <v>127563.16964643089</v>
      </c>
      <c r="AD24" s="241">
        <v>130023.43388306168</v>
      </c>
      <c r="AE24" s="241">
        <v>121450.78095365637</v>
      </c>
      <c r="AF24" s="241">
        <v>121163.27756724457</v>
      </c>
      <c r="AG24" s="241">
        <v>125085.80104417239</v>
      </c>
      <c r="AH24" s="241">
        <v>119789.34620218752</v>
      </c>
      <c r="AI24" s="241">
        <v>127244.27098270987</v>
      </c>
      <c r="AJ24" s="241">
        <v>130156.79637525235</v>
      </c>
      <c r="AK24" s="241">
        <v>126661.45042543839</v>
      </c>
      <c r="AL24" s="241">
        <v>125960.42178029557</v>
      </c>
      <c r="AM24" s="241">
        <v>128525.54995308678</v>
      </c>
      <c r="AN24" s="241">
        <v>128463.98675387866</v>
      </c>
      <c r="AO24" s="241">
        <v>131541.57165896919</v>
      </c>
      <c r="AP24" s="241">
        <v>132779.66497402629</v>
      </c>
      <c r="AQ24" s="241">
        <v>138372.40847431397</v>
      </c>
      <c r="AR24" s="241">
        <v>139876.02568215234</v>
      </c>
    </row>
    <row r="25" spans="1:44" s="79" customFormat="1" ht="13.5" thickTop="1">
      <c r="A25" s="370"/>
      <c r="B25" s="84"/>
      <c r="C25" s="84"/>
      <c r="D25" s="84"/>
      <c r="E25" s="84"/>
      <c r="F25" s="84"/>
      <c r="G25" s="84"/>
      <c r="H25" s="84"/>
      <c r="I25" s="84"/>
      <c r="J25" s="84"/>
      <c r="K25" s="84"/>
      <c r="L25" s="84"/>
      <c r="M25" s="84"/>
      <c r="N25" s="84"/>
      <c r="O25" s="84"/>
      <c r="P25" s="84"/>
      <c r="Q25" s="84"/>
      <c r="R25" s="84"/>
      <c r="S25" s="84"/>
      <c r="T25" s="84"/>
      <c r="U25" s="84"/>
      <c r="V25" s="84"/>
    </row>
    <row r="26" spans="1:44" s="79" customFormat="1">
      <c r="C26" s="84"/>
      <c r="D26" s="84"/>
      <c r="E26" s="84"/>
      <c r="F26" s="84"/>
      <c r="G26" s="84"/>
      <c r="H26" s="84"/>
      <c r="I26" s="84"/>
      <c r="J26" s="84"/>
      <c r="K26" s="84"/>
      <c r="L26" s="84"/>
      <c r="M26" s="84"/>
      <c r="N26" s="84"/>
      <c r="O26" s="84"/>
      <c r="P26" s="84"/>
      <c r="Q26" s="84"/>
      <c r="R26" s="84"/>
      <c r="S26" s="84"/>
      <c r="T26" s="84"/>
      <c r="U26" s="84"/>
      <c r="V26" s="84"/>
    </row>
    <row r="27" spans="1:44" s="79" customFormat="1">
      <c r="C27" s="84"/>
      <c r="D27" s="84"/>
      <c r="E27" s="84"/>
      <c r="F27" s="84"/>
      <c r="G27" s="84"/>
      <c r="H27" s="84"/>
      <c r="I27" s="84"/>
      <c r="J27" s="84"/>
      <c r="K27" s="84"/>
      <c r="L27" s="84"/>
      <c r="M27" s="84"/>
      <c r="N27" s="84"/>
      <c r="O27" s="84"/>
      <c r="P27" s="84"/>
      <c r="Q27" s="84"/>
      <c r="R27" s="84"/>
      <c r="S27" s="84"/>
      <c r="T27" s="84"/>
      <c r="U27" s="84"/>
      <c r="V27" s="84"/>
    </row>
    <row r="28" spans="1:44" s="79" customFormat="1">
      <c r="C28" s="84"/>
      <c r="D28" s="84"/>
      <c r="E28" s="84"/>
      <c r="F28" s="84"/>
      <c r="G28" s="84"/>
      <c r="H28" s="84"/>
      <c r="I28" s="84"/>
      <c r="J28" s="84"/>
      <c r="K28" s="84"/>
      <c r="L28" s="84"/>
      <c r="M28" s="84"/>
      <c r="N28" s="84"/>
      <c r="O28" s="84"/>
      <c r="P28" s="84"/>
      <c r="Q28" s="84"/>
      <c r="R28" s="84"/>
      <c r="S28" s="84"/>
      <c r="T28" s="84"/>
      <c r="U28" s="84"/>
      <c r="V28" s="84"/>
    </row>
    <row r="29" spans="1:44" s="79" customFormat="1">
      <c r="C29" s="84"/>
      <c r="D29" s="84"/>
      <c r="E29" s="84"/>
      <c r="F29" s="84"/>
      <c r="G29" s="84"/>
      <c r="H29" s="84"/>
      <c r="I29" s="84"/>
      <c r="J29" s="84"/>
      <c r="K29" s="84"/>
      <c r="L29" s="84"/>
      <c r="M29" s="84"/>
      <c r="N29" s="84"/>
      <c r="O29" s="84"/>
      <c r="P29" s="84"/>
      <c r="Q29" s="84"/>
      <c r="R29" s="84"/>
      <c r="S29" s="84"/>
      <c r="T29" s="84"/>
      <c r="U29" s="84"/>
      <c r="V29" s="84"/>
    </row>
    <row r="30" spans="1:44" s="79" customFormat="1">
      <c r="C30" s="84"/>
      <c r="D30" s="84"/>
      <c r="E30" s="84"/>
      <c r="F30" s="84"/>
      <c r="G30" s="84"/>
      <c r="H30" s="84"/>
      <c r="I30" s="84"/>
      <c r="J30" s="84"/>
      <c r="K30" s="84"/>
      <c r="L30" s="84"/>
      <c r="M30" s="84"/>
      <c r="N30" s="84"/>
      <c r="O30" s="84"/>
      <c r="P30" s="84"/>
      <c r="Q30" s="84"/>
      <c r="R30" s="84"/>
      <c r="S30" s="84"/>
      <c r="T30" s="84"/>
      <c r="U30" s="84"/>
      <c r="V30" s="84"/>
    </row>
  </sheetData>
  <sheetProtection sheet="1" objects="1" scenarios="1"/>
  <hyperlinks>
    <hyperlink ref="A4" location="'Index'!D22" display="Índice!A1" xr:uid="{A32822CA-9B28-41A9-B28F-A17FCA775B2A}"/>
  </hyperlinks>
  <printOptions horizontalCentered="1"/>
  <pageMargins left="0.39370078740157483" right="0.39370078740157483" top="0.39370078740157483" bottom="0.39370078740157483" header="0.51181102362204722" footer="0.51181102362204722"/>
  <pageSetup paperSize="9" orientation="landscape" r:id="rId1"/>
  <headerFooter alignWithMargins="0">
    <oddHeader>&amp;R&amp;"Calibri"&amp;10&amp;K000000 #interna&amp;1#_x000D_</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E848A-68D3-427D-923F-7ADB8DD286CB}">
  <sheetPr codeName="Plan15">
    <tabColor rgb="FF33CCCC"/>
  </sheetPr>
  <dimension ref="A1:BT43"/>
  <sheetViews>
    <sheetView showGridLines="0" showRowColHeaders="0" zoomScaleNormal="100" workbookViewId="0">
      <pane xSplit="1" ySplit="5" topLeftCell="B24" activePane="bottomRight" state="frozen"/>
      <selection pane="topRight" activeCell="B1" sqref="B1"/>
      <selection pane="bottomLeft" activeCell="A6" sqref="A6"/>
      <selection pane="bottomRight" activeCell="A4" sqref="A4"/>
    </sheetView>
  </sheetViews>
  <sheetFormatPr defaultColWidth="12.42578125" defaultRowHeight="12.75"/>
  <cols>
    <col min="1" max="1" width="64.7109375" customWidth="1"/>
    <col min="2" max="236" width="12.7109375" customWidth="1"/>
  </cols>
  <sheetData>
    <row r="1" spans="1:72" s="80" customFormat="1" ht="16.350000000000001" customHeight="1">
      <c r="A1" s="90"/>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row>
    <row r="2" spans="1:72" s="80" customFormat="1" ht="33" customHeight="1">
      <c r="A2" s="616" t="s">
        <v>248</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c r="AZ2" s="91"/>
      <c r="BA2" s="91"/>
      <c r="BB2" s="91"/>
      <c r="BC2" s="91"/>
      <c r="BD2" s="91"/>
      <c r="BE2" s="91"/>
      <c r="BF2" s="91"/>
      <c r="BG2" s="91"/>
      <c r="BH2" s="91"/>
      <c r="BI2" s="91"/>
      <c r="BJ2" s="91"/>
      <c r="BK2" s="91"/>
      <c r="BL2" s="91"/>
      <c r="BM2" s="91"/>
      <c r="BN2" s="91"/>
      <c r="BO2" s="91"/>
      <c r="BP2" s="91"/>
      <c r="BQ2" s="91"/>
      <c r="BR2" s="91"/>
      <c r="BS2" s="91"/>
      <c r="BT2" s="91"/>
    </row>
    <row r="3" spans="1:72" s="80" customFormat="1" ht="16.350000000000001" customHeight="1">
      <c r="A3" s="617" t="s">
        <v>1443</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row>
    <row r="4" spans="1:72" s="81" customFormat="1" ht="16.350000000000001" customHeight="1">
      <c r="A4" s="95" t="s">
        <v>1457</v>
      </c>
      <c r="B4" s="93" t="s">
        <v>11</v>
      </c>
      <c r="C4" s="93" t="s">
        <v>1548</v>
      </c>
      <c r="D4" s="93" t="s">
        <v>1591</v>
      </c>
      <c r="E4" s="93" t="s">
        <v>1592</v>
      </c>
      <c r="F4" s="94" t="s">
        <v>1549</v>
      </c>
      <c r="G4" s="94" t="s">
        <v>1550</v>
      </c>
      <c r="H4" s="94" t="s">
        <v>1593</v>
      </c>
      <c r="I4" s="94" t="s">
        <v>1594</v>
      </c>
      <c r="J4" s="94" t="s">
        <v>12</v>
      </c>
      <c r="K4" s="94" t="s">
        <v>1068</v>
      </c>
      <c r="L4" s="94" t="s">
        <v>1536</v>
      </c>
      <c r="M4" s="94" t="s">
        <v>1537</v>
      </c>
      <c r="N4" s="94" t="s">
        <v>13</v>
      </c>
      <c r="O4" s="94" t="s">
        <v>1533</v>
      </c>
      <c r="P4" s="94" t="s">
        <v>1538</v>
      </c>
      <c r="Q4" s="94" t="s">
        <v>1539</v>
      </c>
      <c r="R4" s="94" t="s">
        <v>1534</v>
      </c>
      <c r="S4" s="94" t="s">
        <v>1535</v>
      </c>
      <c r="T4" s="94" t="s">
        <v>1540</v>
      </c>
      <c r="U4" s="94" t="s">
        <v>1541</v>
      </c>
      <c r="V4" s="94" t="s">
        <v>681</v>
      </c>
      <c r="W4" s="94" t="s">
        <v>682</v>
      </c>
      <c r="X4" s="94" t="s">
        <v>1542</v>
      </c>
      <c r="Y4" s="94" t="s">
        <v>1543</v>
      </c>
      <c r="Z4" s="94" t="s">
        <v>3</v>
      </c>
      <c r="AA4" s="94" t="s">
        <v>759</v>
      </c>
      <c r="AB4" s="94" t="s">
        <v>1544</v>
      </c>
      <c r="AC4" s="94" t="s">
        <v>1545</v>
      </c>
      <c r="AD4" s="94" t="s">
        <v>761</v>
      </c>
      <c r="AE4" s="94" t="s">
        <v>762</v>
      </c>
      <c r="AF4" s="94" t="s">
        <v>1478</v>
      </c>
      <c r="AG4" s="94" t="s">
        <v>1479</v>
      </c>
      <c r="AH4" s="94" t="s">
        <v>1460</v>
      </c>
      <c r="AI4" s="94" t="s">
        <v>1461</v>
      </c>
      <c r="AJ4" s="94" t="s">
        <v>1480</v>
      </c>
      <c r="AK4" s="94" t="s">
        <v>1481</v>
      </c>
      <c r="AL4" s="94" t="s">
        <v>1464</v>
      </c>
      <c r="AM4" s="94" t="s">
        <v>1465</v>
      </c>
      <c r="AN4" s="94" t="s">
        <v>1482</v>
      </c>
      <c r="AO4" s="94" t="s">
        <v>1483</v>
      </c>
      <c r="AP4" s="94" t="s">
        <v>1468</v>
      </c>
      <c r="AQ4" s="94" t="s">
        <v>1469</v>
      </c>
      <c r="AR4" s="94" t="s">
        <v>1484</v>
      </c>
      <c r="AS4" s="94" t="s">
        <v>1485</v>
      </c>
      <c r="AT4" s="94" t="s">
        <v>1472</v>
      </c>
      <c r="AU4" s="94" t="s">
        <v>1473</v>
      </c>
      <c r="AV4" s="94" t="s">
        <v>1486</v>
      </c>
      <c r="AW4" s="94" t="s">
        <v>1487</v>
      </c>
      <c r="AX4" s="94" t="s">
        <v>1163</v>
      </c>
      <c r="AY4" s="94" t="s">
        <v>1164</v>
      </c>
      <c r="AZ4" s="94" t="s">
        <v>1488</v>
      </c>
      <c r="BA4" s="94" t="s">
        <v>1489</v>
      </c>
      <c r="BB4" s="94" t="s">
        <v>1203</v>
      </c>
      <c r="BC4" s="94" t="s">
        <v>1204</v>
      </c>
      <c r="BD4" s="94" t="s">
        <v>1490</v>
      </c>
      <c r="BE4" s="94" t="s">
        <v>1491</v>
      </c>
      <c r="BF4" s="94" t="s">
        <v>1477</v>
      </c>
      <c r="BG4" s="94" t="s">
        <v>1403</v>
      </c>
      <c r="BH4" s="94" t="s">
        <v>1418</v>
      </c>
      <c r="BI4" s="94" t="s">
        <v>1419</v>
      </c>
      <c r="BJ4" s="94" t="s">
        <v>1406</v>
      </c>
      <c r="BK4" s="94" t="s">
        <v>1407</v>
      </c>
      <c r="BL4" s="94" t="s">
        <v>1420</v>
      </c>
      <c r="BM4" s="94" t="s">
        <v>1421</v>
      </c>
      <c r="BN4" s="94" t="s">
        <v>1410</v>
      </c>
      <c r="BO4" s="94" t="s">
        <v>1411</v>
      </c>
      <c r="BP4" s="94" t="s">
        <v>1422</v>
      </c>
      <c r="BQ4" s="94" t="s">
        <v>1423</v>
      </c>
      <c r="BR4" s="94" t="s">
        <v>1414</v>
      </c>
      <c r="BS4" s="94" t="s">
        <v>1415</v>
      </c>
      <c r="BT4" s="94" t="s">
        <v>1424</v>
      </c>
    </row>
    <row r="5" spans="1:72" s="109" customFormat="1" ht="3.75" customHeight="1">
      <c r="A5" s="96"/>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row>
    <row r="6" spans="1:72" s="79" customFormat="1">
      <c r="A6" s="351" t="s">
        <v>162</v>
      </c>
      <c r="B6" s="352">
        <v>5557.9516101700001</v>
      </c>
      <c r="C6" s="352">
        <v>5363.37467449</v>
      </c>
      <c r="D6" s="352">
        <v>6532.3602396899996</v>
      </c>
      <c r="E6" s="352">
        <v>7838.0435641699996</v>
      </c>
      <c r="F6" s="352">
        <v>9515.2076251199996</v>
      </c>
      <c r="G6" s="352">
        <v>12439.568497269998</v>
      </c>
      <c r="H6" s="352">
        <v>13247.017600069999</v>
      </c>
      <c r="I6" s="352">
        <v>14130.77874317</v>
      </c>
      <c r="J6" s="352">
        <v>14815.390094620001</v>
      </c>
      <c r="K6" s="352">
        <v>14764.402456170001</v>
      </c>
      <c r="L6" s="352">
        <v>17358.875296270002</v>
      </c>
      <c r="M6" s="352">
        <v>18158.57448698</v>
      </c>
      <c r="N6" s="352">
        <v>18540.429321539999</v>
      </c>
      <c r="O6" s="352">
        <v>21707.3847082742</v>
      </c>
      <c r="P6" s="352">
        <v>21141.526781090855</v>
      </c>
      <c r="Q6" s="352">
        <v>20043.393885007303</v>
      </c>
      <c r="R6" s="352">
        <v>23391.885010471502</v>
      </c>
      <c r="S6" s="352">
        <v>24893.865697988498</v>
      </c>
      <c r="T6" s="352">
        <v>25247.032652223173</v>
      </c>
      <c r="U6" s="352">
        <v>24561.2173282986</v>
      </c>
      <c r="V6" s="352">
        <v>25297.1823086408</v>
      </c>
      <c r="W6" s="352">
        <v>25787.013253344299</v>
      </c>
      <c r="X6" s="352">
        <v>24829.1673524328</v>
      </c>
      <c r="Y6" s="352">
        <v>25282.588563213099</v>
      </c>
      <c r="Z6" s="352">
        <v>31032.220876712501</v>
      </c>
      <c r="AA6" s="352">
        <v>37345.137129516501</v>
      </c>
      <c r="AB6" s="352">
        <v>36347.394779496499</v>
      </c>
      <c r="AC6" s="352">
        <v>40529.550251940003</v>
      </c>
      <c r="AD6" s="352">
        <v>40968.266826040002</v>
      </c>
      <c r="AE6" s="352">
        <v>40226.150877487198</v>
      </c>
      <c r="AF6" s="352">
        <v>41014.446347780293</v>
      </c>
      <c r="AG6" s="352">
        <v>41113.314773318198</v>
      </c>
      <c r="AH6" s="352">
        <v>44250.142606269997</v>
      </c>
      <c r="AI6" s="352">
        <v>45997.135378914725</v>
      </c>
      <c r="AJ6" s="352">
        <v>49269.55621414182</v>
      </c>
      <c r="AK6" s="352">
        <v>47715.518592006301</v>
      </c>
      <c r="AL6" s="352">
        <v>45739.487533550448</v>
      </c>
      <c r="AM6" s="352">
        <v>42594.756937540682</v>
      </c>
      <c r="AN6" s="352">
        <v>43618.493526398866</v>
      </c>
      <c r="AO6" s="352">
        <v>38901.207152589996</v>
      </c>
      <c r="AP6" s="352">
        <v>38532.113441449997</v>
      </c>
      <c r="AQ6" s="352">
        <v>38717.027876259999</v>
      </c>
      <c r="AR6" s="352">
        <v>38844.247581609197</v>
      </c>
      <c r="AS6" s="352">
        <v>36129.30020405219</v>
      </c>
      <c r="AT6" s="352">
        <v>35374.784584879999</v>
      </c>
      <c r="AU6" s="352">
        <v>35931.449484759862</v>
      </c>
      <c r="AV6" s="352">
        <v>36227.196108761498</v>
      </c>
      <c r="AW6" s="352">
        <v>35021.966644923355</v>
      </c>
      <c r="AX6" s="352">
        <v>27403.589403080001</v>
      </c>
      <c r="AY6" s="352">
        <v>23531.052255679999</v>
      </c>
      <c r="AZ6" s="352">
        <v>22916.363677735349</v>
      </c>
      <c r="BA6" s="352">
        <v>27312.464769433111</v>
      </c>
      <c r="BB6" s="352">
        <v>29375.439795400001</v>
      </c>
      <c r="BC6" s="352">
        <v>28562.022642232329</v>
      </c>
      <c r="BD6" s="352">
        <v>28645.72815661037</v>
      </c>
      <c r="BE6" s="352">
        <v>28688.88850222031</v>
      </c>
      <c r="BF6" s="352">
        <v>27330.901363790752</v>
      </c>
      <c r="BG6" s="352">
        <v>22619.562228438597</v>
      </c>
      <c r="BH6" s="352">
        <v>20479.680106375457</v>
      </c>
      <c r="BI6" s="352">
        <v>21145.633617713265</v>
      </c>
      <c r="BJ6" s="352">
        <v>21203.281513230144</v>
      </c>
      <c r="BK6" s="352">
        <v>21497.287784029006</v>
      </c>
      <c r="BL6" s="352">
        <v>23545.704146026659</v>
      </c>
      <c r="BM6" s="352">
        <v>23182.719763034231</v>
      </c>
      <c r="BN6" s="352">
        <v>23266.964777773082</v>
      </c>
      <c r="BO6" s="352">
        <v>23617.384705636803</v>
      </c>
      <c r="BP6" s="352">
        <v>22110.347140020309</v>
      </c>
      <c r="BQ6" s="352">
        <v>24524.086422707554</v>
      </c>
      <c r="BR6" s="352">
        <v>24629.092705726049</v>
      </c>
      <c r="BS6" s="352">
        <v>30843.725697196202</v>
      </c>
      <c r="BT6" s="352">
        <v>29549.340965757227</v>
      </c>
    </row>
    <row r="7" spans="1:72" s="79" customFormat="1">
      <c r="A7" s="350" t="s">
        <v>1360</v>
      </c>
      <c r="B7" s="229">
        <v>8310.0456096599992</v>
      </c>
      <c r="C7" s="229">
        <v>8974.9661529800014</v>
      </c>
      <c r="D7" s="229">
        <v>9767.1665376500005</v>
      </c>
      <c r="E7" s="229">
        <v>9606.7757837400004</v>
      </c>
      <c r="F7" s="229">
        <v>11019.034144159999</v>
      </c>
      <c r="G7" s="229">
        <v>12432.45648735</v>
      </c>
      <c r="H7" s="229">
        <v>12947.698241699998</v>
      </c>
      <c r="I7" s="229">
        <v>13837.720823270001</v>
      </c>
      <c r="J7" s="229">
        <v>13690.703376490001</v>
      </c>
      <c r="K7" s="229">
        <v>14576.81258546</v>
      </c>
      <c r="L7" s="229">
        <v>15612.31208578</v>
      </c>
      <c r="M7" s="229">
        <v>15598.08426249</v>
      </c>
      <c r="N7" s="229">
        <v>15462.747472930001</v>
      </c>
      <c r="O7" s="229">
        <v>17794.522345720903</v>
      </c>
      <c r="P7" s="229">
        <v>19080.088230377023</v>
      </c>
      <c r="Q7" s="229">
        <v>20246.328377781199</v>
      </c>
      <c r="R7" s="229">
        <v>20654.616443954699</v>
      </c>
      <c r="S7" s="229">
        <v>19739.644557255102</v>
      </c>
      <c r="T7" s="229">
        <v>21328.634825885601</v>
      </c>
      <c r="U7" s="229">
        <v>23312.511785499599</v>
      </c>
      <c r="V7" s="229">
        <v>22678.187482019599</v>
      </c>
      <c r="W7" s="229">
        <v>26401.0440891574</v>
      </c>
      <c r="X7" s="229">
        <v>27625.9150467537</v>
      </c>
      <c r="Y7" s="229">
        <v>27310.2926463535</v>
      </c>
      <c r="Z7" s="229">
        <v>28700.388890315498</v>
      </c>
      <c r="AA7" s="229">
        <v>30422.486023987498</v>
      </c>
      <c r="AB7" s="229">
        <v>31848.327680437498</v>
      </c>
      <c r="AC7" s="229">
        <v>34564.323410099998</v>
      </c>
      <c r="AD7" s="229">
        <v>35045.157301070001</v>
      </c>
      <c r="AE7" s="229">
        <v>36062.851019837195</v>
      </c>
      <c r="AF7" s="229">
        <v>37079.494145147401</v>
      </c>
      <c r="AG7" s="229">
        <v>36609.998071030997</v>
      </c>
      <c r="AH7" s="229">
        <v>36090.131281050002</v>
      </c>
      <c r="AI7" s="229">
        <v>35732.147889392298</v>
      </c>
      <c r="AJ7" s="229">
        <v>37301.989755394672</v>
      </c>
      <c r="AK7" s="229">
        <v>37512.202766162802</v>
      </c>
      <c r="AL7" s="229">
        <v>33861.809822200128</v>
      </c>
      <c r="AM7" s="229">
        <v>33531.835323854153</v>
      </c>
      <c r="AN7" s="229">
        <v>30973.635188633867</v>
      </c>
      <c r="AO7" s="229">
        <v>29387.551626230001</v>
      </c>
      <c r="AP7" s="229">
        <v>27983.695356560002</v>
      </c>
      <c r="AQ7" s="229">
        <v>30199.087631229992</v>
      </c>
      <c r="AR7" s="229">
        <v>30347.051980511675</v>
      </c>
      <c r="AS7" s="229">
        <v>31110.918596336294</v>
      </c>
      <c r="AT7" s="229">
        <v>34048.587322979998</v>
      </c>
      <c r="AU7" s="229">
        <v>36341.470104616128</v>
      </c>
      <c r="AV7" s="229">
        <v>35090.955930324184</v>
      </c>
      <c r="AW7" s="229">
        <v>34467.31940355472</v>
      </c>
      <c r="AX7" s="229">
        <v>32560.832313589999</v>
      </c>
      <c r="AY7" s="229">
        <v>33546.734246259999</v>
      </c>
      <c r="AZ7" s="229">
        <v>32963.011074467257</v>
      </c>
      <c r="BA7" s="229">
        <v>30158.516891724423</v>
      </c>
      <c r="BB7" s="229">
        <v>34567.712807386044</v>
      </c>
      <c r="BC7" s="229">
        <v>33045.389859747163</v>
      </c>
      <c r="BD7" s="229">
        <v>32590.944392143483</v>
      </c>
      <c r="BE7" s="229">
        <v>33261.814815298007</v>
      </c>
      <c r="BF7" s="229">
        <v>36041.900109366725</v>
      </c>
      <c r="BG7" s="229">
        <v>37492.951411092668</v>
      </c>
      <c r="BH7" s="229">
        <v>40496.340674331259</v>
      </c>
      <c r="BI7" s="229">
        <v>42703.721747658004</v>
      </c>
      <c r="BJ7" s="229">
        <v>42998.002009138829</v>
      </c>
      <c r="BK7" s="229">
        <v>46835.528987379097</v>
      </c>
      <c r="BL7" s="229">
        <v>48644.805892736731</v>
      </c>
      <c r="BM7" s="229">
        <v>48835.147390159429</v>
      </c>
      <c r="BN7" s="229">
        <v>47071.343412426344</v>
      </c>
      <c r="BO7" s="229">
        <v>50984.188528796403</v>
      </c>
      <c r="BP7" s="229">
        <v>49299.663983461498</v>
      </c>
      <c r="BQ7" s="229">
        <v>51791.027887610951</v>
      </c>
      <c r="BR7" s="229">
        <v>52828.198270025663</v>
      </c>
      <c r="BS7" s="229">
        <v>59062.169918247688</v>
      </c>
      <c r="BT7" s="229">
        <v>57833.919185925195</v>
      </c>
    </row>
    <row r="8" spans="1:72" s="79" customFormat="1">
      <c r="A8" s="350" t="s">
        <v>163</v>
      </c>
      <c r="B8" s="229">
        <v>9802.7578221799995</v>
      </c>
      <c r="C8" s="229">
        <v>9138.8215385499989</v>
      </c>
      <c r="D8" s="229">
        <v>10224.716697670001</v>
      </c>
      <c r="E8" s="229">
        <v>10411.747818710001</v>
      </c>
      <c r="F8" s="229">
        <v>11517.119804260001</v>
      </c>
      <c r="G8" s="229">
        <v>11378.662296289998</v>
      </c>
      <c r="H8" s="229">
        <v>13056.024601129999</v>
      </c>
      <c r="I8" s="229">
        <v>14223.62877302</v>
      </c>
      <c r="J8" s="229">
        <v>14045.065480719999</v>
      </c>
      <c r="K8" s="229">
        <v>15051.64310166</v>
      </c>
      <c r="L8" s="229">
        <v>15471.167147960001</v>
      </c>
      <c r="M8" s="229">
        <v>15253.965908979999</v>
      </c>
      <c r="N8" s="229">
        <v>15966.54379509</v>
      </c>
      <c r="O8" s="229">
        <v>20767.387290390801</v>
      </c>
      <c r="P8" s="229">
        <v>22250.015589694103</v>
      </c>
      <c r="Q8" s="229">
        <v>22584.0377472687</v>
      </c>
      <c r="R8" s="229">
        <v>22885.318044027899</v>
      </c>
      <c r="S8" s="229">
        <v>25368.915253553798</v>
      </c>
      <c r="T8" s="229">
        <v>27273.372161023879</v>
      </c>
      <c r="U8" s="229">
        <v>27361.129433685397</v>
      </c>
      <c r="V8" s="229">
        <v>29225.838091931499</v>
      </c>
      <c r="W8" s="229">
        <v>30377.2431810583</v>
      </c>
      <c r="X8" s="229">
        <v>32223.850357020001</v>
      </c>
      <c r="Y8" s="229">
        <v>34305.112450875</v>
      </c>
      <c r="Z8" s="229">
        <v>35504.611584612605</v>
      </c>
      <c r="AA8" s="229">
        <v>39395.329218988605</v>
      </c>
      <c r="AB8" s="229">
        <v>38839.169347730902</v>
      </c>
      <c r="AC8" s="229">
        <v>40421.312740599999</v>
      </c>
      <c r="AD8" s="229">
        <v>40628.673849710001</v>
      </c>
      <c r="AE8" s="229">
        <v>40341.240270414593</v>
      </c>
      <c r="AF8" s="229">
        <v>40836.590882560398</v>
      </c>
      <c r="AG8" s="229">
        <v>42129.762784909399</v>
      </c>
      <c r="AH8" s="229">
        <v>43790.001914679997</v>
      </c>
      <c r="AI8" s="229">
        <v>41917.082696777186</v>
      </c>
      <c r="AJ8" s="229">
        <v>43723.305305652553</v>
      </c>
      <c r="AK8" s="229">
        <v>43986.006575085099</v>
      </c>
      <c r="AL8" s="229">
        <v>42309.776063107252</v>
      </c>
      <c r="AM8" s="229">
        <v>38731.81452760777</v>
      </c>
      <c r="AN8" s="229">
        <v>37617.566776437976</v>
      </c>
      <c r="AO8" s="229">
        <v>35057.523648970004</v>
      </c>
      <c r="AP8" s="229">
        <v>34373.131340989996</v>
      </c>
      <c r="AQ8" s="229">
        <v>32607.858517929999</v>
      </c>
      <c r="AR8" s="229">
        <v>30917.110792300547</v>
      </c>
      <c r="AS8" s="229">
        <v>28221.928869793646</v>
      </c>
      <c r="AT8" s="229">
        <v>26516.86924824</v>
      </c>
      <c r="AU8" s="229">
        <v>24681.711212325623</v>
      </c>
      <c r="AV8" s="229">
        <v>25393.937779845975</v>
      </c>
      <c r="AW8" s="229">
        <v>24650.333982106447</v>
      </c>
      <c r="AX8" s="229">
        <v>22967.52061729</v>
      </c>
      <c r="AY8" s="229">
        <v>21523.593352740001</v>
      </c>
      <c r="AZ8" s="229">
        <v>20356.444009961451</v>
      </c>
      <c r="BA8" s="229">
        <v>16552.932328255909</v>
      </c>
      <c r="BB8" s="229">
        <v>19138.070117630003</v>
      </c>
      <c r="BC8" s="229">
        <v>19659.71543286712</v>
      </c>
      <c r="BD8" s="229">
        <v>18256.146262264152</v>
      </c>
      <c r="BE8" s="229">
        <v>17358.00670091523</v>
      </c>
      <c r="BF8" s="229">
        <v>15928.216343264239</v>
      </c>
      <c r="BG8" s="229">
        <v>16028.797365186982</v>
      </c>
      <c r="BH8" s="229">
        <v>16666.108256855023</v>
      </c>
      <c r="BI8" s="229">
        <v>17103.573545668303</v>
      </c>
      <c r="BJ8" s="229">
        <v>15648.222271718641</v>
      </c>
      <c r="BK8" s="229">
        <v>17573.685396226632</v>
      </c>
      <c r="BL8" s="229">
        <v>22089.03995130743</v>
      </c>
      <c r="BM8" s="229">
        <v>22623.200128600613</v>
      </c>
      <c r="BN8" s="229">
        <v>23681.053371952308</v>
      </c>
      <c r="BO8" s="229">
        <v>23069.39075682954</v>
      </c>
      <c r="BP8" s="229">
        <v>24383.734475265581</v>
      </c>
      <c r="BQ8" s="229">
        <v>25612.042073957949</v>
      </c>
      <c r="BR8" s="229">
        <v>28599.87527106659</v>
      </c>
      <c r="BS8" s="229">
        <v>28666.870199411773</v>
      </c>
      <c r="BT8" s="229">
        <v>28234.628381223894</v>
      </c>
    </row>
    <row r="9" spans="1:72" s="79" customFormat="1">
      <c r="A9" s="350" t="s">
        <v>164</v>
      </c>
      <c r="B9" s="229">
        <v>6895.95028516</v>
      </c>
      <c r="C9" s="229">
        <v>7033.5421495099999</v>
      </c>
      <c r="D9" s="229">
        <v>7543.5283088600008</v>
      </c>
      <c r="E9" s="229">
        <v>7707.3937832400006</v>
      </c>
      <c r="F9" s="229">
        <v>8058.0559789399995</v>
      </c>
      <c r="G9" s="229">
        <v>8373.3127826799991</v>
      </c>
      <c r="H9" s="229">
        <v>9350.8487656800007</v>
      </c>
      <c r="I9" s="229">
        <v>11051.108456720003</v>
      </c>
      <c r="J9" s="229">
        <v>11372.14644251</v>
      </c>
      <c r="K9" s="229">
        <v>11177.773660539999</v>
      </c>
      <c r="L9" s="229">
        <v>13826.21479342</v>
      </c>
      <c r="M9" s="229">
        <v>12935.330713920001</v>
      </c>
      <c r="N9" s="229">
        <v>13298.021555572383</v>
      </c>
      <c r="O9" s="229">
        <v>14372.288061971698</v>
      </c>
      <c r="P9" s="229">
        <v>14824.191782075071</v>
      </c>
      <c r="Q9" s="229">
        <v>15973.8483189987</v>
      </c>
      <c r="R9" s="229">
        <v>18474.8326542127</v>
      </c>
      <c r="S9" s="229">
        <v>16328.6496701304</v>
      </c>
      <c r="T9" s="229">
        <v>19686.950845443698</v>
      </c>
      <c r="U9" s="229">
        <v>19853.429558453801</v>
      </c>
      <c r="V9" s="229">
        <v>18233.984637341302</v>
      </c>
      <c r="W9" s="229">
        <v>21550.448883733599</v>
      </c>
      <c r="X9" s="229">
        <v>22461.7311642079</v>
      </c>
      <c r="Y9" s="229">
        <v>20462.342011323199</v>
      </c>
      <c r="Z9" s="229">
        <v>20956.0022491645</v>
      </c>
      <c r="AA9" s="229">
        <v>23430.9291725168</v>
      </c>
      <c r="AB9" s="229">
        <v>24243.587271099401</v>
      </c>
      <c r="AC9" s="229">
        <v>26241.244742610001</v>
      </c>
      <c r="AD9" s="229">
        <v>25948.167734860002</v>
      </c>
      <c r="AE9" s="229">
        <v>25540.698030491501</v>
      </c>
      <c r="AF9" s="229">
        <v>25713.733911640702</v>
      </c>
      <c r="AG9" s="229">
        <v>25827.694183304699</v>
      </c>
      <c r="AH9" s="229">
        <v>24752.650284889998</v>
      </c>
      <c r="AI9" s="229">
        <v>24370.994139663362</v>
      </c>
      <c r="AJ9" s="229">
        <v>25226.012267629721</v>
      </c>
      <c r="AK9" s="229">
        <v>24869.439225341703</v>
      </c>
      <c r="AL9" s="229">
        <v>23055.958017081026</v>
      </c>
      <c r="AM9" s="229">
        <v>21524.670235859096</v>
      </c>
      <c r="AN9" s="229">
        <v>19978.306909450552</v>
      </c>
      <c r="AO9" s="229">
        <v>19149.202631299999</v>
      </c>
      <c r="AP9" s="229">
        <v>22913.804344410004</v>
      </c>
      <c r="AQ9" s="229">
        <v>21609.347204180001</v>
      </c>
      <c r="AR9" s="229">
        <v>19779.589370106267</v>
      </c>
      <c r="AS9" s="229">
        <v>20626.082072850448</v>
      </c>
      <c r="AT9" s="229">
        <v>20039.027237270006</v>
      </c>
      <c r="AU9" s="229">
        <v>19756.011519705004</v>
      </c>
      <c r="AV9" s="229">
        <v>20159.195295557151</v>
      </c>
      <c r="AW9" s="229">
        <v>21775.842642886499</v>
      </c>
      <c r="AX9" s="229">
        <v>21586.711666930001</v>
      </c>
      <c r="AY9" s="229">
        <v>21587.752425160001</v>
      </c>
      <c r="AZ9" s="229">
        <v>19925.392941334976</v>
      </c>
      <c r="BA9" s="229">
        <v>20828.184952560852</v>
      </c>
      <c r="BB9" s="229">
        <v>22870.262107630002</v>
      </c>
      <c r="BC9" s="229">
        <v>23248.695093605489</v>
      </c>
      <c r="BD9" s="229">
        <v>26941.053490709462</v>
      </c>
      <c r="BE9" s="229">
        <v>28788.754757092964</v>
      </c>
      <c r="BF9" s="229">
        <v>28786.557249475936</v>
      </c>
      <c r="BG9" s="229">
        <v>28750.695786653039</v>
      </c>
      <c r="BH9" s="229">
        <v>33754.916469841875</v>
      </c>
      <c r="BI9" s="229">
        <v>36093.89623836564</v>
      </c>
      <c r="BJ9" s="229">
        <v>37194.138090748653</v>
      </c>
      <c r="BK9" s="229">
        <v>41310.610871921992</v>
      </c>
      <c r="BL9" s="229">
        <v>41264.741915502091</v>
      </c>
      <c r="BM9" s="229">
        <v>43720.626926056721</v>
      </c>
      <c r="BN9" s="229">
        <v>40133.902795227346</v>
      </c>
      <c r="BO9" s="229">
        <v>40858.808480067346</v>
      </c>
      <c r="BP9" s="229">
        <v>41020.443001249092</v>
      </c>
      <c r="BQ9" s="229">
        <v>42950.551663034668</v>
      </c>
      <c r="BR9" s="229">
        <v>47102.381460088247</v>
      </c>
      <c r="BS9" s="229">
        <v>52153.471663154</v>
      </c>
      <c r="BT9" s="229">
        <v>49091.061922917455</v>
      </c>
    </row>
    <row r="10" spans="1:72" s="79" customFormat="1">
      <c r="A10" s="350" t="s">
        <v>1359</v>
      </c>
      <c r="B10" s="229">
        <v>3525.9117858899999</v>
      </c>
      <c r="C10" s="229">
        <v>3604.6567088800002</v>
      </c>
      <c r="D10" s="229">
        <v>3966.0380365799997</v>
      </c>
      <c r="E10" s="229">
        <v>4345.7864494099995</v>
      </c>
      <c r="F10" s="229">
        <v>5130.5924066199996</v>
      </c>
      <c r="G10" s="229">
        <v>6048.66668914</v>
      </c>
      <c r="H10" s="229">
        <v>7775.5289405099993</v>
      </c>
      <c r="I10" s="229">
        <v>8286.7520245999985</v>
      </c>
      <c r="J10" s="229">
        <v>8695.359658469999</v>
      </c>
      <c r="K10" s="229">
        <v>10385.90963891</v>
      </c>
      <c r="L10" s="229">
        <v>10311.275326859999</v>
      </c>
      <c r="M10" s="229">
        <v>10588.706819699999</v>
      </c>
      <c r="N10" s="229">
        <v>9727.8252182800006</v>
      </c>
      <c r="O10" s="229">
        <v>9684.7482162717806</v>
      </c>
      <c r="P10" s="229">
        <v>9859.6680362216593</v>
      </c>
      <c r="Q10" s="229">
        <v>9856.6385801841097</v>
      </c>
      <c r="R10" s="229">
        <v>10681.758409635599</v>
      </c>
      <c r="S10" s="229">
        <v>10841.9932371671</v>
      </c>
      <c r="T10" s="229">
        <v>10771.497488028699</v>
      </c>
      <c r="U10" s="229">
        <v>11445.9975184014</v>
      </c>
      <c r="V10" s="229">
        <v>9350.0063370075404</v>
      </c>
      <c r="W10" s="229">
        <v>11515.712666537001</v>
      </c>
      <c r="X10" s="229">
        <v>11909.329672211599</v>
      </c>
      <c r="Y10" s="229">
        <v>13071.770201289899</v>
      </c>
      <c r="Z10" s="229">
        <v>12658.105043510401</v>
      </c>
      <c r="AA10" s="229">
        <v>12667.5066556325</v>
      </c>
      <c r="AB10" s="229">
        <v>12591.0365675663</v>
      </c>
      <c r="AC10" s="229">
        <v>13940.526641120001</v>
      </c>
      <c r="AD10" s="229">
        <v>14359.1867256</v>
      </c>
      <c r="AE10" s="229">
        <v>14330.4079958354</v>
      </c>
      <c r="AF10" s="229">
        <v>14154.169273662701</v>
      </c>
      <c r="AG10" s="229">
        <v>14928.0368273159</v>
      </c>
      <c r="AH10" s="229">
        <v>13755.337835569999</v>
      </c>
      <c r="AI10" s="229">
        <v>14824.470550212394</v>
      </c>
      <c r="AJ10" s="229">
        <v>14518.962701614628</v>
      </c>
      <c r="AK10" s="229">
        <v>15173.1979870908</v>
      </c>
      <c r="AL10" s="229">
        <v>17188.257862305356</v>
      </c>
      <c r="AM10" s="229">
        <v>16427.127209440776</v>
      </c>
      <c r="AN10" s="229">
        <v>15829.36424914057</v>
      </c>
      <c r="AO10" s="229">
        <v>15791.54006782</v>
      </c>
      <c r="AP10" s="229">
        <v>14955.180131930001</v>
      </c>
      <c r="AQ10" s="229">
        <v>15569.988305769999</v>
      </c>
      <c r="AR10" s="229">
        <v>14850.789878333189</v>
      </c>
      <c r="AS10" s="229">
        <v>13965.793467611618</v>
      </c>
      <c r="AT10" s="229">
        <v>14132.26110867</v>
      </c>
      <c r="AU10" s="229">
        <v>14498.985187115652</v>
      </c>
      <c r="AV10" s="229">
        <v>14177.529135055287</v>
      </c>
      <c r="AW10" s="229">
        <v>15233.735999612034</v>
      </c>
      <c r="AX10" s="229">
        <v>15340.715338919999</v>
      </c>
      <c r="AY10" s="229">
        <v>14734.867222409999</v>
      </c>
      <c r="AZ10" s="229">
        <v>12914.088163699746</v>
      </c>
      <c r="BA10" s="229">
        <v>10311.453931094033</v>
      </c>
      <c r="BB10" s="229">
        <v>12191.547734532762</v>
      </c>
      <c r="BC10" s="229">
        <v>12601.634210731434</v>
      </c>
      <c r="BD10" s="229">
        <v>11325.172893159523</v>
      </c>
      <c r="BE10" s="229">
        <v>10385.63545935466</v>
      </c>
      <c r="BF10" s="229">
        <v>10712.599149893544</v>
      </c>
      <c r="BG10" s="229">
        <v>11840.130834639473</v>
      </c>
      <c r="BH10" s="229">
        <v>13701.069431601032</v>
      </c>
      <c r="BI10" s="229">
        <v>15655.246589060605</v>
      </c>
      <c r="BJ10" s="229">
        <v>16561.03405503196</v>
      </c>
      <c r="BK10" s="229">
        <v>17183.149705299893</v>
      </c>
      <c r="BL10" s="229">
        <v>17363.570630840906</v>
      </c>
      <c r="BM10" s="229">
        <v>19090.747655143496</v>
      </c>
      <c r="BN10" s="229">
        <v>19977.354932958402</v>
      </c>
      <c r="BO10" s="229">
        <v>21326.417057690058</v>
      </c>
      <c r="BP10" s="229">
        <v>20531.647306226052</v>
      </c>
      <c r="BQ10" s="229">
        <v>20456.987396249075</v>
      </c>
      <c r="BR10" s="229">
        <v>19795.671727491885</v>
      </c>
      <c r="BS10" s="229">
        <v>20599.657171039802</v>
      </c>
      <c r="BT10" s="229">
        <v>23688.784765921893</v>
      </c>
    </row>
    <row r="11" spans="1:72" s="79" customFormat="1">
      <c r="A11" s="350" t="s">
        <v>165</v>
      </c>
      <c r="B11" s="229">
        <v>4886.7387657999998</v>
      </c>
      <c r="C11" s="229">
        <v>5353.9373492700006</v>
      </c>
      <c r="D11" s="229">
        <v>5711.6578663999999</v>
      </c>
      <c r="E11" s="229">
        <v>6054.4276566499993</v>
      </c>
      <c r="F11" s="229">
        <v>6428.94749512</v>
      </c>
      <c r="G11" s="229">
        <v>6717.1668153899991</v>
      </c>
      <c r="H11" s="229">
        <v>7081.0878131499994</v>
      </c>
      <c r="I11" s="229">
        <v>8790.3956599800022</v>
      </c>
      <c r="J11" s="229">
        <v>8396.0794985499997</v>
      </c>
      <c r="K11" s="229">
        <v>8373.2680886899998</v>
      </c>
      <c r="L11" s="229">
        <v>9121.5232253300019</v>
      </c>
      <c r="M11" s="229">
        <v>9837.0743746199987</v>
      </c>
      <c r="N11" s="229">
        <v>9820.5828433400002</v>
      </c>
      <c r="O11" s="229">
        <v>11120.364563823201</v>
      </c>
      <c r="P11" s="229">
        <v>12026.483184044553</v>
      </c>
      <c r="Q11" s="229">
        <v>12437.919380417801</v>
      </c>
      <c r="R11" s="229">
        <v>12461.2984290684</v>
      </c>
      <c r="S11" s="229">
        <v>12771.431148410102</v>
      </c>
      <c r="T11" s="229">
        <v>13436.043938868201</v>
      </c>
      <c r="U11" s="229">
        <v>15035.566122272399</v>
      </c>
      <c r="V11" s="229">
        <v>14686.255371440398</v>
      </c>
      <c r="W11" s="229">
        <v>16676.259988367601</v>
      </c>
      <c r="X11" s="229">
        <v>17063.618191155099</v>
      </c>
      <c r="Y11" s="229">
        <v>18947.913706288698</v>
      </c>
      <c r="Z11" s="229">
        <v>20646.812990062099</v>
      </c>
      <c r="AA11" s="229">
        <v>23361.374301147</v>
      </c>
      <c r="AB11" s="229">
        <v>23420.7341231512</v>
      </c>
      <c r="AC11" s="229">
        <v>25395.362255990003</v>
      </c>
      <c r="AD11" s="229">
        <v>26029.680576220002</v>
      </c>
      <c r="AE11" s="229">
        <v>25942.279591362701</v>
      </c>
      <c r="AF11" s="229">
        <v>25630.749650799196</v>
      </c>
      <c r="AG11" s="229">
        <v>25920.546448133202</v>
      </c>
      <c r="AH11" s="229">
        <v>26647.58151629</v>
      </c>
      <c r="AI11" s="229">
        <v>27633.39551595629</v>
      </c>
      <c r="AJ11" s="229">
        <v>28407.992202578858</v>
      </c>
      <c r="AK11" s="229">
        <v>28188.645919028899</v>
      </c>
      <c r="AL11" s="229">
        <v>26372.355992524452</v>
      </c>
      <c r="AM11" s="229">
        <v>23040.562611026508</v>
      </c>
      <c r="AN11" s="229">
        <v>20403.031299695769</v>
      </c>
      <c r="AO11" s="229">
        <v>17620.18863027</v>
      </c>
      <c r="AP11" s="229">
        <v>16755.27516927</v>
      </c>
      <c r="AQ11" s="229">
        <v>16327.438894010002</v>
      </c>
      <c r="AR11" s="229">
        <v>15482.087076467191</v>
      </c>
      <c r="AS11" s="229">
        <v>16949.97889934152</v>
      </c>
      <c r="AT11" s="229">
        <v>17348.830834190001</v>
      </c>
      <c r="AU11" s="229">
        <v>16896.425593090447</v>
      </c>
      <c r="AV11" s="229">
        <v>17676.075328071816</v>
      </c>
      <c r="AW11" s="229">
        <v>16204.843008083148</v>
      </c>
      <c r="AX11" s="229">
        <v>15898.528571890001</v>
      </c>
      <c r="AY11" s="229">
        <v>14147.025193450001</v>
      </c>
      <c r="AZ11" s="229">
        <v>14305.790807707581</v>
      </c>
      <c r="BA11" s="229">
        <v>12668.205458479031</v>
      </c>
      <c r="BB11" s="229">
        <v>16981.249674540002</v>
      </c>
      <c r="BC11" s="229">
        <v>19185.365062662677</v>
      </c>
      <c r="BD11" s="229">
        <v>16422.750766065703</v>
      </c>
      <c r="BE11" s="229">
        <v>14337.289775820358</v>
      </c>
      <c r="BF11" s="229">
        <v>15351.336208792578</v>
      </c>
      <c r="BG11" s="229">
        <v>14808.406267821974</v>
      </c>
      <c r="BH11" s="229">
        <v>15398.349885643007</v>
      </c>
      <c r="BI11" s="229">
        <v>16538.089378905177</v>
      </c>
      <c r="BJ11" s="229">
        <v>16205.676742331874</v>
      </c>
      <c r="BK11" s="229">
        <v>16198.17889173008</v>
      </c>
      <c r="BL11" s="229">
        <v>15117.994704809493</v>
      </c>
      <c r="BM11" s="229">
        <v>17002.31818793717</v>
      </c>
      <c r="BN11" s="229">
        <v>17249.69648066759</v>
      </c>
      <c r="BO11" s="229">
        <v>17576.980263520483</v>
      </c>
      <c r="BP11" s="229">
        <v>17983.022519259612</v>
      </c>
      <c r="BQ11" s="229">
        <v>20030.220871337493</v>
      </c>
      <c r="BR11" s="229">
        <v>20427.00652097712</v>
      </c>
      <c r="BS11" s="229">
        <v>21627.545328137378</v>
      </c>
      <c r="BT11" s="229">
        <v>21799.393052068866</v>
      </c>
    </row>
    <row r="12" spans="1:72" s="79" customFormat="1">
      <c r="A12" s="350" t="s">
        <v>166</v>
      </c>
      <c r="B12" s="229">
        <v>3105.55243857</v>
      </c>
      <c r="C12" s="229">
        <v>3362.6168316800004</v>
      </c>
      <c r="D12" s="229">
        <v>3756.4445974099999</v>
      </c>
      <c r="E12" s="229">
        <v>4127.1380713999997</v>
      </c>
      <c r="F12" s="229">
        <v>4580.8445709600001</v>
      </c>
      <c r="G12" s="229">
        <v>5209.1984426500003</v>
      </c>
      <c r="H12" s="229">
        <v>5553.1418244400002</v>
      </c>
      <c r="I12" s="229">
        <v>6212.5633733000004</v>
      </c>
      <c r="J12" s="229">
        <v>6612.93824468</v>
      </c>
      <c r="K12" s="229">
        <v>7440.1331984600001</v>
      </c>
      <c r="L12" s="229">
        <v>8201.7505682600004</v>
      </c>
      <c r="M12" s="229">
        <v>7093.9245666100005</v>
      </c>
      <c r="N12" s="229">
        <v>12198.46674364</v>
      </c>
      <c r="O12" s="229">
        <v>14730.1862627958</v>
      </c>
      <c r="P12" s="229">
        <v>16592.242971319054</v>
      </c>
      <c r="Q12" s="229">
        <v>18252.449224136901</v>
      </c>
      <c r="R12" s="229">
        <v>18849.3100048171</v>
      </c>
      <c r="S12" s="229">
        <v>20573.082432448602</v>
      </c>
      <c r="T12" s="229">
        <v>21350.669440953712</v>
      </c>
      <c r="U12" s="229">
        <v>22461.069433504501</v>
      </c>
      <c r="V12" s="229">
        <v>23750.930258910899</v>
      </c>
      <c r="W12" s="229">
        <v>26438.375547356602</v>
      </c>
      <c r="X12" s="229">
        <v>27594.807037525101</v>
      </c>
      <c r="Y12" s="229">
        <v>0</v>
      </c>
      <c r="Z12" s="229">
        <v>0</v>
      </c>
      <c r="AA12" s="229">
        <v>0</v>
      </c>
      <c r="AB12" s="229">
        <v>0</v>
      </c>
      <c r="AC12" s="229">
        <v>0</v>
      </c>
      <c r="AD12" s="229">
        <v>0</v>
      </c>
      <c r="AE12" s="229">
        <v>0</v>
      </c>
      <c r="AF12" s="229">
        <v>0</v>
      </c>
      <c r="AG12" s="229">
        <v>0</v>
      </c>
      <c r="AH12" s="229">
        <v>0</v>
      </c>
      <c r="AI12" s="229">
        <v>0</v>
      </c>
      <c r="AJ12" s="229">
        <v>0</v>
      </c>
      <c r="AK12" s="229">
        <v>0</v>
      </c>
      <c r="AL12" s="229">
        <v>0</v>
      </c>
      <c r="AM12" s="229">
        <v>0</v>
      </c>
      <c r="AN12" s="229">
        <v>0</v>
      </c>
      <c r="AO12" s="229">
        <v>0</v>
      </c>
      <c r="AP12" s="229">
        <v>0</v>
      </c>
      <c r="AQ12" s="229">
        <v>0</v>
      </c>
      <c r="AR12" s="229">
        <v>0</v>
      </c>
      <c r="AS12" s="229">
        <v>0</v>
      </c>
      <c r="AT12" s="229">
        <v>0</v>
      </c>
      <c r="AU12" s="229">
        <v>0</v>
      </c>
      <c r="AV12" s="229">
        <v>0</v>
      </c>
      <c r="AW12" s="229">
        <v>0</v>
      </c>
      <c r="AX12" s="229">
        <v>0</v>
      </c>
      <c r="AY12" s="229">
        <v>0</v>
      </c>
      <c r="AZ12" s="229">
        <v>0</v>
      </c>
      <c r="BA12" s="229">
        <v>0</v>
      </c>
      <c r="BB12" s="229">
        <v>0</v>
      </c>
      <c r="BC12" s="229">
        <v>0</v>
      </c>
      <c r="BD12" s="229">
        <v>0</v>
      </c>
      <c r="BE12" s="229">
        <v>0</v>
      </c>
      <c r="BF12" s="229">
        <v>0</v>
      </c>
      <c r="BG12" s="229">
        <v>0</v>
      </c>
      <c r="BH12" s="229">
        <v>0</v>
      </c>
      <c r="BI12" s="229">
        <v>0</v>
      </c>
      <c r="BJ12" s="229">
        <v>0</v>
      </c>
      <c r="BK12" s="229">
        <v>0</v>
      </c>
      <c r="BL12" s="229">
        <v>0</v>
      </c>
      <c r="BM12" s="229">
        <v>0</v>
      </c>
      <c r="BN12" s="229">
        <v>0</v>
      </c>
      <c r="BO12" s="229">
        <v>0</v>
      </c>
      <c r="BP12" s="229">
        <v>0</v>
      </c>
      <c r="BQ12" s="229">
        <v>0</v>
      </c>
      <c r="BR12" s="229">
        <v>0</v>
      </c>
      <c r="BS12" s="229">
        <v>0</v>
      </c>
      <c r="BT12" s="229">
        <v>0</v>
      </c>
    </row>
    <row r="13" spans="1:72" s="79" customFormat="1">
      <c r="A13" s="350" t="s">
        <v>167</v>
      </c>
      <c r="B13" s="229">
        <v>4572.3691575299999</v>
      </c>
      <c r="C13" s="229">
        <v>5261.9617445399999</v>
      </c>
      <c r="D13" s="229">
        <v>5651.5166770299993</v>
      </c>
      <c r="E13" s="229">
        <v>6229.9797011199998</v>
      </c>
      <c r="F13" s="229">
        <v>6107.755472679999</v>
      </c>
      <c r="G13" s="229">
        <v>6724.1985160499999</v>
      </c>
      <c r="H13" s="229">
        <v>7039.2894843499998</v>
      </c>
      <c r="I13" s="229">
        <v>7404.9495670699998</v>
      </c>
      <c r="J13" s="229">
        <v>7381.9861900299993</v>
      </c>
      <c r="K13" s="229">
        <v>7524.4857871300001</v>
      </c>
      <c r="L13" s="229">
        <v>7821.2833149600001</v>
      </c>
      <c r="M13" s="229">
        <v>9773.9799535900002</v>
      </c>
      <c r="N13" s="229">
        <v>10113.49601957</v>
      </c>
      <c r="O13" s="229">
        <v>11347.936271078801</v>
      </c>
      <c r="P13" s="229">
        <v>12223.010296871791</v>
      </c>
      <c r="Q13" s="229">
        <v>13526.8278123247</v>
      </c>
      <c r="R13" s="229">
        <v>14304.817225770201</v>
      </c>
      <c r="S13" s="229">
        <v>16053.871094264499</v>
      </c>
      <c r="T13" s="229">
        <v>16924.239596724208</v>
      </c>
      <c r="U13" s="229">
        <v>17042.388682582601</v>
      </c>
      <c r="V13" s="229">
        <v>17754.3855380594</v>
      </c>
      <c r="W13" s="229">
        <v>19779.761462450599</v>
      </c>
      <c r="X13" s="229">
        <v>20393.0432435658</v>
      </c>
      <c r="Y13" s="229">
        <v>22361.443601938201</v>
      </c>
      <c r="Z13" s="229">
        <v>23120.938933993999</v>
      </c>
      <c r="AA13" s="229">
        <v>25551.290723821399</v>
      </c>
      <c r="AB13" s="229">
        <v>26915.203088784499</v>
      </c>
      <c r="AC13" s="229">
        <v>29072.478848250001</v>
      </c>
      <c r="AD13" s="229">
        <v>29205.61703012</v>
      </c>
      <c r="AE13" s="229">
        <v>32666.325673338699</v>
      </c>
      <c r="AF13" s="229">
        <v>34996.030489431294</v>
      </c>
      <c r="AG13" s="229">
        <v>36974.164252722898</v>
      </c>
      <c r="AH13" s="229">
        <v>39617.482210760005</v>
      </c>
      <c r="AI13" s="229">
        <v>40181.511070631394</v>
      </c>
      <c r="AJ13" s="229">
        <v>40122.323678371846</v>
      </c>
      <c r="AK13" s="229">
        <v>40527.7952903654</v>
      </c>
      <c r="AL13" s="229">
        <v>39415.509051350593</v>
      </c>
      <c r="AM13" s="229">
        <v>38274.264281933123</v>
      </c>
      <c r="AN13" s="229">
        <v>37250.024311573055</v>
      </c>
      <c r="AO13" s="229">
        <v>35113.721070449996</v>
      </c>
      <c r="AP13" s="229">
        <v>30602.255364889999</v>
      </c>
      <c r="AQ13" s="229">
        <v>29626.075075389999</v>
      </c>
      <c r="AR13" s="229">
        <v>28315.96154778585</v>
      </c>
      <c r="AS13" s="229">
        <v>26473.354736357458</v>
      </c>
      <c r="AT13" s="229">
        <v>26395.694411970002</v>
      </c>
      <c r="AU13" s="229">
        <v>25077.515742194006</v>
      </c>
      <c r="AV13" s="229">
        <v>24590.063842735159</v>
      </c>
      <c r="AW13" s="229">
        <v>24363.553113509988</v>
      </c>
      <c r="AX13" s="229">
        <v>23841.499499199999</v>
      </c>
      <c r="AY13" s="229">
        <v>26389.032903389998</v>
      </c>
      <c r="AZ13" s="229">
        <v>27075.766186571505</v>
      </c>
      <c r="BA13" s="229">
        <v>21135.701242205309</v>
      </c>
      <c r="BB13" s="229">
        <v>19833.24369621</v>
      </c>
      <c r="BC13" s="229">
        <v>19838.675456491095</v>
      </c>
      <c r="BD13" s="229">
        <v>19143.983697714681</v>
      </c>
      <c r="BE13" s="229">
        <v>19305.305329231644</v>
      </c>
      <c r="BF13" s="229">
        <v>18378.583421991541</v>
      </c>
      <c r="BG13" s="229">
        <v>17832.087649071273</v>
      </c>
      <c r="BH13" s="229">
        <v>19597.288723636659</v>
      </c>
      <c r="BI13" s="229">
        <v>23249.406214358045</v>
      </c>
      <c r="BJ13" s="229">
        <v>25173.559395690645</v>
      </c>
      <c r="BK13" s="229">
        <v>25989.692790567682</v>
      </c>
      <c r="BL13" s="229">
        <v>26535.458141709008</v>
      </c>
      <c r="BM13" s="229">
        <v>27295.992537210161</v>
      </c>
      <c r="BN13" s="229">
        <v>29606.765183232077</v>
      </c>
      <c r="BO13" s="229">
        <v>30724.148069765746</v>
      </c>
      <c r="BP13" s="229">
        <v>29704.949623649729</v>
      </c>
      <c r="BQ13" s="229">
        <v>31122.765836028266</v>
      </c>
      <c r="BR13" s="229">
        <v>28507.290115351811</v>
      </c>
      <c r="BS13" s="229">
        <v>29552.480637375764</v>
      </c>
      <c r="BT13" s="229">
        <v>28624.115489432832</v>
      </c>
    </row>
    <row r="14" spans="1:72" s="79" customFormat="1">
      <c r="A14" s="350" t="s">
        <v>168</v>
      </c>
      <c r="B14" s="229">
        <v>2429.3549469500149</v>
      </c>
      <c r="C14" s="229">
        <v>3000.5768780399999</v>
      </c>
      <c r="D14" s="229">
        <v>3833.51568219</v>
      </c>
      <c r="E14" s="229">
        <v>4246.2022505200002</v>
      </c>
      <c r="F14" s="229">
        <v>4610.1110298399999</v>
      </c>
      <c r="G14" s="229">
        <v>4674.6357989899998</v>
      </c>
      <c r="H14" s="229">
        <v>5396.64260431</v>
      </c>
      <c r="I14" s="229">
        <v>7014.9973348100002</v>
      </c>
      <c r="J14" s="229">
        <v>7344.4501518500001</v>
      </c>
      <c r="K14" s="229">
        <v>5862.5135118500002</v>
      </c>
      <c r="L14" s="229">
        <v>7389.2260751099993</v>
      </c>
      <c r="M14" s="229">
        <v>10154.68217328</v>
      </c>
      <c r="N14" s="229">
        <v>10008.042585879999</v>
      </c>
      <c r="O14" s="229">
        <v>10628.879798169599</v>
      </c>
      <c r="P14" s="229">
        <v>10322.617500149256</v>
      </c>
      <c r="Q14" s="229">
        <v>10595.824931267</v>
      </c>
      <c r="R14" s="229">
        <v>10908.301412209101</v>
      </c>
      <c r="S14" s="229">
        <v>12214.636703381901</v>
      </c>
      <c r="T14" s="229">
        <v>12707.8842633188</v>
      </c>
      <c r="U14" s="229">
        <v>13149.4437063612</v>
      </c>
      <c r="V14" s="229">
        <v>13881.6986211719</v>
      </c>
      <c r="W14" s="229">
        <v>15176.8206955563</v>
      </c>
      <c r="X14" s="229">
        <v>15499.9370415918</v>
      </c>
      <c r="Y14" s="229">
        <v>17168.2944946752</v>
      </c>
      <c r="Z14" s="229">
        <v>17875.499854625599</v>
      </c>
      <c r="AA14" s="229">
        <v>20526.505112701001</v>
      </c>
      <c r="AB14" s="229">
        <v>22458.900150781399</v>
      </c>
      <c r="AC14" s="229">
        <v>24424.52982557</v>
      </c>
      <c r="AD14" s="229">
        <v>24218.615707009998</v>
      </c>
      <c r="AE14" s="229">
        <v>24826.128885076501</v>
      </c>
      <c r="AF14" s="229">
        <v>26320.916591307301</v>
      </c>
      <c r="AG14" s="229">
        <v>27777.887880827901</v>
      </c>
      <c r="AH14" s="229">
        <v>29907.854363450002</v>
      </c>
      <c r="AI14" s="229">
        <v>30945.052317558551</v>
      </c>
      <c r="AJ14" s="229">
        <v>34225.339475488428</v>
      </c>
      <c r="AK14" s="229">
        <v>33632.678635112301</v>
      </c>
      <c r="AL14" s="229">
        <v>32094.926270630876</v>
      </c>
      <c r="AM14" s="229">
        <v>27079.619878055681</v>
      </c>
      <c r="AN14" s="229">
        <v>27519.513209626373</v>
      </c>
      <c r="AO14" s="229">
        <v>26585.305099470002</v>
      </c>
      <c r="AP14" s="229">
        <v>25337.128608070001</v>
      </c>
      <c r="AQ14" s="229">
        <v>25125.140466470009</v>
      </c>
      <c r="AR14" s="229">
        <v>24104.169384057444</v>
      </c>
      <c r="AS14" s="229">
        <v>23952.958492054917</v>
      </c>
      <c r="AT14" s="229">
        <v>23293.266824600003</v>
      </c>
      <c r="AU14" s="229">
        <v>24473.205145880955</v>
      </c>
      <c r="AV14" s="229">
        <v>24205.305359558719</v>
      </c>
      <c r="AW14" s="229">
        <v>24434.1658857129</v>
      </c>
      <c r="AX14" s="229">
        <v>22885.839475150002</v>
      </c>
      <c r="AY14" s="229">
        <v>22457.706512410001</v>
      </c>
      <c r="AZ14" s="229">
        <v>22987.043597637752</v>
      </c>
      <c r="BA14" s="229">
        <v>20856.700023884561</v>
      </c>
      <c r="BB14" s="229">
        <v>22519.390613900003</v>
      </c>
      <c r="BC14" s="229">
        <v>22480.983608485873</v>
      </c>
      <c r="BD14" s="229">
        <v>22640.736169697717</v>
      </c>
      <c r="BE14" s="229">
        <v>22750.297781514142</v>
      </c>
      <c r="BF14" s="229">
        <v>23530.308254502157</v>
      </c>
      <c r="BG14" s="229">
        <v>21160.567934164999</v>
      </c>
      <c r="BH14" s="229">
        <v>21787.190557216411</v>
      </c>
      <c r="BI14" s="229">
        <v>22654.390034840897</v>
      </c>
      <c r="BJ14" s="229">
        <v>20877.413093878236</v>
      </c>
      <c r="BK14" s="229">
        <v>21158.759606718333</v>
      </c>
      <c r="BL14" s="229">
        <v>21690.542532256426</v>
      </c>
      <c r="BM14" s="229">
        <v>21792.688483715905</v>
      </c>
      <c r="BN14" s="229">
        <v>22331.484404976254</v>
      </c>
      <c r="BO14" s="229">
        <v>22912.098842506046</v>
      </c>
      <c r="BP14" s="229">
        <v>22912.999280658114</v>
      </c>
      <c r="BQ14" s="229">
        <v>24743.45399568534</v>
      </c>
      <c r="BR14" s="229">
        <v>24189.745492645667</v>
      </c>
      <c r="BS14" s="229">
        <v>25286.6902451895</v>
      </c>
      <c r="BT14" s="229">
        <v>25635.797164045052</v>
      </c>
    </row>
    <row r="15" spans="1:72" s="79" customFormat="1">
      <c r="A15" s="350" t="s">
        <v>169</v>
      </c>
      <c r="B15" s="229">
        <v>1547.18017558</v>
      </c>
      <c r="C15" s="229">
        <v>1209.95807178</v>
      </c>
      <c r="D15" s="229">
        <v>1684.7705191300001</v>
      </c>
      <c r="E15" s="229">
        <v>2182.3866789399999</v>
      </c>
      <c r="F15" s="229">
        <v>2058.89091947</v>
      </c>
      <c r="G15" s="229">
        <v>6545.0610628300001</v>
      </c>
      <c r="H15" s="229">
        <v>6921.6874021800004</v>
      </c>
      <c r="I15" s="229">
        <v>7268.0475901700001</v>
      </c>
      <c r="J15" s="229">
        <v>7577.9589352200001</v>
      </c>
      <c r="K15" s="229">
        <v>6564.9555828099992</v>
      </c>
      <c r="L15" s="229">
        <v>6355.3159553599999</v>
      </c>
      <c r="M15" s="229">
        <v>6674.4152376000002</v>
      </c>
      <c r="N15" s="229">
        <v>6713.7744393600005</v>
      </c>
      <c r="O15" s="229">
        <v>5255.7872839284</v>
      </c>
      <c r="P15" s="229">
        <v>5777.0278908484288</v>
      </c>
      <c r="Q15" s="229">
        <v>5920.7239606680096</v>
      </c>
      <c r="R15" s="229">
        <v>5927.9184622756993</v>
      </c>
      <c r="S15" s="229">
        <v>5800.5503461119097</v>
      </c>
      <c r="T15" s="229">
        <v>5739.7180091093596</v>
      </c>
      <c r="U15" s="229">
        <v>7228.5527056513592</v>
      </c>
      <c r="V15" s="229">
        <v>6211.5383772012701</v>
      </c>
      <c r="W15" s="229">
        <v>6483.3736524416599</v>
      </c>
      <c r="X15" s="229">
        <v>8411.1836686394199</v>
      </c>
      <c r="Y15" s="229">
        <v>8972.0321894171102</v>
      </c>
      <c r="Z15" s="229">
        <v>11105.256238120599</v>
      </c>
      <c r="AA15" s="229">
        <v>11420.0100711383</v>
      </c>
      <c r="AB15" s="229">
        <v>12041.977916583099</v>
      </c>
      <c r="AC15" s="229">
        <v>11820.601129049999</v>
      </c>
      <c r="AD15" s="229">
        <v>11079.04830679</v>
      </c>
      <c r="AE15" s="229">
        <v>9574.96046992845</v>
      </c>
      <c r="AF15" s="229">
        <v>9702.5967250494796</v>
      </c>
      <c r="AG15" s="229">
        <v>9664.1812703087598</v>
      </c>
      <c r="AH15" s="229">
        <v>9035.4694731800009</v>
      </c>
      <c r="AI15" s="229">
        <v>8342.4303767481233</v>
      </c>
      <c r="AJ15" s="229">
        <v>7843.8012326194748</v>
      </c>
      <c r="AK15" s="229">
        <v>7739.7531809726697</v>
      </c>
      <c r="AL15" s="229">
        <v>7448.918662876812</v>
      </c>
      <c r="AM15" s="229">
        <v>5893.7324671327906</v>
      </c>
      <c r="AN15" s="229">
        <v>5963.5672423126889</v>
      </c>
      <c r="AO15" s="229">
        <v>6050.60993908</v>
      </c>
      <c r="AP15" s="229">
        <v>5940.9855220499994</v>
      </c>
      <c r="AQ15" s="229">
        <v>7547.7822435599992</v>
      </c>
      <c r="AR15" s="229">
        <v>5766.5397199411846</v>
      </c>
      <c r="AS15" s="229">
        <v>6224.8227005305444</v>
      </c>
      <c r="AT15" s="229">
        <v>7675.5533068700006</v>
      </c>
      <c r="AU15" s="229">
        <v>7950.3138100038777</v>
      </c>
      <c r="AV15" s="229">
        <v>7797.104086028683</v>
      </c>
      <c r="AW15" s="229">
        <v>6194.5938909303322</v>
      </c>
      <c r="AX15" s="229">
        <v>6183.0062624000002</v>
      </c>
      <c r="AY15" s="229">
        <v>6425.1800096400002</v>
      </c>
      <c r="AZ15" s="229">
        <v>5992.0282133643695</v>
      </c>
      <c r="BA15" s="229">
        <v>5843.9294696807028</v>
      </c>
      <c r="BB15" s="229">
        <v>6093.4635214999998</v>
      </c>
      <c r="BC15" s="229">
        <v>5212.4491157502789</v>
      </c>
      <c r="BD15" s="229">
        <v>4519.9226493961896</v>
      </c>
      <c r="BE15" s="229">
        <v>4836.9996305994891</v>
      </c>
      <c r="BF15" s="229">
        <v>4441.2065426842673</v>
      </c>
      <c r="BG15" s="229">
        <v>5049.7901794448471</v>
      </c>
      <c r="BH15" s="229">
        <v>5653.170362154533</v>
      </c>
      <c r="BI15" s="229">
        <v>5755.3370372037389</v>
      </c>
      <c r="BJ15" s="229">
        <v>6756.1430091416814</v>
      </c>
      <c r="BK15" s="229">
        <v>6514.504737693168</v>
      </c>
      <c r="BL15" s="229">
        <v>6227.3563323701865</v>
      </c>
      <c r="BM15" s="229">
        <v>6504.0394606521704</v>
      </c>
      <c r="BN15" s="229">
        <v>8254.5802774271397</v>
      </c>
      <c r="BO15" s="229">
        <v>8547.1905129343504</v>
      </c>
      <c r="BP15" s="229">
        <v>8228.1329334263119</v>
      </c>
      <c r="BQ15" s="229">
        <v>8280.83880319528</v>
      </c>
      <c r="BR15" s="229">
        <v>5458.3000375238598</v>
      </c>
      <c r="BS15" s="229">
        <v>5497.3210485031377</v>
      </c>
      <c r="BT15" s="229">
        <v>5884.1785069274074</v>
      </c>
    </row>
    <row r="16" spans="1:72" s="79" customFormat="1">
      <c r="A16" s="350" t="s">
        <v>170</v>
      </c>
      <c r="B16" s="229">
        <v>2816.9076614000001</v>
      </c>
      <c r="C16" s="229">
        <v>2936.9227780799997</v>
      </c>
      <c r="D16" s="229">
        <v>3150.62423438</v>
      </c>
      <c r="E16" s="229">
        <v>3428.9497571399997</v>
      </c>
      <c r="F16" s="229">
        <v>4042.4779892800002</v>
      </c>
      <c r="G16" s="229">
        <v>4534.7757451499992</v>
      </c>
      <c r="H16" s="229">
        <v>4871.2077425100006</v>
      </c>
      <c r="I16" s="229">
        <v>5377.5652602999999</v>
      </c>
      <c r="J16" s="229">
        <v>5408.43186014</v>
      </c>
      <c r="K16" s="229">
        <v>5943.11085559</v>
      </c>
      <c r="L16" s="229">
        <v>6228.9234997100002</v>
      </c>
      <c r="M16" s="229">
        <v>7189.5570969700002</v>
      </c>
      <c r="N16" s="229">
        <v>7479.4518367599994</v>
      </c>
      <c r="O16" s="229">
        <v>8580.3248782395603</v>
      </c>
      <c r="P16" s="229">
        <v>8645.4541671830284</v>
      </c>
      <c r="Q16" s="229">
        <v>9501.05570950742</v>
      </c>
      <c r="R16" s="229">
        <v>10498.786056618799</v>
      </c>
      <c r="S16" s="229">
        <v>11038.871475175501</v>
      </c>
      <c r="T16" s="229">
        <v>11504.964513100978</v>
      </c>
      <c r="U16" s="229">
        <v>12778.782729815301</v>
      </c>
      <c r="V16" s="229">
        <v>12553.879062570601</v>
      </c>
      <c r="W16" s="229">
        <v>13553.0553444344</v>
      </c>
      <c r="X16" s="229">
        <v>13966.3949180459</v>
      </c>
      <c r="Y16" s="229">
        <v>15383.992501349099</v>
      </c>
      <c r="Z16" s="229">
        <v>15815.500463121201</v>
      </c>
      <c r="AA16" s="229">
        <v>17907.299202513401</v>
      </c>
      <c r="AB16" s="229">
        <v>18325.945122893299</v>
      </c>
      <c r="AC16" s="229">
        <v>19261.259516529997</v>
      </c>
      <c r="AD16" s="229">
        <v>18784.756026570001</v>
      </c>
      <c r="AE16" s="229">
        <v>19772.688376710801</v>
      </c>
      <c r="AF16" s="229">
        <v>19355.9253557148</v>
      </c>
      <c r="AG16" s="229">
        <v>19922.0398276542</v>
      </c>
      <c r="AH16" s="229">
        <v>20858.024091499999</v>
      </c>
      <c r="AI16" s="229">
        <v>19217.025638087114</v>
      </c>
      <c r="AJ16" s="229">
        <v>19384.221732636368</v>
      </c>
      <c r="AK16" s="229">
        <v>19434.529529491403</v>
      </c>
      <c r="AL16" s="229">
        <v>18098.742207343916</v>
      </c>
      <c r="AM16" s="229">
        <v>17194.303470767325</v>
      </c>
      <c r="AN16" s="229">
        <v>16173.320087736509</v>
      </c>
      <c r="AO16" s="229">
        <v>14211.36555715</v>
      </c>
      <c r="AP16" s="229">
        <v>12475.78819105</v>
      </c>
      <c r="AQ16" s="229">
        <v>12142.17494266</v>
      </c>
      <c r="AR16" s="229">
        <v>11544.744861645171</v>
      </c>
      <c r="AS16" s="229">
        <v>11525.488526008696</v>
      </c>
      <c r="AT16" s="229">
        <v>10287.72875391</v>
      </c>
      <c r="AU16" s="229">
        <v>10280.41989016228</v>
      </c>
      <c r="AV16" s="229">
        <v>10197.563207349538</v>
      </c>
      <c r="AW16" s="229">
        <v>10799.961660387926</v>
      </c>
      <c r="AX16" s="229">
        <v>10645.581330559999</v>
      </c>
      <c r="AY16" s="229">
        <v>10988.183650520001</v>
      </c>
      <c r="AZ16" s="229">
        <v>11436.614428160165</v>
      </c>
      <c r="BA16" s="229">
        <v>11488.808712181222</v>
      </c>
      <c r="BB16" s="229">
        <v>13544.68475997</v>
      </c>
      <c r="BC16" s="229">
        <v>13080.446499537842</v>
      </c>
      <c r="BD16" s="229">
        <v>13281.466451399288</v>
      </c>
      <c r="BE16" s="229">
        <v>14117.332721125318</v>
      </c>
      <c r="BF16" s="229">
        <v>13972.584796880561</v>
      </c>
      <c r="BG16" s="229">
        <v>13739.70166750606</v>
      </c>
      <c r="BH16" s="229">
        <v>14297.69788627963</v>
      </c>
      <c r="BI16" s="229">
        <v>15377.442071987378</v>
      </c>
      <c r="BJ16" s="229">
        <v>16760.077929505187</v>
      </c>
      <c r="BK16" s="229">
        <v>16697.688184993214</v>
      </c>
      <c r="BL16" s="229">
        <v>17938.588727480972</v>
      </c>
      <c r="BM16" s="229">
        <v>19004.988027991152</v>
      </c>
      <c r="BN16" s="229">
        <v>18599.07249379699</v>
      </c>
      <c r="BO16" s="229">
        <v>19322.642056559664</v>
      </c>
      <c r="BP16" s="229">
        <v>19748.378650691488</v>
      </c>
      <c r="BQ16" s="229">
        <v>19791.260788623109</v>
      </c>
      <c r="BR16" s="229">
        <v>18716.90083978391</v>
      </c>
      <c r="BS16" s="229">
        <v>19525.564205623748</v>
      </c>
      <c r="BT16" s="229">
        <v>18749.142126214418</v>
      </c>
    </row>
    <row r="17" spans="1:72" s="79" customFormat="1">
      <c r="A17" s="350" t="s">
        <v>171</v>
      </c>
      <c r="B17" s="229">
        <v>3360.0821678499997</v>
      </c>
      <c r="C17" s="229">
        <v>3547.7241083899999</v>
      </c>
      <c r="D17" s="229">
        <v>3740.60808481</v>
      </c>
      <c r="E17" s="229">
        <v>4287.2138843499997</v>
      </c>
      <c r="F17" s="229">
        <v>4419.5275458599999</v>
      </c>
      <c r="G17" s="229">
        <v>4855.48205194</v>
      </c>
      <c r="H17" s="229">
        <v>5035.5120303699996</v>
      </c>
      <c r="I17" s="229">
        <v>5456.5685577499999</v>
      </c>
      <c r="J17" s="229">
        <v>5314.6654701899997</v>
      </c>
      <c r="K17" s="229">
        <v>6347.2501563599999</v>
      </c>
      <c r="L17" s="229">
        <v>5753.4992053300002</v>
      </c>
      <c r="M17" s="229">
        <v>6207.5656317900002</v>
      </c>
      <c r="N17" s="229">
        <v>6251.4750665800002</v>
      </c>
      <c r="O17" s="229">
        <v>6814.6487814839802</v>
      </c>
      <c r="P17" s="229">
        <v>7307.2953308464921</v>
      </c>
      <c r="Q17" s="229">
        <v>7943.9229407623397</v>
      </c>
      <c r="R17" s="229">
        <v>7896.2681823877201</v>
      </c>
      <c r="S17" s="229">
        <v>8461.6964264913695</v>
      </c>
      <c r="T17" s="229">
        <v>8785.1053338495094</v>
      </c>
      <c r="U17" s="229">
        <v>9586.7822691330002</v>
      </c>
      <c r="V17" s="229">
        <v>9636.3052488038811</v>
      </c>
      <c r="W17" s="229">
        <v>10232.766712733601</v>
      </c>
      <c r="X17" s="229">
        <v>10842.3284442202</v>
      </c>
      <c r="Y17" s="229">
        <v>11467.440627747699</v>
      </c>
      <c r="Z17" s="229">
        <v>11594.536027395701</v>
      </c>
      <c r="AA17" s="229">
        <v>12551.8617270418</v>
      </c>
      <c r="AB17" s="229">
        <v>12578.8458818251</v>
      </c>
      <c r="AC17" s="229">
        <v>13058.954951950001</v>
      </c>
      <c r="AD17" s="229">
        <v>12649.60917826</v>
      </c>
      <c r="AE17" s="229">
        <v>13155.7625642065</v>
      </c>
      <c r="AF17" s="229">
        <v>13079.896907912002</v>
      </c>
      <c r="AG17" s="229">
        <v>13315.2999502559</v>
      </c>
      <c r="AH17" s="229">
        <v>12695.56370466</v>
      </c>
      <c r="AI17" s="229">
        <v>12474.910425903934</v>
      </c>
      <c r="AJ17" s="229">
        <v>12377.843923076931</v>
      </c>
      <c r="AK17" s="229">
        <v>11794.0010319268</v>
      </c>
      <c r="AL17" s="229">
        <v>11103.313587856925</v>
      </c>
      <c r="AM17" s="229">
        <v>10115.869306983246</v>
      </c>
      <c r="AN17" s="229">
        <v>9247.014368575512</v>
      </c>
      <c r="AO17" s="229">
        <v>8098.3138867600001</v>
      </c>
      <c r="AP17" s="229">
        <v>7341.7638817899988</v>
      </c>
      <c r="AQ17" s="229">
        <v>7306.1239171899988</v>
      </c>
      <c r="AR17" s="229">
        <v>6651.8128619967638</v>
      </c>
      <c r="AS17" s="229">
        <v>6548.5279841407018</v>
      </c>
      <c r="AT17" s="229">
        <v>5930.6593533599998</v>
      </c>
      <c r="AU17" s="229">
        <v>5960.9371505691388</v>
      </c>
      <c r="AV17" s="229">
        <v>6607.1723334666067</v>
      </c>
      <c r="AW17" s="229">
        <v>6393.7980839894844</v>
      </c>
      <c r="AX17" s="229">
        <v>6258.7110356200001</v>
      </c>
      <c r="AY17" s="229">
        <v>6383.2374892299995</v>
      </c>
      <c r="AZ17" s="229">
        <v>6088.6164140512592</v>
      </c>
      <c r="BA17" s="229">
        <v>6125.4518822111286</v>
      </c>
      <c r="BB17" s="229">
        <v>6473.9951906999995</v>
      </c>
      <c r="BC17" s="229">
        <v>6524.3748010753879</v>
      </c>
      <c r="BD17" s="229">
        <v>6894.9382847841753</v>
      </c>
      <c r="BE17" s="229">
        <v>7291.1925172557667</v>
      </c>
      <c r="BF17" s="229">
        <v>7226.5126592226015</v>
      </c>
      <c r="BG17" s="229">
        <v>7058.6685886043078</v>
      </c>
      <c r="BH17" s="229">
        <v>7460.3891536633246</v>
      </c>
      <c r="BI17" s="229">
        <v>7494.5445303093038</v>
      </c>
      <c r="BJ17" s="229">
        <v>7163.850825541318</v>
      </c>
      <c r="BK17" s="229">
        <v>7250.2115005711794</v>
      </c>
      <c r="BL17" s="229">
        <v>7474.3236036690405</v>
      </c>
      <c r="BM17" s="229">
        <v>7877.9734142511161</v>
      </c>
      <c r="BN17" s="229">
        <v>7997.1500286620967</v>
      </c>
      <c r="BO17" s="229">
        <v>7954.5227041443895</v>
      </c>
      <c r="BP17" s="229">
        <v>8322.636604243613</v>
      </c>
      <c r="BQ17" s="229">
        <v>8891.9728395580514</v>
      </c>
      <c r="BR17" s="229">
        <v>9442.1624621840037</v>
      </c>
      <c r="BS17" s="229">
        <v>9685.8834996343485</v>
      </c>
      <c r="BT17" s="229">
        <v>9970.3576159014956</v>
      </c>
    </row>
    <row r="18" spans="1:72" s="79" customFormat="1">
      <c r="A18" s="350" t="s">
        <v>172</v>
      </c>
      <c r="B18" s="229">
        <v>3511.36510271</v>
      </c>
      <c r="C18" s="229">
        <v>3832.8285102199998</v>
      </c>
      <c r="D18" s="229">
        <v>3958.1244406999999</v>
      </c>
      <c r="E18" s="229">
        <v>4039.3247992900001</v>
      </c>
      <c r="F18" s="229">
        <v>4318.7015524799999</v>
      </c>
      <c r="G18" s="229">
        <v>4208.7458852</v>
      </c>
      <c r="H18" s="229">
        <v>4830.8542021800004</v>
      </c>
      <c r="I18" s="229">
        <v>5492.7651343699999</v>
      </c>
      <c r="J18" s="229">
        <v>5450.4638699699999</v>
      </c>
      <c r="K18" s="229">
        <v>5124.8374869300005</v>
      </c>
      <c r="L18" s="229">
        <v>5440.9021911700002</v>
      </c>
      <c r="M18" s="229">
        <v>6326.6571268299995</v>
      </c>
      <c r="N18" s="229">
        <v>6737.5223159300003</v>
      </c>
      <c r="O18" s="229">
        <v>6315.8618165461794</v>
      </c>
      <c r="P18" s="229">
        <v>5905.806127945556</v>
      </c>
      <c r="Q18" s="229">
        <v>6013.2241169722602</v>
      </c>
      <c r="R18" s="229">
        <v>5310.1740861057197</v>
      </c>
      <c r="S18" s="229">
        <v>5192.3633850149999</v>
      </c>
      <c r="T18" s="229">
        <v>5987.6390879203318</v>
      </c>
      <c r="U18" s="229">
        <v>6795.58057972391</v>
      </c>
      <c r="V18" s="229">
        <v>6757.9852915522097</v>
      </c>
      <c r="W18" s="229">
        <v>7175.4680472976597</v>
      </c>
      <c r="X18" s="229">
        <v>8408.7505166167703</v>
      </c>
      <c r="Y18" s="229">
        <v>9212.5620678392788</v>
      </c>
      <c r="Z18" s="229">
        <v>9443.9062546350706</v>
      </c>
      <c r="AA18" s="229">
        <v>10050.2234549042</v>
      </c>
      <c r="AB18" s="229">
        <v>10000.173936119301</v>
      </c>
      <c r="AC18" s="229">
        <v>10559.681141450001</v>
      </c>
      <c r="AD18" s="229">
        <v>10265.08066399</v>
      </c>
      <c r="AE18" s="229">
        <v>10631.921397295799</v>
      </c>
      <c r="AF18" s="229">
        <v>10855.8129675123</v>
      </c>
      <c r="AG18" s="229">
        <v>11075.993430865999</v>
      </c>
      <c r="AH18" s="229">
        <v>11207.2604149</v>
      </c>
      <c r="AI18" s="229">
        <v>10779.312226298236</v>
      </c>
      <c r="AJ18" s="229">
        <v>10944.523128317833</v>
      </c>
      <c r="AK18" s="229">
        <v>10715.2887236358</v>
      </c>
      <c r="AL18" s="229">
        <v>9775.6357938139299</v>
      </c>
      <c r="AM18" s="229">
        <v>8765.072021773598</v>
      </c>
      <c r="AN18" s="229">
        <v>8403.0759159413919</v>
      </c>
      <c r="AO18" s="229">
        <v>7228.64632188</v>
      </c>
      <c r="AP18" s="229">
        <v>6356.2348261300003</v>
      </c>
      <c r="AQ18" s="229">
        <v>6056.1340957799985</v>
      </c>
      <c r="AR18" s="229">
        <v>5332.5729422648537</v>
      </c>
      <c r="AS18" s="229">
        <v>5204.1097415773638</v>
      </c>
      <c r="AT18" s="229">
        <v>4958.2218621400007</v>
      </c>
      <c r="AU18" s="229">
        <v>5126.438883073738</v>
      </c>
      <c r="AV18" s="229">
        <v>5603.2573633331249</v>
      </c>
      <c r="AW18" s="229">
        <v>5570.0238177916399</v>
      </c>
      <c r="AX18" s="229">
        <v>4566.3052597700007</v>
      </c>
      <c r="AY18" s="229">
        <v>4280.6753631299998</v>
      </c>
      <c r="AZ18" s="229">
        <v>4460.9000195820672</v>
      </c>
      <c r="BA18" s="229">
        <v>4213.3911521717491</v>
      </c>
      <c r="BB18" s="229">
        <v>4407.510885589264</v>
      </c>
      <c r="BC18" s="229">
        <v>4337.3374847024297</v>
      </c>
      <c r="BD18" s="229">
        <v>4607.9453182277248</v>
      </c>
      <c r="BE18" s="229">
        <v>3888.2222076877583</v>
      </c>
      <c r="BF18" s="229">
        <v>4387.8302505864331</v>
      </c>
      <c r="BG18" s="229">
        <v>4069.1156222421341</v>
      </c>
      <c r="BH18" s="229">
        <v>5224.0806586601266</v>
      </c>
      <c r="BI18" s="229">
        <v>5081.8503622536882</v>
      </c>
      <c r="BJ18" s="229">
        <v>5493.7347405000082</v>
      </c>
      <c r="BK18" s="229">
        <v>5460.63712233348</v>
      </c>
      <c r="BL18" s="229">
        <v>5560.7005098286718</v>
      </c>
      <c r="BM18" s="229">
        <v>5558.164316869791</v>
      </c>
      <c r="BN18" s="229">
        <v>5593.067569318906</v>
      </c>
      <c r="BO18" s="229">
        <v>5525.9116792548548</v>
      </c>
      <c r="BP18" s="229">
        <v>5037.3623736112168</v>
      </c>
      <c r="BQ18" s="229">
        <v>5389.3402160903661</v>
      </c>
      <c r="BR18" s="229">
        <v>5220.1279305525923</v>
      </c>
      <c r="BS18" s="229">
        <v>6767.8749416421315</v>
      </c>
      <c r="BT18" s="229">
        <v>6870.7385379269999</v>
      </c>
    </row>
    <row r="19" spans="1:72" s="79" customFormat="1">
      <c r="A19" s="350" t="s">
        <v>173</v>
      </c>
      <c r="B19" s="229">
        <v>3734.6772480900004</v>
      </c>
      <c r="C19" s="229">
        <v>3817.1825165400001</v>
      </c>
      <c r="D19" s="229">
        <v>3637.9086357199999</v>
      </c>
      <c r="E19" s="229">
        <v>4281.5961244999999</v>
      </c>
      <c r="F19" s="229">
        <v>4194.9411049600003</v>
      </c>
      <c r="G19" s="229">
        <v>4408.6758594700004</v>
      </c>
      <c r="H19" s="229">
        <v>4871.5370128999994</v>
      </c>
      <c r="I19" s="229">
        <v>5621.4245946999999</v>
      </c>
      <c r="J19" s="229">
        <v>5646.69574517</v>
      </c>
      <c r="K19" s="229">
        <v>5369.2100571599995</v>
      </c>
      <c r="L19" s="229">
        <v>5215.7772426400006</v>
      </c>
      <c r="M19" s="229">
        <v>5812.6147539700005</v>
      </c>
      <c r="N19" s="229">
        <v>5583.3958853500008</v>
      </c>
      <c r="O19" s="229">
        <v>5730.6287000417497</v>
      </c>
      <c r="P19" s="229">
        <v>5769.0976100949638</v>
      </c>
      <c r="Q19" s="229">
        <v>6419.4956944979403</v>
      </c>
      <c r="R19" s="229">
        <v>5826.8541347138398</v>
      </c>
      <c r="S19" s="229">
        <v>6213.6429916833295</v>
      </c>
      <c r="T19" s="229">
        <v>7323.6908392820596</v>
      </c>
      <c r="U19" s="229">
        <v>9009.3036551800906</v>
      </c>
      <c r="V19" s="229">
        <v>8190.3536245781006</v>
      </c>
      <c r="W19" s="229">
        <v>9861.209932458969</v>
      </c>
      <c r="X19" s="229">
        <v>10531.9752742818</v>
      </c>
      <c r="Y19" s="229">
        <v>11804.627321305201</v>
      </c>
      <c r="Z19" s="229">
        <v>11427.038654875199</v>
      </c>
      <c r="AA19" s="229">
        <v>11770.366042044599</v>
      </c>
      <c r="AB19" s="229">
        <v>12445.0024224893</v>
      </c>
      <c r="AC19" s="229">
        <v>12232.010810219999</v>
      </c>
      <c r="AD19" s="229">
        <v>11325.270154110001</v>
      </c>
      <c r="AE19" s="229">
        <v>11017.926087150801</v>
      </c>
      <c r="AF19" s="229">
        <v>10893.242582022302</v>
      </c>
      <c r="AG19" s="229">
        <v>11726.713440232799</v>
      </c>
      <c r="AH19" s="229">
        <v>10205.871760350001</v>
      </c>
      <c r="AI19" s="229">
        <v>9647.6257588629105</v>
      </c>
      <c r="AJ19" s="229">
        <v>10074.205507274462</v>
      </c>
      <c r="AK19" s="229">
        <v>9867.5841656659904</v>
      </c>
      <c r="AL19" s="229">
        <v>8841.4361777359263</v>
      </c>
      <c r="AM19" s="229">
        <v>8048.039859702696</v>
      </c>
      <c r="AN19" s="229">
        <v>7529.4411231972254</v>
      </c>
      <c r="AO19" s="229">
        <v>7497.7732655099999</v>
      </c>
      <c r="AP19" s="229">
        <v>7281.9504781300002</v>
      </c>
      <c r="AQ19" s="229">
        <v>7613.1939205999988</v>
      </c>
      <c r="AR19" s="229">
        <v>7782.9741250500556</v>
      </c>
      <c r="AS19" s="229">
        <v>6848.977794215657</v>
      </c>
      <c r="AT19" s="229">
        <v>5973.2955408900007</v>
      </c>
      <c r="AU19" s="229">
        <v>6082.8163578034337</v>
      </c>
      <c r="AV19" s="229">
        <v>6108.0637056331834</v>
      </c>
      <c r="AW19" s="229">
        <v>7166.8455694854301</v>
      </c>
      <c r="AX19" s="229">
        <v>6347.1709450200005</v>
      </c>
      <c r="AY19" s="229">
        <v>6447.8387752500003</v>
      </c>
      <c r="AZ19" s="229">
        <v>6641.8402913547088</v>
      </c>
      <c r="BA19" s="229">
        <v>6988.2841598065452</v>
      </c>
      <c r="BB19" s="229">
        <v>7921.7601515100005</v>
      </c>
      <c r="BC19" s="229">
        <v>8264.6536746955771</v>
      </c>
      <c r="BD19" s="229">
        <v>7898.1176170597873</v>
      </c>
      <c r="BE19" s="229">
        <v>8165.71024886743</v>
      </c>
      <c r="BF19" s="229">
        <v>8827.9307578569878</v>
      </c>
      <c r="BG19" s="229">
        <v>9075.7856772951109</v>
      </c>
      <c r="BH19" s="229">
        <v>9399.7886127295442</v>
      </c>
      <c r="BI19" s="229">
        <v>11565.564921984476</v>
      </c>
      <c r="BJ19" s="229">
        <v>11933.360872851728</v>
      </c>
      <c r="BK19" s="229">
        <v>12172.544843345331</v>
      </c>
      <c r="BL19" s="229">
        <v>12816.56721006372</v>
      </c>
      <c r="BM19" s="229">
        <v>14293.380963705509</v>
      </c>
      <c r="BN19" s="229">
        <v>14278.393694551942</v>
      </c>
      <c r="BO19" s="229">
        <v>14854.955695384117</v>
      </c>
      <c r="BP19" s="229">
        <v>14541.52395770443</v>
      </c>
      <c r="BQ19" s="229">
        <v>15307.424468982901</v>
      </c>
      <c r="BR19" s="229">
        <v>15180.937697872554</v>
      </c>
      <c r="BS19" s="229">
        <v>15748.127156722307</v>
      </c>
      <c r="BT19" s="229">
        <v>15954.703523030796</v>
      </c>
    </row>
    <row r="20" spans="1:72" s="79" customFormat="1">
      <c r="A20" s="350" t="s">
        <v>175</v>
      </c>
      <c r="B20" s="229">
        <v>0</v>
      </c>
      <c r="C20" s="229">
        <v>0</v>
      </c>
      <c r="D20" s="229">
        <v>0</v>
      </c>
      <c r="E20" s="229">
        <v>0</v>
      </c>
      <c r="F20" s="229">
        <v>0</v>
      </c>
      <c r="G20" s="229">
        <v>0</v>
      </c>
      <c r="H20" s="229">
        <v>0</v>
      </c>
      <c r="I20" s="229">
        <v>0</v>
      </c>
      <c r="J20" s="229">
        <v>0</v>
      </c>
      <c r="K20" s="229">
        <v>0</v>
      </c>
      <c r="L20" s="229">
        <v>0</v>
      </c>
      <c r="M20" s="229">
        <v>0</v>
      </c>
      <c r="N20" s="229">
        <v>0</v>
      </c>
      <c r="O20" s="229">
        <v>0</v>
      </c>
      <c r="P20" s="229">
        <v>0</v>
      </c>
      <c r="Q20" s="229">
        <v>0</v>
      </c>
      <c r="R20" s="229">
        <v>0</v>
      </c>
      <c r="S20" s="229">
        <v>0</v>
      </c>
      <c r="T20" s="229">
        <v>0</v>
      </c>
      <c r="U20" s="229">
        <v>0</v>
      </c>
      <c r="V20" s="229">
        <v>0</v>
      </c>
      <c r="W20" s="229">
        <v>0</v>
      </c>
      <c r="X20" s="229">
        <v>0</v>
      </c>
      <c r="Y20" s="229">
        <v>9190.8277504225807</v>
      </c>
      <c r="Z20" s="229">
        <v>11111.274771804799</v>
      </c>
      <c r="AA20" s="229">
        <v>13212.224992275102</v>
      </c>
      <c r="AB20" s="229">
        <v>16110.461302366199</v>
      </c>
      <c r="AC20" s="229">
        <v>19353.991222790002</v>
      </c>
      <c r="AD20" s="229">
        <v>21286.734964849999</v>
      </c>
      <c r="AE20" s="229">
        <v>21783.4111104638</v>
      </c>
      <c r="AF20" s="229">
        <v>26898.336011318199</v>
      </c>
      <c r="AG20" s="229">
        <v>29633.670845910197</v>
      </c>
      <c r="AH20" s="229">
        <v>34085.042196640003</v>
      </c>
      <c r="AI20" s="229">
        <v>33017.292220824522</v>
      </c>
      <c r="AJ20" s="229">
        <v>40525.692882736708</v>
      </c>
      <c r="AK20" s="229">
        <v>42923.855909006401</v>
      </c>
      <c r="AL20" s="229">
        <v>39857.988021763507</v>
      </c>
      <c r="AM20" s="229">
        <v>37997.098795852027</v>
      </c>
      <c r="AN20" s="229">
        <v>38646.603446823974</v>
      </c>
      <c r="AO20" s="229">
        <v>38811.415436249998</v>
      </c>
      <c r="AP20" s="229">
        <v>38303.112475419999</v>
      </c>
      <c r="AQ20" s="229">
        <v>39225.489394700016</v>
      </c>
      <c r="AR20" s="229">
        <v>37831.581852106712</v>
      </c>
      <c r="AS20" s="229">
        <v>41412.303728390936</v>
      </c>
      <c r="AT20" s="229">
        <v>41576.256311870005</v>
      </c>
      <c r="AU20" s="229">
        <v>45874.812054770104</v>
      </c>
      <c r="AV20" s="229">
        <v>46615.930928315844</v>
      </c>
      <c r="AW20" s="229">
        <v>45703.50862543632</v>
      </c>
      <c r="AX20" s="229">
        <v>45191.67912157</v>
      </c>
      <c r="AY20" s="229">
        <v>43688.830821789998</v>
      </c>
      <c r="AZ20" s="229">
        <v>45974.657234418206</v>
      </c>
      <c r="BA20" s="229">
        <v>45355.31945573807</v>
      </c>
      <c r="BB20" s="229">
        <v>53885.593084120002</v>
      </c>
      <c r="BC20" s="229">
        <v>56246.351883129268</v>
      </c>
      <c r="BD20" s="229">
        <v>58957.053385767453</v>
      </c>
      <c r="BE20" s="229">
        <v>56256.821252907343</v>
      </c>
      <c r="BF20" s="229">
        <v>59238.467463621324</v>
      </c>
      <c r="BG20" s="229">
        <v>53766.548477798206</v>
      </c>
      <c r="BH20" s="229">
        <v>58119.142095061987</v>
      </c>
      <c r="BI20" s="229">
        <v>58665.553581797038</v>
      </c>
      <c r="BJ20" s="229">
        <v>53575.13180662629</v>
      </c>
      <c r="BK20" s="229">
        <v>56913.064596092408</v>
      </c>
      <c r="BL20" s="229">
        <v>58391.506842872739</v>
      </c>
      <c r="BM20" s="229">
        <v>53628.979082400343</v>
      </c>
      <c r="BN20" s="229">
        <v>52129.628496401368</v>
      </c>
      <c r="BO20" s="229">
        <v>53818.660038129448</v>
      </c>
      <c r="BP20" s="229">
        <v>58633.807798483314</v>
      </c>
      <c r="BQ20" s="229">
        <v>59795.926277716979</v>
      </c>
      <c r="BR20" s="229">
        <v>61833.516240470613</v>
      </c>
      <c r="BS20" s="229">
        <v>66913.412702132249</v>
      </c>
      <c r="BT20" s="229">
        <v>71916.089917623831</v>
      </c>
    </row>
    <row r="21" spans="1:72" s="79" customFormat="1">
      <c r="A21" s="350" t="s">
        <v>176</v>
      </c>
      <c r="B21" s="229">
        <v>2754.49985393</v>
      </c>
      <c r="C21" s="229">
        <v>2819.4711428000001</v>
      </c>
      <c r="D21" s="229">
        <v>2999.1628191100003</v>
      </c>
      <c r="E21" s="229">
        <v>3199.56337029</v>
      </c>
      <c r="F21" s="229">
        <v>3608.4720153499998</v>
      </c>
      <c r="G21" s="229">
        <v>3584.1873097599996</v>
      </c>
      <c r="H21" s="229">
        <v>3755.9581434800002</v>
      </c>
      <c r="I21" s="229">
        <v>4803.6303070399999</v>
      </c>
      <c r="J21" s="229">
        <v>4645.8631581400005</v>
      </c>
      <c r="K21" s="229">
        <v>4015.6849953600004</v>
      </c>
      <c r="L21" s="229">
        <v>4181.1517205300006</v>
      </c>
      <c r="M21" s="229">
        <v>4929.7341704399996</v>
      </c>
      <c r="N21" s="229">
        <v>4994.7720738500002</v>
      </c>
      <c r="O21" s="229">
        <v>5197.7173259332303</v>
      </c>
      <c r="P21" s="229">
        <v>5644.6241307900227</v>
      </c>
      <c r="Q21" s="229">
        <v>6279.9185072827504</v>
      </c>
      <c r="R21" s="229">
        <v>6256.8617112372704</v>
      </c>
      <c r="S21" s="229">
        <v>5777.4210705581499</v>
      </c>
      <c r="T21" s="229">
        <v>6282.7174202322503</v>
      </c>
      <c r="U21" s="229">
        <v>6484.6678674703298</v>
      </c>
      <c r="V21" s="229">
        <v>6496.2276518217095</v>
      </c>
      <c r="W21" s="229">
        <v>7181.3433494307301</v>
      </c>
      <c r="X21" s="229">
        <v>7760.3237798568698</v>
      </c>
      <c r="Y21" s="229">
        <v>8641.5769113899314</v>
      </c>
      <c r="Z21" s="229">
        <v>8690.5718922259693</v>
      </c>
      <c r="AA21" s="229">
        <v>8842.26745970505</v>
      </c>
      <c r="AB21" s="229">
        <v>8764.5880280728798</v>
      </c>
      <c r="AC21" s="229">
        <v>9591.9531886100012</v>
      </c>
      <c r="AD21" s="229">
        <v>10008.250856770001</v>
      </c>
      <c r="AE21" s="229">
        <v>9890.675970607901</v>
      </c>
      <c r="AF21" s="229">
        <v>9767.1043243876102</v>
      </c>
      <c r="AG21" s="229">
        <v>11094.524282003</v>
      </c>
      <c r="AH21" s="229">
        <v>11274.079948280001</v>
      </c>
      <c r="AI21" s="229">
        <v>10855.934182686095</v>
      </c>
      <c r="AJ21" s="229">
        <v>11076.492717148711</v>
      </c>
      <c r="AK21" s="229">
        <v>11740.2624591029</v>
      </c>
      <c r="AL21" s="229">
        <v>11105.466685160654</v>
      </c>
      <c r="AM21" s="229">
        <v>10191.454779528862</v>
      </c>
      <c r="AN21" s="229">
        <v>9032.9253408479544</v>
      </c>
      <c r="AO21" s="229">
        <v>8173.3200867899996</v>
      </c>
      <c r="AP21" s="229">
        <v>7439.4953368400002</v>
      </c>
      <c r="AQ21" s="229">
        <v>8057.5720160600013</v>
      </c>
      <c r="AR21" s="229">
        <v>7577.3592877703477</v>
      </c>
      <c r="AS21" s="229">
        <v>8001.1490988678543</v>
      </c>
      <c r="AT21" s="229">
        <v>8103.1044580300004</v>
      </c>
      <c r="AU21" s="229">
        <v>8001.3602393337824</v>
      </c>
      <c r="AV21" s="229">
        <v>8100.7531558329883</v>
      </c>
      <c r="AW21" s="229">
        <v>8564.8285502484141</v>
      </c>
      <c r="AX21" s="229">
        <v>8809.4296168500005</v>
      </c>
      <c r="AY21" s="229">
        <v>8588.74311433</v>
      </c>
      <c r="AZ21" s="229">
        <v>8276.9965801079907</v>
      </c>
      <c r="BA21" s="229">
        <v>8079.6832288935184</v>
      </c>
      <c r="BB21" s="229">
        <v>8503.888787812899</v>
      </c>
      <c r="BC21" s="229">
        <v>8004.6651234046867</v>
      </c>
      <c r="BD21" s="229">
        <v>7666.9496137865308</v>
      </c>
      <c r="BE21" s="229">
        <v>8114.6249705417194</v>
      </c>
      <c r="BF21" s="229">
        <v>8605.2769542176156</v>
      </c>
      <c r="BG21" s="229">
        <v>9221.3616841109815</v>
      </c>
      <c r="BH21" s="229">
        <v>10132.860204973817</v>
      </c>
      <c r="BI21" s="229">
        <v>12168.928927478057</v>
      </c>
      <c r="BJ21" s="229">
        <v>12528.388698700681</v>
      </c>
      <c r="BK21" s="229">
        <v>14775.582729875443</v>
      </c>
      <c r="BL21" s="229">
        <v>15035.926682999489</v>
      </c>
      <c r="BM21" s="229">
        <v>14615.195215328104</v>
      </c>
      <c r="BN21" s="229">
        <v>15474.559573577233</v>
      </c>
      <c r="BO21" s="229">
        <v>16885.473595164985</v>
      </c>
      <c r="BP21" s="229">
        <v>17065.479601979918</v>
      </c>
      <c r="BQ21" s="229">
        <v>18042.948659716789</v>
      </c>
      <c r="BR21" s="229">
        <v>19507.607254319442</v>
      </c>
      <c r="BS21" s="229">
        <v>20339.080764340542</v>
      </c>
      <c r="BT21" s="229">
        <v>19452.882708006095</v>
      </c>
    </row>
    <row r="22" spans="1:72" s="79" customFormat="1">
      <c r="A22" s="350" t="s">
        <v>177</v>
      </c>
      <c r="B22" s="229">
        <v>2665.9728689300005</v>
      </c>
      <c r="C22" s="229">
        <v>2843.6547566700001</v>
      </c>
      <c r="D22" s="229">
        <v>3068.6268360999998</v>
      </c>
      <c r="E22" s="229">
        <v>3242.2998209799998</v>
      </c>
      <c r="F22" s="229">
        <v>3168.7132366300002</v>
      </c>
      <c r="G22" s="229">
        <v>3314.85705383</v>
      </c>
      <c r="H22" s="229">
        <v>3701.4902324</v>
      </c>
      <c r="I22" s="229">
        <v>4132.2976243600006</v>
      </c>
      <c r="J22" s="229">
        <v>4051.6108068000003</v>
      </c>
      <c r="K22" s="229">
        <v>3819.23827132</v>
      </c>
      <c r="L22" s="229">
        <v>3735.9337542899998</v>
      </c>
      <c r="M22" s="229">
        <v>4128.0516571899998</v>
      </c>
      <c r="N22" s="229">
        <v>4395.7043699799997</v>
      </c>
      <c r="O22" s="229">
        <v>4467.67417741196</v>
      </c>
      <c r="P22" s="229">
        <v>4526.1552085335725</v>
      </c>
      <c r="Q22" s="229">
        <v>5004.5119729731596</v>
      </c>
      <c r="R22" s="229">
        <v>5689.66236881856</v>
      </c>
      <c r="S22" s="229">
        <v>5691.6131201911694</v>
      </c>
      <c r="T22" s="229">
        <v>5895.5068964567408</v>
      </c>
      <c r="U22" s="229">
        <v>6035.3954954602896</v>
      </c>
      <c r="V22" s="229">
        <v>6006.1701492085604</v>
      </c>
      <c r="W22" s="229">
        <v>6399.9881635841602</v>
      </c>
      <c r="X22" s="229">
        <v>6568.7665215314901</v>
      </c>
      <c r="Y22" s="229">
        <v>7205.3564435430699</v>
      </c>
      <c r="Z22" s="229">
        <v>7897.9431628900993</v>
      </c>
      <c r="AA22" s="229">
        <v>8714.1643050778112</v>
      </c>
      <c r="AB22" s="229">
        <v>9082.2040777721104</v>
      </c>
      <c r="AC22" s="229">
        <v>9676.4021754500009</v>
      </c>
      <c r="AD22" s="229">
        <v>9438.8674573400003</v>
      </c>
      <c r="AE22" s="229">
        <v>9758.4782641525799</v>
      </c>
      <c r="AF22" s="229">
        <v>9498.2589528774206</v>
      </c>
      <c r="AG22" s="229">
        <v>9568.5466612039909</v>
      </c>
      <c r="AH22" s="229">
        <v>9415.1500364799995</v>
      </c>
      <c r="AI22" s="229">
        <v>9290.6718679311925</v>
      </c>
      <c r="AJ22" s="229">
        <v>9686.3753209005099</v>
      </c>
      <c r="AK22" s="229">
        <v>9339.3507127444409</v>
      </c>
      <c r="AL22" s="229">
        <v>8056.4298198480574</v>
      </c>
      <c r="AM22" s="229">
        <v>7064.9500396424264</v>
      </c>
      <c r="AN22" s="229">
        <v>6305.5989693063802</v>
      </c>
      <c r="AO22" s="229">
        <v>5835.2373198800005</v>
      </c>
      <c r="AP22" s="229">
        <v>5781.5686725100004</v>
      </c>
      <c r="AQ22" s="229">
        <v>5629.3010016899989</v>
      </c>
      <c r="AR22" s="229">
        <v>5924.3289248196061</v>
      </c>
      <c r="AS22" s="229">
        <v>5997.3643478858239</v>
      </c>
      <c r="AT22" s="229">
        <v>5905.3864818699994</v>
      </c>
      <c r="AU22" s="229">
        <v>6129.7395977550241</v>
      </c>
      <c r="AV22" s="229">
        <v>6405.8669284807529</v>
      </c>
      <c r="AW22" s="229">
        <v>6544.8486441034911</v>
      </c>
      <c r="AX22" s="229">
        <v>6337.7457336300004</v>
      </c>
      <c r="AY22" s="229">
        <v>6565.1706486800003</v>
      </c>
      <c r="AZ22" s="229">
        <v>6445.0501684134133</v>
      </c>
      <c r="BA22" s="229">
        <v>6288.6453902989715</v>
      </c>
      <c r="BB22" s="229">
        <v>6946.2050743400005</v>
      </c>
      <c r="BC22" s="229">
        <v>7044.0981095593552</v>
      </c>
      <c r="BD22" s="229">
        <v>6968.746994348151</v>
      </c>
      <c r="BE22" s="229">
        <v>7282.4199885132766</v>
      </c>
      <c r="BF22" s="229">
        <v>7533.4204801844398</v>
      </c>
      <c r="BG22" s="229">
        <v>7527.5693329294891</v>
      </c>
      <c r="BH22" s="229">
        <v>8341.5687584725747</v>
      </c>
      <c r="BI22" s="229">
        <v>9563.4967491620137</v>
      </c>
      <c r="BJ22" s="229">
        <v>9784.8949441481709</v>
      </c>
      <c r="BK22" s="229">
        <v>11140.964163111837</v>
      </c>
      <c r="BL22" s="229">
        <v>11847.072106116528</v>
      </c>
      <c r="BM22" s="229">
        <v>11845.357950494261</v>
      </c>
      <c r="BN22" s="229">
        <v>12462.180172645294</v>
      </c>
      <c r="BO22" s="229">
        <v>12952.532940751164</v>
      </c>
      <c r="BP22" s="229">
        <v>13151.937657414999</v>
      </c>
      <c r="BQ22" s="229">
        <v>15576.312817639424</v>
      </c>
      <c r="BR22" s="229">
        <v>15496.193808383734</v>
      </c>
      <c r="BS22" s="229">
        <v>16544.438248792925</v>
      </c>
      <c r="BT22" s="229">
        <v>15813.867842187219</v>
      </c>
    </row>
    <row r="23" spans="1:72" s="79" customFormat="1">
      <c r="A23" s="350" t="s">
        <v>178</v>
      </c>
      <c r="B23" s="229">
        <v>1932.9687310699999</v>
      </c>
      <c r="C23" s="229">
        <v>1971.1599741500002</v>
      </c>
      <c r="D23" s="229">
        <v>2054.8036856199997</v>
      </c>
      <c r="E23" s="229">
        <v>2308.99056793</v>
      </c>
      <c r="F23" s="229">
        <v>2385.1367774</v>
      </c>
      <c r="G23" s="229">
        <v>2516.9854408000001</v>
      </c>
      <c r="H23" s="229">
        <v>2598.7328185300003</v>
      </c>
      <c r="I23" s="229">
        <v>2750.8561037600002</v>
      </c>
      <c r="J23" s="229">
        <v>2763.4046187800004</v>
      </c>
      <c r="K23" s="229">
        <v>2911.9769621300002</v>
      </c>
      <c r="L23" s="229">
        <v>3010.6826611799997</v>
      </c>
      <c r="M23" s="229">
        <v>3159.8840331199999</v>
      </c>
      <c r="N23" s="229">
        <v>3261.4190116999998</v>
      </c>
      <c r="O23" s="229">
        <v>3725.98979006733</v>
      </c>
      <c r="P23" s="229">
        <v>3740.5658582545707</v>
      </c>
      <c r="Q23" s="229">
        <v>4142.1809660418603</v>
      </c>
      <c r="R23" s="229">
        <v>4168.3881167975705</v>
      </c>
      <c r="S23" s="229">
        <v>4570.97572706344</v>
      </c>
      <c r="T23" s="229">
        <v>4753.3041347438002</v>
      </c>
      <c r="U23" s="229">
        <v>5215.5862227574298</v>
      </c>
      <c r="V23" s="229">
        <v>5103.0393364642096</v>
      </c>
      <c r="W23" s="229">
        <v>5486.3582971450096</v>
      </c>
      <c r="X23" s="229">
        <v>5781.9797539727697</v>
      </c>
      <c r="Y23" s="229">
        <v>6310.4196861011696</v>
      </c>
      <c r="Z23" s="229">
        <v>6558.74403148892</v>
      </c>
      <c r="AA23" s="229">
        <v>6783.8996804333292</v>
      </c>
      <c r="AB23" s="229">
        <v>6796.0525837732494</v>
      </c>
      <c r="AC23" s="229">
        <v>7224.2614168500004</v>
      </c>
      <c r="AD23" s="229">
        <v>6912.0210469599997</v>
      </c>
      <c r="AE23" s="229">
        <v>6854.9283541739705</v>
      </c>
      <c r="AF23" s="229">
        <v>6813.3701435596304</v>
      </c>
      <c r="AG23" s="229">
        <v>7028.8959736168099</v>
      </c>
      <c r="AH23" s="229">
        <v>6963.3788424799995</v>
      </c>
      <c r="AI23" s="229">
        <v>6835.6428702365874</v>
      </c>
      <c r="AJ23" s="229">
        <v>6684.8519134081553</v>
      </c>
      <c r="AK23" s="229">
        <v>6394.0551257449797</v>
      </c>
      <c r="AL23" s="229">
        <v>6035.6308990635152</v>
      </c>
      <c r="AM23" s="229">
        <v>5575.7629163022593</v>
      </c>
      <c r="AN23" s="229">
        <v>5903.5621308836335</v>
      </c>
      <c r="AO23" s="229">
        <v>5244.4843232600006</v>
      </c>
      <c r="AP23" s="229">
        <v>4909.6993549000008</v>
      </c>
      <c r="AQ23" s="229">
        <v>4657.9183614399999</v>
      </c>
      <c r="AR23" s="229">
        <v>4358.6186547627622</v>
      </c>
      <c r="AS23" s="229">
        <v>4174.3190088342644</v>
      </c>
      <c r="AT23" s="229">
        <v>3891.0664738299997</v>
      </c>
      <c r="AU23" s="229">
        <v>4247.4897213621152</v>
      </c>
      <c r="AV23" s="229">
        <v>3656.5232803750901</v>
      </c>
      <c r="AW23" s="229">
        <v>3829.7113725631225</v>
      </c>
      <c r="AX23" s="229">
        <v>3913.9112847199999</v>
      </c>
      <c r="AY23" s="229">
        <v>4007.89171433</v>
      </c>
      <c r="AZ23" s="229">
        <v>4074.9492309133129</v>
      </c>
      <c r="BA23" s="229">
        <v>4193.9360882625579</v>
      </c>
      <c r="BB23" s="229">
        <v>4342.8066127799993</v>
      </c>
      <c r="BC23" s="229">
        <v>3891.3387115361434</v>
      </c>
      <c r="BD23" s="229">
        <v>4016.7236595499694</v>
      </c>
      <c r="BE23" s="229">
        <v>4125.8771776366666</v>
      </c>
      <c r="BF23" s="229">
        <v>4119.6557969922342</v>
      </c>
      <c r="BG23" s="229">
        <v>4235.3564470094871</v>
      </c>
      <c r="BH23" s="229">
        <v>4582.8569982414556</v>
      </c>
      <c r="BI23" s="229">
        <v>4725.1366991446221</v>
      </c>
      <c r="BJ23" s="229">
        <v>4699.943160855164</v>
      </c>
      <c r="BK23" s="229">
        <v>4975.5751784177437</v>
      </c>
      <c r="BL23" s="229">
        <v>5557.3479574775993</v>
      </c>
      <c r="BM23" s="229">
        <v>5706.6043229724037</v>
      </c>
      <c r="BN23" s="229">
        <v>5929.0525838156909</v>
      </c>
      <c r="BO23" s="229">
        <v>6132.7330883451668</v>
      </c>
      <c r="BP23" s="229">
        <v>6345.8924308666037</v>
      </c>
      <c r="BQ23" s="229">
        <v>6481.4292361121779</v>
      </c>
      <c r="BR23" s="229">
        <v>6637.733335312967</v>
      </c>
      <c r="BS23" s="229">
        <v>6944.7014229117694</v>
      </c>
      <c r="BT23" s="229">
        <v>6904.7150174191556</v>
      </c>
    </row>
    <row r="24" spans="1:72" s="79" customFormat="1">
      <c r="A24" s="350" t="s">
        <v>179</v>
      </c>
      <c r="B24" s="229">
        <v>2054.4143340800001</v>
      </c>
      <c r="C24" s="229">
        <v>1649.9658327499999</v>
      </c>
      <c r="D24" s="229">
        <v>1750.3524056199999</v>
      </c>
      <c r="E24" s="229">
        <v>1806.20790362</v>
      </c>
      <c r="F24" s="229">
        <v>1727.6482041700001</v>
      </c>
      <c r="G24" s="229">
        <v>1892.98219365</v>
      </c>
      <c r="H24" s="229">
        <v>2107.75172892</v>
      </c>
      <c r="I24" s="229">
        <v>2432.7371965100001</v>
      </c>
      <c r="J24" s="229">
        <v>3018.4343025500002</v>
      </c>
      <c r="K24" s="229">
        <v>2568.3227467900001</v>
      </c>
      <c r="L24" s="229">
        <v>2772.78804648</v>
      </c>
      <c r="M24" s="229">
        <v>2992.8503044399999</v>
      </c>
      <c r="N24" s="229">
        <v>3183.71612095</v>
      </c>
      <c r="O24" s="229">
        <v>3525.2899443860797</v>
      </c>
      <c r="P24" s="229">
        <v>3648.8367451950767</v>
      </c>
      <c r="Q24" s="229">
        <v>3448.5828532908704</v>
      </c>
      <c r="R24" s="229">
        <v>4023.8575293580498</v>
      </c>
      <c r="S24" s="229">
        <v>4144.3396853247195</v>
      </c>
      <c r="T24" s="229">
        <v>3822.82223864148</v>
      </c>
      <c r="U24" s="229">
        <v>4205.7860686501899</v>
      </c>
      <c r="V24" s="229">
        <v>4178.3426114095901</v>
      </c>
      <c r="W24" s="229">
        <v>4605.4417430107296</v>
      </c>
      <c r="X24" s="229">
        <v>4976.59334851929</v>
      </c>
      <c r="Y24" s="229">
        <v>5686.2402637086198</v>
      </c>
      <c r="Z24" s="229">
        <v>6551.8606521649199</v>
      </c>
      <c r="AA24" s="229">
        <v>6724.5781756926299</v>
      </c>
      <c r="AB24" s="229">
        <v>6767.4847368769397</v>
      </c>
      <c r="AC24" s="229">
        <v>7281.3064111899994</v>
      </c>
      <c r="AD24" s="229">
        <v>7405.2301947299993</v>
      </c>
      <c r="AE24" s="229">
        <v>7472.2316699800504</v>
      </c>
      <c r="AF24" s="229">
        <v>7582.1251280466995</v>
      </c>
      <c r="AG24" s="229">
        <v>7957.85801348724</v>
      </c>
      <c r="AH24" s="229">
        <v>7598.0590422200003</v>
      </c>
      <c r="AI24" s="229">
        <v>6851.4679104158513</v>
      </c>
      <c r="AJ24" s="229">
        <v>6930.3426682269937</v>
      </c>
      <c r="AK24" s="229">
        <v>6837.6251617674798</v>
      </c>
      <c r="AL24" s="229">
        <v>7122.2755682369216</v>
      </c>
      <c r="AM24" s="229">
        <v>6944.5691902906128</v>
      </c>
      <c r="AN24" s="229">
        <v>6187.9931014790927</v>
      </c>
      <c r="AO24" s="229">
        <v>5425.0022074399994</v>
      </c>
      <c r="AP24" s="229">
        <v>4759.8498144499999</v>
      </c>
      <c r="AQ24" s="229">
        <v>4742.3609069400009</v>
      </c>
      <c r="AR24" s="229">
        <v>4778.8035144351161</v>
      </c>
      <c r="AS24" s="229">
        <v>5206.2690838304488</v>
      </c>
      <c r="AT24" s="229">
        <v>5140.0642456800006</v>
      </c>
      <c r="AU24" s="229">
        <v>5252.4208700908894</v>
      </c>
      <c r="AV24" s="229">
        <v>5058.5059756787905</v>
      </c>
      <c r="AW24" s="229">
        <v>5924.2444610241937</v>
      </c>
      <c r="AX24" s="229">
        <v>5890.7789315</v>
      </c>
      <c r="AY24" s="229">
        <v>6025.2282600500002</v>
      </c>
      <c r="AZ24" s="229">
        <v>6236.7539844368675</v>
      </c>
      <c r="BA24" s="229">
        <v>6319.9982975617595</v>
      </c>
      <c r="BB24" s="229">
        <v>6342.5886372590276</v>
      </c>
      <c r="BC24" s="229">
        <v>6620.5094248054684</v>
      </c>
      <c r="BD24" s="229">
        <v>6408.7986498879554</v>
      </c>
      <c r="BE24" s="229">
        <v>6837.7647063974073</v>
      </c>
      <c r="BF24" s="229">
        <v>7052.5680003218649</v>
      </c>
      <c r="BG24" s="229">
        <v>7269.8731476926323</v>
      </c>
      <c r="BH24" s="229">
        <v>8129.6789988879336</v>
      </c>
      <c r="BI24" s="229">
        <v>9064.4525013955408</v>
      </c>
      <c r="BJ24" s="229">
        <v>9778.6967045169986</v>
      </c>
      <c r="BK24" s="229">
        <v>10011.927726599406</v>
      </c>
      <c r="BL24" s="229">
        <v>9959.4141771216091</v>
      </c>
      <c r="BM24" s="229">
        <v>10699.609790837099</v>
      </c>
      <c r="BN24" s="229">
        <v>9947.2239911918623</v>
      </c>
      <c r="BO24" s="229">
        <v>10343.031712845866</v>
      </c>
      <c r="BP24" s="229">
        <v>10612.079540784825</v>
      </c>
      <c r="BQ24" s="229">
        <v>11699.685782629293</v>
      </c>
      <c r="BR24" s="229">
        <v>11338.801884790601</v>
      </c>
      <c r="BS24" s="229">
        <v>12263.847937148796</v>
      </c>
      <c r="BT24" s="229">
        <v>11470.892505029864</v>
      </c>
    </row>
    <row r="25" spans="1:72" s="79" customFormat="1">
      <c r="A25" s="350" t="s">
        <v>180</v>
      </c>
      <c r="B25" s="229">
        <v>1330.53939909</v>
      </c>
      <c r="C25" s="229">
        <v>1538.1490335399999</v>
      </c>
      <c r="D25" s="229">
        <v>1497.1714890599999</v>
      </c>
      <c r="E25" s="229">
        <v>1773.3759038600001</v>
      </c>
      <c r="F25" s="229">
        <v>1906.5718929300001</v>
      </c>
      <c r="G25" s="229">
        <v>2762.9316537399995</v>
      </c>
      <c r="H25" s="229">
        <v>2879.2015311199998</v>
      </c>
      <c r="I25" s="229">
        <v>3009.13836704</v>
      </c>
      <c r="J25" s="229">
        <v>2790.3893749200001</v>
      </c>
      <c r="K25" s="229">
        <v>1087.0522722000001</v>
      </c>
      <c r="L25" s="229">
        <v>1823.3837235199999</v>
      </c>
      <c r="M25" s="229">
        <v>3911.5620864799998</v>
      </c>
      <c r="N25" s="229">
        <v>3840.6724013599996</v>
      </c>
      <c r="O25" s="229">
        <v>4083.9912906186901</v>
      </c>
      <c r="P25" s="229">
        <v>4256.5878884237291</v>
      </c>
      <c r="Q25" s="229">
        <v>4220.4698323291796</v>
      </c>
      <c r="R25" s="229">
        <v>4326.6533543804098</v>
      </c>
      <c r="S25" s="229">
        <v>4239.46870217371</v>
      </c>
      <c r="T25" s="229">
        <v>2211.90517387612</v>
      </c>
      <c r="U25" s="229">
        <v>2286.2552546401303</v>
      </c>
      <c r="V25" s="229">
        <v>2325.07610823599</v>
      </c>
      <c r="W25" s="229">
        <v>2459.1443230196601</v>
      </c>
      <c r="X25" s="229">
        <v>2465.50626565313</v>
      </c>
      <c r="Y25" s="229">
        <v>2652.4565319007902</v>
      </c>
      <c r="Z25" s="229">
        <v>2702.29409973471</v>
      </c>
      <c r="AA25" s="229">
        <v>2229.45087745094</v>
      </c>
      <c r="AB25" s="229">
        <v>2174.6123553336802</v>
      </c>
      <c r="AC25" s="229">
        <v>2297.6140009000001</v>
      </c>
      <c r="AD25" s="229">
        <v>2249.2014179400003</v>
      </c>
      <c r="AE25" s="229">
        <v>2458.76257674216</v>
      </c>
      <c r="AF25" s="229">
        <v>1721.60193889588</v>
      </c>
      <c r="AG25" s="229">
        <v>1752.50703497475</v>
      </c>
      <c r="AH25" s="229">
        <v>1773.9765142000001</v>
      </c>
      <c r="AI25" s="229">
        <v>1741.3020128161004</v>
      </c>
      <c r="AJ25" s="229">
        <v>1812.1301771586843</v>
      </c>
      <c r="AK25" s="229">
        <v>1875.3066104243501</v>
      </c>
      <c r="AL25" s="229">
        <v>1630.5043019242964</v>
      </c>
      <c r="AM25" s="229">
        <v>1597.9862199832528</v>
      </c>
      <c r="AN25" s="229">
        <v>1395.1899158750257</v>
      </c>
      <c r="AO25" s="229">
        <v>1298.19860881</v>
      </c>
      <c r="AP25" s="229">
        <v>1427.3349182800002</v>
      </c>
      <c r="AQ25" s="229">
        <v>1322.3361796599995</v>
      </c>
      <c r="AR25" s="229">
        <v>1200.6850323698134</v>
      </c>
      <c r="AS25" s="229">
        <v>1271.6134987639832</v>
      </c>
      <c r="AT25" s="229">
        <v>1077.3777844900001</v>
      </c>
      <c r="AU25" s="229">
        <v>1364.3397497651604</v>
      </c>
      <c r="AV25" s="229">
        <v>1316.4240809985674</v>
      </c>
      <c r="AW25" s="229">
        <v>1651.1916879298149</v>
      </c>
      <c r="AX25" s="229">
        <v>1479.04876902</v>
      </c>
      <c r="AY25" s="229">
        <v>1523.96294902</v>
      </c>
      <c r="AZ25" s="229">
        <v>1323.5453472344907</v>
      </c>
      <c r="BA25" s="229">
        <v>1314.069111723471</v>
      </c>
      <c r="BB25" s="229">
        <v>1587.4399651700001</v>
      </c>
      <c r="BC25" s="229">
        <v>1309.5455391627941</v>
      </c>
      <c r="BD25" s="229">
        <v>1271.3460535876286</v>
      </c>
      <c r="BE25" s="229">
        <v>1367.4700383457052</v>
      </c>
      <c r="BF25" s="229">
        <v>1438.3137464960994</v>
      </c>
      <c r="BG25" s="229">
        <v>1042.6714256159148</v>
      </c>
      <c r="BH25" s="229">
        <v>1198.015039331641</v>
      </c>
      <c r="BI25" s="229">
        <v>1582.266495094306</v>
      </c>
      <c r="BJ25" s="229">
        <v>1473.5253901062379</v>
      </c>
      <c r="BK25" s="229">
        <v>1572.379732610666</v>
      </c>
      <c r="BL25" s="229">
        <v>1509.6503771859097</v>
      </c>
      <c r="BM25" s="229">
        <v>1693.8869620770911</v>
      </c>
      <c r="BN25" s="229">
        <v>1776.0779725190966</v>
      </c>
      <c r="BO25" s="229">
        <v>1563.2621467546651</v>
      </c>
      <c r="BP25" s="229">
        <v>1569.5409988826648</v>
      </c>
      <c r="BQ25" s="229">
        <v>1650.1768320771334</v>
      </c>
      <c r="BR25" s="229">
        <v>1542.985575443083</v>
      </c>
      <c r="BS25" s="229">
        <v>1571.4910385481412</v>
      </c>
      <c r="BT25" s="229">
        <v>1550.1521233861761</v>
      </c>
    </row>
    <row r="26" spans="1:72" s="79" customFormat="1">
      <c r="A26" s="350" t="s">
        <v>181</v>
      </c>
      <c r="B26" s="229">
        <v>1288.0873667000001</v>
      </c>
      <c r="C26" s="229">
        <v>1373.7863316199998</v>
      </c>
      <c r="D26" s="229">
        <v>1380.57349912</v>
      </c>
      <c r="E26" s="229">
        <v>1499.3763021500001</v>
      </c>
      <c r="F26" s="229">
        <v>1525.74041407</v>
      </c>
      <c r="G26" s="229">
        <v>1595.33280668</v>
      </c>
      <c r="H26" s="229">
        <v>1580.9461381800002</v>
      </c>
      <c r="I26" s="229">
        <v>1750.7610785699999</v>
      </c>
      <c r="J26" s="229">
        <v>1662.79260125</v>
      </c>
      <c r="K26" s="229">
        <v>1748.6234032499999</v>
      </c>
      <c r="L26" s="229">
        <v>1720.0480747899999</v>
      </c>
      <c r="M26" s="229">
        <v>1806.3599071800002</v>
      </c>
      <c r="N26" s="229">
        <v>1753.28046165</v>
      </c>
      <c r="O26" s="229">
        <v>1971.0447139466401</v>
      </c>
      <c r="P26" s="229">
        <v>2005.639310672022</v>
      </c>
      <c r="Q26" s="229">
        <v>2155.3884939252703</v>
      </c>
      <c r="R26" s="229">
        <v>2104.0402800902098</v>
      </c>
      <c r="S26" s="229">
        <v>2366.87945697649</v>
      </c>
      <c r="T26" s="229">
        <v>2316.96675514461</v>
      </c>
      <c r="U26" s="229">
        <v>2455.4316182943103</v>
      </c>
      <c r="V26" s="229">
        <v>2447.9671559298799</v>
      </c>
      <c r="W26" s="229">
        <v>2593.58944575847</v>
      </c>
      <c r="X26" s="229">
        <v>2712.3024515125999</v>
      </c>
      <c r="Y26" s="229">
        <v>2887.6705850819403</v>
      </c>
      <c r="Z26" s="229">
        <v>2958.4662854223698</v>
      </c>
      <c r="AA26" s="229">
        <v>3038.1096981834698</v>
      </c>
      <c r="AB26" s="229">
        <v>2868.9224791979</v>
      </c>
      <c r="AC26" s="229">
        <v>3094.1623582699999</v>
      </c>
      <c r="AD26" s="229">
        <v>2900.78009505</v>
      </c>
      <c r="AE26" s="229">
        <v>3042.9155874636103</v>
      </c>
      <c r="AF26" s="229">
        <v>3049.6501590599401</v>
      </c>
      <c r="AG26" s="229">
        <v>3179.88184795507</v>
      </c>
      <c r="AH26" s="229">
        <v>3100.2304626499999</v>
      </c>
      <c r="AI26" s="229">
        <v>3053.7294666810399</v>
      </c>
      <c r="AJ26" s="229">
        <v>3101.5464167966416</v>
      </c>
      <c r="AK26" s="229">
        <v>3039.8883539574299</v>
      </c>
      <c r="AL26" s="229">
        <v>2793.2076977893189</v>
      </c>
      <c r="AM26" s="229">
        <v>2631.1033669915419</v>
      </c>
      <c r="AN26" s="229">
        <v>2414.5690226707484</v>
      </c>
      <c r="AO26" s="229">
        <v>2326.5608812800001</v>
      </c>
      <c r="AP26" s="229">
        <v>2131.0669905199998</v>
      </c>
      <c r="AQ26" s="229">
        <v>2074.6789083099998</v>
      </c>
      <c r="AR26" s="229">
        <v>1762.2989306899635</v>
      </c>
      <c r="AS26" s="229">
        <v>1742.5993255976418</v>
      </c>
      <c r="AT26" s="229">
        <v>1682.2675213299999</v>
      </c>
      <c r="AU26" s="229">
        <v>1701.4886983599949</v>
      </c>
      <c r="AV26" s="229">
        <v>1663.692679916162</v>
      </c>
      <c r="AW26" s="229">
        <v>1790.7754903417913</v>
      </c>
      <c r="AX26" s="229">
        <v>1710.1256555799998</v>
      </c>
      <c r="AY26" s="229">
        <v>1600.5919243800001</v>
      </c>
      <c r="AZ26" s="229">
        <v>1563.5133973203669</v>
      </c>
      <c r="BA26" s="229">
        <v>1494.3945856856892</v>
      </c>
      <c r="BB26" s="229">
        <v>1599.2381992999999</v>
      </c>
      <c r="BC26" s="229">
        <v>1894.5190584211255</v>
      </c>
      <c r="BD26" s="229">
        <v>1946.7752176789684</v>
      </c>
      <c r="BE26" s="229">
        <v>1858.9108414772904</v>
      </c>
      <c r="BF26" s="229">
        <v>1792.1395677973692</v>
      </c>
      <c r="BG26" s="229">
        <v>1758.4966042396777</v>
      </c>
      <c r="BH26" s="229">
        <v>1892.9644762781863</v>
      </c>
      <c r="BI26" s="229">
        <v>1976.8600995319196</v>
      </c>
      <c r="BJ26" s="229">
        <v>1929.1961899493001</v>
      </c>
      <c r="BK26" s="229">
        <v>2155.1032277695103</v>
      </c>
      <c r="BL26" s="229">
        <v>2410.7602603589607</v>
      </c>
      <c r="BM26" s="229">
        <v>2501.8530772239837</v>
      </c>
      <c r="BN26" s="229">
        <v>2607.9124292608917</v>
      </c>
      <c r="BO26" s="229">
        <v>2378.5292573492547</v>
      </c>
      <c r="BP26" s="229">
        <v>2333.9215713058802</v>
      </c>
      <c r="BQ26" s="229">
        <v>2459.4148228841877</v>
      </c>
      <c r="BR26" s="229">
        <v>2639.256351059666</v>
      </c>
      <c r="BS26" s="229">
        <v>2735.5155307302798</v>
      </c>
      <c r="BT26" s="229">
        <v>2672.2629788939057</v>
      </c>
    </row>
    <row r="27" spans="1:72" s="79" customFormat="1">
      <c r="A27" s="350" t="s">
        <v>1361</v>
      </c>
      <c r="B27" s="229">
        <v>0</v>
      </c>
      <c r="C27" s="229">
        <v>0</v>
      </c>
      <c r="D27" s="229">
        <v>0</v>
      </c>
      <c r="E27" s="229">
        <v>0</v>
      </c>
      <c r="F27" s="229">
        <v>0</v>
      </c>
      <c r="G27" s="229">
        <v>0</v>
      </c>
      <c r="H27" s="229">
        <v>0</v>
      </c>
      <c r="I27" s="229">
        <v>0</v>
      </c>
      <c r="J27" s="229">
        <v>0</v>
      </c>
      <c r="K27" s="229">
        <v>0</v>
      </c>
      <c r="L27" s="229">
        <v>0</v>
      </c>
      <c r="M27" s="229">
        <v>0</v>
      </c>
      <c r="N27" s="229">
        <v>0</v>
      </c>
      <c r="O27" s="229">
        <v>0</v>
      </c>
      <c r="P27" s="229">
        <v>0</v>
      </c>
      <c r="Q27" s="229">
        <v>0</v>
      </c>
      <c r="R27" s="229">
        <v>0</v>
      </c>
      <c r="S27" s="229">
        <v>0</v>
      </c>
      <c r="T27" s="229">
        <v>0</v>
      </c>
      <c r="U27" s="229">
        <v>0</v>
      </c>
      <c r="V27" s="229">
        <v>0</v>
      </c>
      <c r="W27" s="229">
        <v>0</v>
      </c>
      <c r="X27" s="229">
        <v>0</v>
      </c>
      <c r="Y27" s="229">
        <v>12411.9847937017</v>
      </c>
      <c r="Z27" s="229">
        <v>14078.177355849199</v>
      </c>
      <c r="AA27" s="229">
        <v>15240.758479743401</v>
      </c>
      <c r="AB27" s="229">
        <v>15618.6808239731</v>
      </c>
      <c r="AC27" s="229">
        <v>15718.80637502</v>
      </c>
      <c r="AD27" s="229">
        <v>15270.879738040001</v>
      </c>
      <c r="AE27" s="229">
        <v>15495.432610607</v>
      </c>
      <c r="AF27" s="229">
        <v>14835.347919628701</v>
      </c>
      <c r="AG27" s="229">
        <v>15479.609555720401</v>
      </c>
      <c r="AH27" s="229">
        <v>15332.43887457</v>
      </c>
      <c r="AI27" s="229">
        <v>14840.262965852829</v>
      </c>
      <c r="AJ27" s="229">
        <v>15271.206550466641</v>
      </c>
      <c r="AK27" s="229">
        <v>15741.7114345186</v>
      </c>
      <c r="AL27" s="229">
        <v>14733.288533414341</v>
      </c>
      <c r="AM27" s="229">
        <v>13821.214589697043</v>
      </c>
      <c r="AN27" s="229">
        <v>13191.279389555302</v>
      </c>
      <c r="AO27" s="229">
        <v>12296.9508795</v>
      </c>
      <c r="AP27" s="229">
        <v>11553.215568890002</v>
      </c>
      <c r="AQ27" s="229">
        <v>11227.921684019999</v>
      </c>
      <c r="AR27" s="229">
        <v>10468.826939672901</v>
      </c>
      <c r="AS27" s="229">
        <v>10330.153286458673</v>
      </c>
      <c r="AT27" s="229">
        <v>9600.4296518800002</v>
      </c>
      <c r="AU27" s="229">
        <v>8991.7870091620007</v>
      </c>
      <c r="AV27" s="229">
        <v>8916.5537624821554</v>
      </c>
      <c r="AW27" s="229">
        <v>9083.4602668632142</v>
      </c>
      <c r="AX27" s="229">
        <v>8511.5156139600003</v>
      </c>
      <c r="AY27" s="229">
        <v>8623.3317954199993</v>
      </c>
      <c r="AZ27" s="229">
        <v>7975.3425969437867</v>
      </c>
      <c r="BA27" s="229">
        <v>7962.5146276795431</v>
      </c>
      <c r="BB27" s="229">
        <v>8471.6328193900008</v>
      </c>
      <c r="BC27" s="229">
        <v>8577.1088413247435</v>
      </c>
      <c r="BD27" s="229">
        <v>9025.5517517899061</v>
      </c>
      <c r="BE27" s="229">
        <v>9317.3590899915725</v>
      </c>
      <c r="BF27" s="229">
        <v>9361.7375771650459</v>
      </c>
      <c r="BG27" s="229">
        <v>9532.5816395809743</v>
      </c>
      <c r="BH27" s="229">
        <v>10053.05983402765</v>
      </c>
      <c r="BI27" s="229">
        <v>10700.040730569939</v>
      </c>
      <c r="BJ27" s="229">
        <v>10670.711237889695</v>
      </c>
      <c r="BK27" s="229">
        <v>11951.691292206906</v>
      </c>
      <c r="BL27" s="229">
        <v>13769.650861087321</v>
      </c>
      <c r="BM27" s="229">
        <v>14248.3369991331</v>
      </c>
      <c r="BN27" s="229">
        <v>14688.493275329698</v>
      </c>
      <c r="BO27" s="229">
        <v>14316.857418402122</v>
      </c>
      <c r="BP27" s="229">
        <v>14901.769686430343</v>
      </c>
      <c r="BQ27" s="229">
        <v>15364.64876059468</v>
      </c>
      <c r="BR27" s="229">
        <v>15191.354974320939</v>
      </c>
      <c r="BS27" s="229">
        <v>15882.48196295478</v>
      </c>
      <c r="BT27" s="229">
        <v>16089.160527763788</v>
      </c>
    </row>
    <row r="28" spans="1:72" s="79" customFormat="1">
      <c r="A28" s="350" t="s">
        <v>279</v>
      </c>
      <c r="B28" s="229">
        <v>0</v>
      </c>
      <c r="C28" s="229">
        <v>0</v>
      </c>
      <c r="D28" s="229">
        <v>0</v>
      </c>
      <c r="E28" s="229">
        <v>0</v>
      </c>
      <c r="F28" s="229">
        <v>0</v>
      </c>
      <c r="G28" s="229">
        <v>0</v>
      </c>
      <c r="H28" s="229">
        <v>0</v>
      </c>
      <c r="I28" s="229">
        <v>0</v>
      </c>
      <c r="J28" s="229">
        <v>0</v>
      </c>
      <c r="K28" s="229">
        <v>0</v>
      </c>
      <c r="L28" s="229">
        <v>0</v>
      </c>
      <c r="M28" s="229">
        <v>0</v>
      </c>
      <c r="N28" s="229">
        <v>0</v>
      </c>
      <c r="O28" s="229">
        <v>0</v>
      </c>
      <c r="P28" s="229">
        <v>0</v>
      </c>
      <c r="Q28" s="229">
        <v>0</v>
      </c>
      <c r="R28" s="229">
        <v>0</v>
      </c>
      <c r="S28" s="229">
        <v>0</v>
      </c>
      <c r="T28" s="229">
        <v>0</v>
      </c>
      <c r="U28" s="229">
        <v>0</v>
      </c>
      <c r="V28" s="229">
        <v>0</v>
      </c>
      <c r="W28" s="229">
        <v>0</v>
      </c>
      <c r="X28" s="229">
        <v>0</v>
      </c>
      <c r="Y28" s="229">
        <v>10845.2278403035</v>
      </c>
      <c r="Z28" s="229">
        <v>12063.128959683901</v>
      </c>
      <c r="AA28" s="229">
        <v>13579.1680974875</v>
      </c>
      <c r="AB28" s="229">
        <v>14532.0727622465</v>
      </c>
      <c r="AC28" s="229">
        <v>15443.42475968</v>
      </c>
      <c r="AD28" s="229">
        <v>16608.787682390001</v>
      </c>
      <c r="AE28" s="229">
        <v>18367.660883691398</v>
      </c>
      <c r="AF28" s="229">
        <v>19023.503058307</v>
      </c>
      <c r="AG28" s="229">
        <v>20414.017825687999</v>
      </c>
      <c r="AH28" s="229">
        <v>20544.910032930002</v>
      </c>
      <c r="AI28" s="229">
        <v>20587.237580657526</v>
      </c>
      <c r="AJ28" s="229">
        <v>21121.749460544754</v>
      </c>
      <c r="AK28" s="229">
        <v>22012.667219373001</v>
      </c>
      <c r="AL28" s="229">
        <v>21357.757990438313</v>
      </c>
      <c r="AM28" s="229">
        <v>20777.529586702891</v>
      </c>
      <c r="AN28" s="229">
        <v>20399.491432931653</v>
      </c>
      <c r="AO28" s="229">
        <v>19842.859511220002</v>
      </c>
      <c r="AP28" s="229">
        <v>18667.714218369998</v>
      </c>
      <c r="AQ28" s="229">
        <v>17639.886964910002</v>
      </c>
      <c r="AR28" s="229">
        <v>16545.278260177063</v>
      </c>
      <c r="AS28" s="229">
        <v>15623.329835481414</v>
      </c>
      <c r="AT28" s="229">
        <v>14739.772853979999</v>
      </c>
      <c r="AU28" s="229">
        <v>13576.618624204908</v>
      </c>
      <c r="AV28" s="229">
        <v>13121.435279280391</v>
      </c>
      <c r="AW28" s="229">
        <v>12439.520249972684</v>
      </c>
      <c r="AX28" s="229">
        <v>11740.195257360001</v>
      </c>
      <c r="AY28" s="229">
        <v>10289.71705184</v>
      </c>
      <c r="AZ28" s="229">
        <v>9963.3345474489925</v>
      </c>
      <c r="BA28" s="229">
        <v>9046.8444993268131</v>
      </c>
      <c r="BB28" s="229">
        <v>8186.2240156000007</v>
      </c>
      <c r="BC28" s="229">
        <v>7971.8797203249705</v>
      </c>
      <c r="BD28" s="229">
        <v>7953.3493761962955</v>
      </c>
      <c r="BE28" s="229">
        <v>7768.9261219344035</v>
      </c>
      <c r="BF28" s="229">
        <v>6860.0075332946244</v>
      </c>
      <c r="BG28" s="229">
        <v>5939.1174090019085</v>
      </c>
      <c r="BH28" s="229">
        <v>6325.0470776141347</v>
      </c>
      <c r="BI28" s="229">
        <v>6705.2920410932447</v>
      </c>
      <c r="BJ28" s="229">
        <v>6206.9281264765377</v>
      </c>
      <c r="BK28" s="229">
        <v>6294.2853368208143</v>
      </c>
      <c r="BL28" s="229">
        <v>6247.4746361887455</v>
      </c>
      <c r="BM28" s="229">
        <v>6627.8278062598629</v>
      </c>
      <c r="BN28" s="229">
        <v>7040.5802697510217</v>
      </c>
      <c r="BO28" s="229">
        <v>8258.6554842141668</v>
      </c>
      <c r="BP28" s="229">
        <v>8985.1967312910074</v>
      </c>
      <c r="BQ28" s="229">
        <v>9468.5743483418573</v>
      </c>
      <c r="BR28" s="229">
        <v>9672.7386453722957</v>
      </c>
      <c r="BS28" s="229">
        <v>11368.707855617789</v>
      </c>
      <c r="BT28" s="229">
        <v>11458.323273409176</v>
      </c>
    </row>
    <row r="29" spans="1:72" s="79" customFormat="1">
      <c r="A29" s="350" t="s">
        <v>280</v>
      </c>
      <c r="B29" s="229">
        <v>0</v>
      </c>
      <c r="C29" s="229">
        <v>0</v>
      </c>
      <c r="D29" s="229">
        <v>0</v>
      </c>
      <c r="E29" s="229">
        <v>0</v>
      </c>
      <c r="F29" s="229">
        <v>0</v>
      </c>
      <c r="G29" s="229">
        <v>0</v>
      </c>
      <c r="H29" s="229">
        <v>0</v>
      </c>
      <c r="I29" s="229">
        <v>0</v>
      </c>
      <c r="J29" s="229">
        <v>0</v>
      </c>
      <c r="K29" s="229">
        <v>0</v>
      </c>
      <c r="L29" s="229">
        <v>0</v>
      </c>
      <c r="M29" s="229">
        <v>0</v>
      </c>
      <c r="N29" s="229">
        <v>0</v>
      </c>
      <c r="O29" s="229">
        <v>0</v>
      </c>
      <c r="P29" s="229">
        <v>0</v>
      </c>
      <c r="Q29" s="229">
        <v>0</v>
      </c>
      <c r="R29" s="229">
        <v>0</v>
      </c>
      <c r="S29" s="229">
        <v>0</v>
      </c>
      <c r="T29" s="229">
        <v>0</v>
      </c>
      <c r="U29" s="229">
        <v>0</v>
      </c>
      <c r="V29" s="229">
        <v>0</v>
      </c>
      <c r="W29" s="229">
        <v>0</v>
      </c>
      <c r="X29" s="229">
        <v>0</v>
      </c>
      <c r="Y29" s="229">
        <v>6873.6909463660495</v>
      </c>
      <c r="Z29" s="229">
        <v>7752.5576182684599</v>
      </c>
      <c r="AA29" s="229">
        <v>8207.7012327022603</v>
      </c>
      <c r="AB29" s="229">
        <v>8010.7787057525302</v>
      </c>
      <c r="AC29" s="229">
        <v>8130.68922466</v>
      </c>
      <c r="AD29" s="229">
        <v>8053.8681756800006</v>
      </c>
      <c r="AE29" s="229">
        <v>8203.3201639391209</v>
      </c>
      <c r="AF29" s="229">
        <v>8284.98366247187</v>
      </c>
      <c r="AG29" s="229">
        <v>9441.6316410942891</v>
      </c>
      <c r="AH29" s="229">
        <v>9326.7737345699989</v>
      </c>
      <c r="AI29" s="229">
        <v>8978.2771188594288</v>
      </c>
      <c r="AJ29" s="229">
        <v>8816.6671176272885</v>
      </c>
      <c r="AK29" s="229">
        <v>8305.1665587116695</v>
      </c>
      <c r="AL29" s="229">
        <v>7864.9884495488523</v>
      </c>
      <c r="AM29" s="229">
        <v>7066.5832424187438</v>
      </c>
      <c r="AN29" s="229">
        <v>7207.4165101734152</v>
      </c>
      <c r="AO29" s="229">
        <v>6860.0830189999997</v>
      </c>
      <c r="AP29" s="229">
        <v>4932.6163614200004</v>
      </c>
      <c r="AQ29" s="229">
        <v>4862.2037411700003</v>
      </c>
      <c r="AR29" s="229">
        <v>4183.8443497117059</v>
      </c>
      <c r="AS29" s="229">
        <v>4994.6359322193257</v>
      </c>
      <c r="AT29" s="229">
        <v>4809.6689751800004</v>
      </c>
      <c r="AU29" s="229">
        <v>4526.224685321542</v>
      </c>
      <c r="AV29" s="229">
        <v>4107.314389542571</v>
      </c>
      <c r="AW29" s="229">
        <v>4135.2701564315921</v>
      </c>
      <c r="AX29" s="229">
        <v>4201.8474205399998</v>
      </c>
      <c r="AY29" s="229">
        <v>3975.3036697399998</v>
      </c>
      <c r="AZ29" s="229">
        <v>4053.2617496111002</v>
      </c>
      <c r="BA29" s="229">
        <v>3793.1637557705913</v>
      </c>
      <c r="BB29" s="229">
        <v>3707.2921493000003</v>
      </c>
      <c r="BC29" s="229">
        <v>3945.3278323389518</v>
      </c>
      <c r="BD29" s="229">
        <v>3414.2624086530691</v>
      </c>
      <c r="BE29" s="229">
        <v>3523.3156698930111</v>
      </c>
      <c r="BF29" s="229">
        <v>3684.7026098890183</v>
      </c>
      <c r="BG29" s="229">
        <v>3160.86794682562</v>
      </c>
      <c r="BH29" s="229">
        <v>3347.7085376005457</v>
      </c>
      <c r="BI29" s="229">
        <v>3321.6780197114003</v>
      </c>
      <c r="BJ29" s="229">
        <v>3441.6769621857452</v>
      </c>
      <c r="BK29" s="229">
        <v>3555.5911141778065</v>
      </c>
      <c r="BL29" s="229">
        <v>3755.8736559528056</v>
      </c>
      <c r="BM29" s="229">
        <v>3870.1481218580707</v>
      </c>
      <c r="BN29" s="229">
        <v>4027.4840284031166</v>
      </c>
      <c r="BO29" s="229">
        <v>4279.3227436063462</v>
      </c>
      <c r="BP29" s="229">
        <v>4725.5628962266537</v>
      </c>
      <c r="BQ29" s="229">
        <v>4798.6725451353905</v>
      </c>
      <c r="BR29" s="229">
        <v>4828.451754844179</v>
      </c>
      <c r="BS29" s="229">
        <v>5318.7319481453442</v>
      </c>
      <c r="BT29" s="229">
        <v>5084.5196702872372</v>
      </c>
    </row>
    <row r="30" spans="1:72" s="79" customFormat="1">
      <c r="A30" s="350" t="s">
        <v>593</v>
      </c>
      <c r="B30" s="229">
        <v>0</v>
      </c>
      <c r="C30" s="229">
        <v>0</v>
      </c>
      <c r="D30" s="229">
        <v>0</v>
      </c>
      <c r="E30" s="229">
        <v>0</v>
      </c>
      <c r="F30" s="229">
        <v>0</v>
      </c>
      <c r="G30" s="229">
        <v>0</v>
      </c>
      <c r="H30" s="229">
        <v>0</v>
      </c>
      <c r="I30" s="229">
        <v>0</v>
      </c>
      <c r="J30" s="229">
        <v>0</v>
      </c>
      <c r="K30" s="229">
        <v>0</v>
      </c>
      <c r="L30" s="229">
        <v>0</v>
      </c>
      <c r="M30" s="229">
        <v>0</v>
      </c>
      <c r="N30" s="229">
        <v>0</v>
      </c>
      <c r="O30" s="229">
        <v>0</v>
      </c>
      <c r="P30" s="229">
        <v>0</v>
      </c>
      <c r="Q30" s="229">
        <v>0</v>
      </c>
      <c r="R30" s="229">
        <v>0</v>
      </c>
      <c r="S30" s="229">
        <v>0</v>
      </c>
      <c r="T30" s="229">
        <v>0</v>
      </c>
      <c r="U30" s="229">
        <v>0</v>
      </c>
      <c r="V30" s="229">
        <v>0</v>
      </c>
      <c r="W30" s="229">
        <v>0</v>
      </c>
      <c r="X30" s="229">
        <v>0</v>
      </c>
      <c r="Y30" s="229">
        <v>0</v>
      </c>
      <c r="Z30" s="229">
        <v>0</v>
      </c>
      <c r="AA30" s="229">
        <v>0</v>
      </c>
      <c r="AB30" s="229">
        <v>0</v>
      </c>
      <c r="AC30" s="229">
        <v>0</v>
      </c>
      <c r="AD30" s="229">
        <v>9688.5458733199994</v>
      </c>
      <c r="AE30" s="229">
        <v>10374.8860886148</v>
      </c>
      <c r="AF30" s="229">
        <v>11702.7787010181</v>
      </c>
      <c r="AG30" s="229">
        <v>13407.5467312945</v>
      </c>
      <c r="AH30" s="229">
        <v>14269.929629049999</v>
      </c>
      <c r="AI30" s="229">
        <v>12267.792907822413</v>
      </c>
      <c r="AJ30" s="229">
        <v>13327.8135612594</v>
      </c>
      <c r="AK30" s="229">
        <v>17455.686562919</v>
      </c>
      <c r="AL30" s="229">
        <v>16932.87772489409</v>
      </c>
      <c r="AM30" s="229">
        <v>16438.789373186664</v>
      </c>
      <c r="AN30" s="229">
        <v>16065.760808125957</v>
      </c>
      <c r="AO30" s="229">
        <v>10066.650606290001</v>
      </c>
      <c r="AP30" s="229">
        <v>11581.634795309998</v>
      </c>
      <c r="AQ30" s="229">
        <v>14050.42689377</v>
      </c>
      <c r="AR30" s="229">
        <v>12449.844415669759</v>
      </c>
      <c r="AS30" s="229">
        <v>13578.617088685693</v>
      </c>
      <c r="AT30" s="229">
        <v>11599.154983190001</v>
      </c>
      <c r="AU30" s="229">
        <v>10624.102475916286</v>
      </c>
      <c r="AV30" s="229">
        <v>11046.254611100238</v>
      </c>
      <c r="AW30" s="229">
        <v>8789.5981863921479</v>
      </c>
      <c r="AX30" s="229">
        <v>9514.2384130999999</v>
      </c>
      <c r="AY30" s="229">
        <v>9230.7929731900003</v>
      </c>
      <c r="AZ30" s="229">
        <v>9282.3261248432136</v>
      </c>
      <c r="BA30" s="229">
        <v>9018.5872745438828</v>
      </c>
      <c r="BB30" s="229">
        <v>14254.888474429999</v>
      </c>
      <c r="BC30" s="229">
        <v>7967.078843662619</v>
      </c>
      <c r="BD30" s="229">
        <v>8463.1126476132358</v>
      </c>
      <c r="BE30" s="229">
        <v>8097.5649185794045</v>
      </c>
      <c r="BF30" s="229">
        <v>7781.4113613509217</v>
      </c>
      <c r="BG30" s="229">
        <v>10844.537841354471</v>
      </c>
      <c r="BH30" s="229">
        <v>8358.8649676051682</v>
      </c>
      <c r="BI30" s="229">
        <v>14823.180676996455</v>
      </c>
      <c r="BJ30" s="229">
        <v>16586.53631672683</v>
      </c>
      <c r="BK30" s="229">
        <v>17106.474317180033</v>
      </c>
      <c r="BL30" s="229">
        <v>17645.899718667551</v>
      </c>
      <c r="BM30" s="229">
        <v>17555.450215696084</v>
      </c>
      <c r="BN30" s="229">
        <v>19067.880237687059</v>
      </c>
      <c r="BO30" s="229">
        <v>18654.075745836828</v>
      </c>
      <c r="BP30" s="229">
        <v>14870.605107981501</v>
      </c>
      <c r="BQ30" s="229">
        <v>14819.443583823097</v>
      </c>
      <c r="BR30" s="229">
        <v>16916.583350193891</v>
      </c>
      <c r="BS30" s="229">
        <v>15595.045206847735</v>
      </c>
      <c r="BT30" s="229">
        <v>16909.049260871296</v>
      </c>
    </row>
    <row r="31" spans="1:72" s="79" customFormat="1">
      <c r="A31" s="350" t="s">
        <v>174</v>
      </c>
      <c r="B31" s="229">
        <v>3951.9558751299919</v>
      </c>
      <c r="C31" s="229">
        <v>4142.0231036000041</v>
      </c>
      <c r="D31" s="229">
        <v>2358.4048964899994</v>
      </c>
      <c r="E31" s="229">
        <v>2446.422044470004</v>
      </c>
      <c r="F31" s="229">
        <v>2593.2676448099955</v>
      </c>
      <c r="G31" s="229">
        <v>2580.6797363299993</v>
      </c>
      <c r="H31" s="229">
        <v>3120.0573364599986</v>
      </c>
      <c r="I31" s="229">
        <v>3643.8720485199883</v>
      </c>
      <c r="J31" s="229">
        <v>3401.1770827400032</v>
      </c>
      <c r="K31" s="229">
        <v>4789.7294817100046</v>
      </c>
      <c r="L31" s="229">
        <v>4555.0609566200001</v>
      </c>
      <c r="M31" s="229">
        <v>7114.9874594499997</v>
      </c>
      <c r="N31" s="229">
        <v>4192.2562870199909</v>
      </c>
      <c r="O31" s="229">
        <v>4214.2857174101518</v>
      </c>
      <c r="P31" s="229">
        <v>4125.4659961597645</v>
      </c>
      <c r="Q31" s="229">
        <v>9967.5920008709363</v>
      </c>
      <c r="R31" s="229">
        <v>5783.2024039117969</v>
      </c>
      <c r="S31" s="229">
        <v>10377.235595022794</v>
      </c>
      <c r="T31" s="229">
        <v>17279.954504259891</v>
      </c>
      <c r="U31" s="229">
        <v>13595.546081261215</v>
      </c>
      <c r="V31" s="229">
        <v>15597.539448566589</v>
      </c>
      <c r="W31" s="229">
        <v>22330.834339901689</v>
      </c>
      <c r="X31" s="229">
        <v>27434.336760772858</v>
      </c>
      <c r="Y31" s="229">
        <v>32312.161000680877</v>
      </c>
      <c r="Z31" s="229">
        <v>12525.788894413505</v>
      </c>
      <c r="AA31" s="229">
        <v>9866.8394571830286</v>
      </c>
      <c r="AB31" s="229">
        <v>9963.0417531831772</v>
      </c>
      <c r="AC31" s="229">
        <v>11729.555450435961</v>
      </c>
      <c r="AD31" s="229">
        <v>2718.5472046403447</v>
      </c>
      <c r="AE31" s="229">
        <v>2245.0819659179542</v>
      </c>
      <c r="AF31" s="229">
        <v>2330.1167133350973</v>
      </c>
      <c r="AG31" s="229">
        <v>721.88170460279798</v>
      </c>
      <c r="AH31" s="229">
        <v>727.6836391108227</v>
      </c>
      <c r="AI31" s="229">
        <v>1119.418731092941</v>
      </c>
      <c r="AJ31" s="229">
        <v>414.39418805739842</v>
      </c>
      <c r="AK31" s="229">
        <v>156.97528937552124</v>
      </c>
      <c r="AL31" s="229">
        <v>69.024951017287094</v>
      </c>
      <c r="AM31" s="229">
        <v>45.433632026135456</v>
      </c>
      <c r="AN31" s="229">
        <v>18.575457748433109</v>
      </c>
      <c r="AO31" s="229">
        <v>40.241620630025864</v>
      </c>
      <c r="AP31" s="229">
        <v>12.091107670043129</v>
      </c>
      <c r="AQ31" s="229">
        <v>14.775779599905945</v>
      </c>
      <c r="AR31" s="229">
        <v>26.454159354965668</v>
      </c>
      <c r="AS31" s="229">
        <v>32.830586852855049</v>
      </c>
      <c r="AT31" s="229">
        <v>28.30266657989705</v>
      </c>
      <c r="AU31" s="229">
        <v>37.459606937132776</v>
      </c>
      <c r="AV31" s="229">
        <v>29.39086686540395</v>
      </c>
      <c r="AW31" s="229">
        <v>25.659356129355729</v>
      </c>
      <c r="AX31" s="229">
        <v>286.61284122994402</v>
      </c>
      <c r="AY31" s="229">
        <v>277.72615692770341</v>
      </c>
      <c r="AZ31" s="229">
        <v>204.29061089007882</v>
      </c>
      <c r="BA31" s="229">
        <v>175.22232692647958</v>
      </c>
      <c r="BB31" s="229">
        <v>130.80480833997717</v>
      </c>
      <c r="BC31" s="229">
        <v>108.26737178472104</v>
      </c>
      <c r="BD31" s="229">
        <v>125.7706318157725</v>
      </c>
      <c r="BE31" s="229">
        <v>266.03360957937548</v>
      </c>
      <c r="BF31" s="229">
        <v>316.69913782831281</v>
      </c>
      <c r="BG31" s="229">
        <v>2242.7780521046952</v>
      </c>
      <c r="BH31" s="229">
        <v>437.28606490843231</v>
      </c>
      <c r="BI31" s="229">
        <v>1013.4272812908748</v>
      </c>
      <c r="BJ31" s="229">
        <v>1092.4712527961237</v>
      </c>
      <c r="BK31" s="229">
        <v>2027.8101618498331</v>
      </c>
      <c r="BL31" s="229">
        <v>1458.9988216492347</v>
      </c>
      <c r="BM31" s="229">
        <v>2282.2830357472994</v>
      </c>
      <c r="BN31" s="229">
        <v>4602.3762444267632</v>
      </c>
      <c r="BO31" s="229">
        <v>5104.6857329845661</v>
      </c>
      <c r="BP31" s="229">
        <v>6371.2959835160873</v>
      </c>
      <c r="BQ31" s="229">
        <v>5641.2020815641736</v>
      </c>
      <c r="BR31" s="229">
        <v>6384.20814286737</v>
      </c>
      <c r="BS31" s="229">
        <v>7300.8465638095513</v>
      </c>
      <c r="BT31" s="229">
        <v>7099.1166767526302</v>
      </c>
    </row>
    <row r="32" spans="1:72" s="79" customFormat="1" ht="13.5" thickBot="1">
      <c r="A32" s="353" t="s">
        <v>2</v>
      </c>
      <c r="B32" s="235">
        <v>80035.283206470005</v>
      </c>
      <c r="C32" s="235">
        <v>82777.280188079996</v>
      </c>
      <c r="D32" s="235">
        <v>88268.076189340005</v>
      </c>
      <c r="E32" s="235">
        <v>95063.202236480007</v>
      </c>
      <c r="F32" s="235">
        <v>102917.75782510998</v>
      </c>
      <c r="G32" s="235">
        <v>116798.56312518998</v>
      </c>
      <c r="H32" s="235">
        <v>127722.21619456999</v>
      </c>
      <c r="I32" s="235">
        <v>142692.55861902999</v>
      </c>
      <c r="J32" s="235">
        <v>144086.00696379002</v>
      </c>
      <c r="K32" s="235">
        <v>145446.93430048003</v>
      </c>
      <c r="L32" s="235">
        <v>155907.09486556999</v>
      </c>
      <c r="M32" s="235">
        <v>169648.56272563004</v>
      </c>
      <c r="N32" s="235">
        <v>173523.59582633237</v>
      </c>
      <c r="O32" s="235">
        <v>192036.94193851078</v>
      </c>
      <c r="P32" s="235">
        <v>199672.40063679058</v>
      </c>
      <c r="Q32" s="235">
        <v>214534.33530650844</v>
      </c>
      <c r="R32" s="235">
        <v>220424.80432086284</v>
      </c>
      <c r="S32" s="235">
        <v>232661.14777638754</v>
      </c>
      <c r="T32" s="235">
        <v>250630.62011908708</v>
      </c>
      <c r="U32" s="235">
        <v>259900.42411709705</v>
      </c>
      <c r="V32" s="235">
        <v>260362.89271286596</v>
      </c>
      <c r="W32" s="235">
        <v>292065.25311877852</v>
      </c>
      <c r="X32" s="235">
        <v>309461.84081008699</v>
      </c>
      <c r="Y32" s="235">
        <v>340768.02513681538</v>
      </c>
      <c r="Z32" s="235">
        <v>342771.62578509172</v>
      </c>
      <c r="AA32" s="235">
        <v>372839.48129188811</v>
      </c>
      <c r="AB32" s="235">
        <v>382745.19789750606</v>
      </c>
      <c r="AC32" s="235">
        <v>411064.00284923596</v>
      </c>
      <c r="AD32" s="235">
        <v>413048.84478806047</v>
      </c>
      <c r="AE32" s="235">
        <v>420037.12648549047</v>
      </c>
      <c r="AF32" s="235">
        <v>431140.7825434464</v>
      </c>
      <c r="AG32" s="235">
        <v>446666.2052584319</v>
      </c>
      <c r="AH32" s="235">
        <v>457225.02441073087</v>
      </c>
      <c r="AI32" s="235">
        <v>451502.12382088299</v>
      </c>
      <c r="AJ32" s="235">
        <v>472189.34009912959</v>
      </c>
      <c r="AK32" s="235">
        <v>476979.19301953173</v>
      </c>
      <c r="AL32" s="235">
        <v>452865.5676854768</v>
      </c>
      <c r="AM32" s="235">
        <v>421374.14386429993</v>
      </c>
      <c r="AN32" s="235">
        <v>407275.31973514182</v>
      </c>
      <c r="AO32" s="235">
        <v>376913.95339783002</v>
      </c>
      <c r="AP32" s="235">
        <v>362348.70627129998</v>
      </c>
      <c r="AQ32" s="235">
        <v>363952.24492329999</v>
      </c>
      <c r="AR32" s="235">
        <v>346827.57644361001</v>
      </c>
      <c r="AS32" s="235">
        <v>346147.42690674</v>
      </c>
      <c r="AT32" s="235">
        <v>340127.63279787998</v>
      </c>
      <c r="AU32" s="235">
        <v>343385.54341427906</v>
      </c>
      <c r="AV32" s="235">
        <v>343872.06541458995</v>
      </c>
      <c r="AW32" s="235">
        <v>340759.60075041</v>
      </c>
      <c r="AX32" s="235">
        <v>324073.14037848002</v>
      </c>
      <c r="AY32" s="235">
        <v>316840.1704789676</v>
      </c>
      <c r="AZ32" s="235">
        <v>313437.92139821005</v>
      </c>
      <c r="BA32" s="235">
        <v>297526.40361609997</v>
      </c>
      <c r="BB32" s="235">
        <v>333876.93368433998</v>
      </c>
      <c r="BC32" s="235">
        <v>329622.43340203958</v>
      </c>
      <c r="BD32" s="235">
        <v>329387.34653990716</v>
      </c>
      <c r="BE32" s="235">
        <v>327992.53883278026</v>
      </c>
      <c r="BF32" s="235">
        <v>332700.86733746727</v>
      </c>
      <c r="BG32" s="235">
        <v>326068.02122042561</v>
      </c>
      <c r="BH32" s="235">
        <v>344835.1238319914</v>
      </c>
      <c r="BI32" s="235">
        <v>374729.01009357395</v>
      </c>
      <c r="BJ32" s="235">
        <v>375736.59534028673</v>
      </c>
      <c r="BK32" s="235">
        <v>398322.92999952147</v>
      </c>
      <c r="BL32" s="235">
        <v>413858.97039627976</v>
      </c>
      <c r="BM32" s="235">
        <v>422057.51983535517</v>
      </c>
      <c r="BN32" s="235">
        <v>427794.27869797969</v>
      </c>
      <c r="BO32" s="235">
        <v>441962.4592574744</v>
      </c>
      <c r="BP32" s="235">
        <v>443391.9318546307</v>
      </c>
      <c r="BQ32" s="235">
        <v>464690.40901129623</v>
      </c>
      <c r="BR32" s="235">
        <v>472087.12184866861</v>
      </c>
      <c r="BS32" s="235">
        <v>507795.68289385771</v>
      </c>
      <c r="BT32" s="235">
        <v>508307.19373892376</v>
      </c>
    </row>
    <row r="33" spans="1:72" s="79" customFormat="1" ht="13.5" thickTop="1">
      <c r="A33" s="354"/>
      <c r="B33" s="228"/>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8"/>
      <c r="AQ33" s="228"/>
      <c r="AR33" s="228"/>
      <c r="AS33" s="228"/>
      <c r="AT33" s="228"/>
      <c r="AU33" s="228"/>
      <c r="AV33" s="228"/>
      <c r="AW33" s="228"/>
      <c r="AX33" s="228"/>
      <c r="AY33" s="228"/>
      <c r="AZ33" s="228"/>
      <c r="BA33" s="228"/>
      <c r="BB33" s="228"/>
      <c r="BC33" s="228"/>
      <c r="BD33" s="228"/>
      <c r="BE33" s="228"/>
      <c r="BF33" s="228"/>
      <c r="BG33" s="228"/>
      <c r="BH33" s="228"/>
      <c r="BI33" s="228"/>
      <c r="BJ33" s="228"/>
      <c r="BK33" s="228"/>
      <c r="BL33" s="228"/>
      <c r="BM33" s="228"/>
      <c r="BN33" s="228"/>
      <c r="BO33" s="228"/>
      <c r="BP33" s="228"/>
      <c r="BQ33" s="228"/>
      <c r="BR33" s="228"/>
      <c r="BS33" s="228"/>
      <c r="BT33" s="228"/>
    </row>
    <row r="34" spans="1:72" s="79" customFormat="1">
      <c r="A34" s="351" t="s">
        <v>535</v>
      </c>
      <c r="B34" s="352">
        <v>64042.288791899999</v>
      </c>
      <c r="C34" s="352">
        <v>66394.466731819994</v>
      </c>
      <c r="D34" s="352">
        <v>70610.025824330005</v>
      </c>
      <c r="E34" s="352">
        <v>77346.428681880003</v>
      </c>
      <c r="F34" s="352">
        <v>85123.342771809999</v>
      </c>
      <c r="G34" s="352">
        <v>96549.846785939997</v>
      </c>
      <c r="H34" s="352">
        <v>103407.44416567999</v>
      </c>
      <c r="I34" s="352">
        <v>115191.17793553999</v>
      </c>
      <c r="J34" s="352">
        <v>116719.34422163</v>
      </c>
      <c r="K34" s="352">
        <v>120575.69483089</v>
      </c>
      <c r="L34" s="352">
        <v>125108.37506029</v>
      </c>
      <c r="M34" s="352">
        <v>132410.30309984001</v>
      </c>
      <c r="N34" s="352">
        <v>134136.96050896918</v>
      </c>
      <c r="O34" s="352">
        <v>149336.03985767098</v>
      </c>
      <c r="P34" s="352">
        <v>157068.501309696</v>
      </c>
      <c r="Q34" s="352">
        <v>164908.78807144199</v>
      </c>
      <c r="R34" s="352">
        <v>166297.31287722799</v>
      </c>
      <c r="S34" s="352">
        <v>173896.10645570903</v>
      </c>
      <c r="T34" s="352">
        <v>181824.12589026301</v>
      </c>
      <c r="U34" s="352">
        <v>191884.26948495998</v>
      </c>
      <c r="V34" s="352">
        <v>193465.20757221201</v>
      </c>
      <c r="W34" s="352">
        <v>212708.86748751099</v>
      </c>
      <c r="X34" s="352">
        <v>222884.95150001999</v>
      </c>
      <c r="Y34" s="352">
        <v>248679.88411783401</v>
      </c>
      <c r="Z34" s="352">
        <v>251450.10458598001</v>
      </c>
      <c r="AA34" s="352">
        <v>271458.73944428901</v>
      </c>
      <c r="AB34" s="352">
        <v>277507.69298741099</v>
      </c>
      <c r="AC34" s="352">
        <v>301154.76166099199</v>
      </c>
      <c r="AD34" s="352">
        <v>305787.15422575199</v>
      </c>
      <c r="AE34" s="352">
        <v>313692.17021626001</v>
      </c>
      <c r="AF34" s="352">
        <v>320171.33928020898</v>
      </c>
      <c r="AG34" s="352">
        <v>330711.05927692499</v>
      </c>
      <c r="AH34" s="352">
        <v>331549.61772295396</v>
      </c>
      <c r="AI34" s="352">
        <v>333040.85964290035</v>
      </c>
      <c r="AJ34" s="352">
        <v>342242.25876744121</v>
      </c>
      <c r="AK34" s="352">
        <v>350234.14682414901</v>
      </c>
      <c r="AL34" s="352">
        <v>340013.43955664005</v>
      </c>
      <c r="AM34" s="352">
        <v>328005.74860219064</v>
      </c>
      <c r="AN34" s="352">
        <v>313879.9081271101</v>
      </c>
      <c r="AO34" s="352">
        <v>297604.91969740001</v>
      </c>
      <c r="AP34" s="352">
        <v>289560.15701972996</v>
      </c>
      <c r="AQ34" s="352">
        <v>288180.12031392998</v>
      </c>
      <c r="AR34" s="352">
        <v>278071.97379324702</v>
      </c>
      <c r="AS34" s="352">
        <v>274874.82474933099</v>
      </c>
      <c r="AT34" s="352">
        <v>266731.92148476001</v>
      </c>
      <c r="AU34" s="352">
        <v>267662.20444394101</v>
      </c>
      <c r="AV34" s="352">
        <v>262647.83415850997</v>
      </c>
      <c r="AW34" s="352">
        <v>260364.98977628001</v>
      </c>
      <c r="AX34" s="352">
        <v>245686.17008702003</v>
      </c>
      <c r="AY34" s="352">
        <v>236054.07517994594</v>
      </c>
      <c r="AZ34" s="352">
        <v>231184.30029153</v>
      </c>
      <c r="BA34" s="352">
        <v>221512.74561067001</v>
      </c>
      <c r="BB34" s="352">
        <v>245829.06724169001</v>
      </c>
      <c r="BC34" s="352">
        <v>242683.94249783442</v>
      </c>
      <c r="BD34" s="352">
        <v>247502.48571956501</v>
      </c>
      <c r="BE34" s="352">
        <v>252682.72318692654</v>
      </c>
      <c r="BF34" s="352">
        <v>257281.40205381508</v>
      </c>
      <c r="BG34" s="352">
        <v>250361.897403632</v>
      </c>
      <c r="BH34" s="352">
        <v>261998.58914869052</v>
      </c>
      <c r="BI34" s="352">
        <v>269812.94950198202</v>
      </c>
      <c r="BJ34" s="352">
        <v>267542.86447155441</v>
      </c>
      <c r="BK34" s="352">
        <v>277942.88017772505</v>
      </c>
      <c r="BL34" s="352">
        <v>290032.822158853</v>
      </c>
      <c r="BM34" s="352">
        <v>293646.40083984466</v>
      </c>
      <c r="BN34" s="352">
        <v>296299.00536106096</v>
      </c>
      <c r="BO34" s="352">
        <v>306417.89046284423</v>
      </c>
      <c r="BP34" s="352">
        <v>310378.66380202706</v>
      </c>
      <c r="BQ34" s="352">
        <v>320474.68597809493</v>
      </c>
      <c r="BR34" s="352">
        <v>325411.9259582418</v>
      </c>
      <c r="BS34" s="352">
        <v>336595.24348173838</v>
      </c>
      <c r="BT34" s="352">
        <v>341194.18219808489</v>
      </c>
    </row>
    <row r="35" spans="1:72" s="79" customFormat="1">
      <c r="A35" s="350" t="s">
        <v>536</v>
      </c>
      <c r="B35" s="229">
        <v>12271.30788314</v>
      </c>
      <c r="C35" s="229">
        <v>12189.99051507</v>
      </c>
      <c r="D35" s="229">
        <v>12552.953042040001</v>
      </c>
      <c r="E35" s="229">
        <v>11348.785335620001</v>
      </c>
      <c r="F35" s="229">
        <v>10499.13432003</v>
      </c>
      <c r="G35" s="229">
        <v>9701.8772766599996</v>
      </c>
      <c r="H35" s="229">
        <v>12899.118103159999</v>
      </c>
      <c r="I35" s="229">
        <v>15106.32280967</v>
      </c>
      <c r="J35" s="229">
        <v>14805.601959829999</v>
      </c>
      <c r="K35" s="229">
        <v>13197.916027929999</v>
      </c>
      <c r="L35" s="229">
        <v>14895.69512695</v>
      </c>
      <c r="M35" s="229">
        <v>17371.331171669997</v>
      </c>
      <c r="N35" s="229">
        <v>17584.963493283751</v>
      </c>
      <c r="O35" s="229">
        <v>19461.808735548901</v>
      </c>
      <c r="P35" s="229">
        <v>17970.997938186199</v>
      </c>
      <c r="Q35" s="229">
        <v>20452.881116898101</v>
      </c>
      <c r="R35" s="229">
        <v>22121.242361118599</v>
      </c>
      <c r="S35" s="229">
        <v>21832.131465918799</v>
      </c>
      <c r="T35" s="229">
        <v>26685.662572310397</v>
      </c>
      <c r="U35" s="229">
        <v>27966.799038308</v>
      </c>
      <c r="V35" s="229">
        <v>28419.955055826198</v>
      </c>
      <c r="W35" s="229">
        <v>31896.304997252799</v>
      </c>
      <c r="X35" s="229">
        <v>35898.401436830594</v>
      </c>
      <c r="Y35" s="229">
        <v>38163.387618267101</v>
      </c>
      <c r="Z35" s="229">
        <v>36338.457286736804</v>
      </c>
      <c r="AA35" s="229">
        <v>40025.039781632797</v>
      </c>
      <c r="AB35" s="229">
        <v>39805.022184186404</v>
      </c>
      <c r="AC35" s="229">
        <v>42106.181811129303</v>
      </c>
      <c r="AD35" s="229">
        <v>41791.920429256403</v>
      </c>
      <c r="AE35" s="229">
        <v>39674.303942957798</v>
      </c>
      <c r="AF35" s="229">
        <v>42043.5435580544</v>
      </c>
      <c r="AG35" s="229">
        <v>44680.509085805897</v>
      </c>
      <c r="AH35" s="229">
        <v>51781.239365188005</v>
      </c>
      <c r="AI35" s="229">
        <v>48134.252976413954</v>
      </c>
      <c r="AJ35" s="229">
        <v>54275.230094566818</v>
      </c>
      <c r="AK35" s="229">
        <v>49945.714557103202</v>
      </c>
      <c r="AL35" s="229">
        <v>41248.632337800824</v>
      </c>
      <c r="AM35" s="229">
        <v>33881.462582779423</v>
      </c>
      <c r="AN35" s="229">
        <v>32408.466214337946</v>
      </c>
      <c r="AO35" s="229">
        <v>26574.17997488</v>
      </c>
      <c r="AP35" s="229">
        <v>24021.83803033</v>
      </c>
      <c r="AQ35" s="229">
        <v>23937.433268428656</v>
      </c>
      <c r="AR35" s="229">
        <v>22349.677020052648</v>
      </c>
      <c r="AS35" s="229">
        <v>23687.512664529997</v>
      </c>
      <c r="AT35" s="229">
        <v>23310.524200439999</v>
      </c>
      <c r="AU35" s="229">
        <v>24728.694835907903</v>
      </c>
      <c r="AV35" s="229">
        <v>26521.938447380002</v>
      </c>
      <c r="AW35" s="229">
        <v>25269.287994390001</v>
      </c>
      <c r="AX35" s="229">
        <v>25053.881608029998</v>
      </c>
      <c r="AY35" s="229">
        <v>24706.304996439772</v>
      </c>
      <c r="AZ35" s="229">
        <v>25963.954637160001</v>
      </c>
      <c r="BA35" s="229">
        <v>21448.874207519988</v>
      </c>
      <c r="BB35" s="229">
        <v>30235.054075479999</v>
      </c>
      <c r="BC35" s="229">
        <v>27485.311499989428</v>
      </c>
      <c r="BD35" s="229">
        <v>24719.854360099693</v>
      </c>
      <c r="BE35" s="229">
        <v>20874.276360202286</v>
      </c>
      <c r="BF35" s="229">
        <v>20603.943078657296</v>
      </c>
      <c r="BG35" s="229">
        <v>21804.036620384566</v>
      </c>
      <c r="BH35" s="229">
        <v>21551.213818108205</v>
      </c>
      <c r="BI35" s="229">
        <v>22682.344477876868</v>
      </c>
      <c r="BJ35" s="229">
        <v>20566.304732332959</v>
      </c>
      <c r="BK35" s="229">
        <v>23522.334782886472</v>
      </c>
      <c r="BL35" s="229">
        <v>24922.19933199865</v>
      </c>
      <c r="BM35" s="229">
        <v>24684.05305489248</v>
      </c>
      <c r="BN35" s="229">
        <v>24862.332948665811</v>
      </c>
      <c r="BO35" s="229">
        <v>24526.637091296194</v>
      </c>
      <c r="BP35" s="229">
        <v>24470.956300771944</v>
      </c>
      <c r="BQ35" s="229">
        <v>25904.043727625427</v>
      </c>
      <c r="BR35" s="229">
        <v>27234.742769158584</v>
      </c>
      <c r="BS35" s="229">
        <v>31739.924768483179</v>
      </c>
      <c r="BT35" s="229">
        <v>32024.582325891541</v>
      </c>
    </row>
    <row r="36" spans="1:72" s="79" customFormat="1">
      <c r="A36" s="350" t="s">
        <v>1370</v>
      </c>
      <c r="B36" s="229">
        <v>3721.6865314300003</v>
      </c>
      <c r="C36" s="229">
        <v>4192.8229411900002</v>
      </c>
      <c r="D36" s="229">
        <v>5105.0973229700003</v>
      </c>
      <c r="E36" s="229">
        <v>6367.9882189799991</v>
      </c>
      <c r="F36" s="229">
        <v>7295.2807332700004</v>
      </c>
      <c r="G36" s="229">
        <v>10546.839062589999</v>
      </c>
      <c r="H36" s="229">
        <v>11415.653925729999</v>
      </c>
      <c r="I36" s="229">
        <v>12395.057873819998</v>
      </c>
      <c r="J36" s="229">
        <v>12561.06078231</v>
      </c>
      <c r="K36" s="229">
        <v>11673.323441639999</v>
      </c>
      <c r="L36" s="229">
        <v>15903.024678289999</v>
      </c>
      <c r="M36" s="229">
        <v>19866.928454109999</v>
      </c>
      <c r="N36" s="229">
        <v>21801.671824069457</v>
      </c>
      <c r="O36" s="229">
        <v>23239.093345280748</v>
      </c>
      <c r="P36" s="229">
        <v>24632.901388924911</v>
      </c>
      <c r="Q36" s="229">
        <v>29172.666118159999</v>
      </c>
      <c r="R36" s="229">
        <v>32006.2490825352</v>
      </c>
      <c r="S36" s="229">
        <v>36932.909854769219</v>
      </c>
      <c r="T36" s="229">
        <v>42120.831656516304</v>
      </c>
      <c r="U36" s="229">
        <v>40049.355593838351</v>
      </c>
      <c r="V36" s="229">
        <v>38477.730084819668</v>
      </c>
      <c r="W36" s="229">
        <v>47460.080634005404</v>
      </c>
      <c r="X36" s="229">
        <v>50678.487873236518</v>
      </c>
      <c r="Y36" s="229">
        <v>53924.753400730093</v>
      </c>
      <c r="Z36" s="229">
        <v>54983.063912375001</v>
      </c>
      <c r="AA36" s="229">
        <v>61355.702065974998</v>
      </c>
      <c r="AB36" s="229">
        <v>65432.482725908645</v>
      </c>
      <c r="AC36" s="229">
        <v>67803.05937711458</v>
      </c>
      <c r="AD36" s="229">
        <v>65469.770133052079</v>
      </c>
      <c r="AE36" s="229">
        <v>66670.65232627264</v>
      </c>
      <c r="AF36" s="229">
        <v>68925.899705143063</v>
      </c>
      <c r="AG36" s="229">
        <v>71274.636895630974</v>
      </c>
      <c r="AH36" s="229">
        <v>73894.167322478927</v>
      </c>
      <c r="AI36" s="229">
        <v>70327.011201568763</v>
      </c>
      <c r="AJ36" s="229">
        <v>75671.851237121562</v>
      </c>
      <c r="AK36" s="229">
        <v>76799.331638279546</v>
      </c>
      <c r="AL36" s="229">
        <v>71603.495791035937</v>
      </c>
      <c r="AM36" s="229">
        <v>59486.932679329941</v>
      </c>
      <c r="AN36" s="229">
        <v>60986.945393693786</v>
      </c>
      <c r="AO36" s="229">
        <v>52734.853725549998</v>
      </c>
      <c r="AP36" s="229">
        <v>48766.711221260004</v>
      </c>
      <c r="AQ36" s="229">
        <v>51834.691340956801</v>
      </c>
      <c r="AR36" s="229">
        <v>46405.925630330021</v>
      </c>
      <c r="AS36" s="229">
        <v>47585.089492903491</v>
      </c>
      <c r="AT36" s="229">
        <v>50085.187112699998</v>
      </c>
      <c r="AU36" s="229">
        <v>50994.644134430077</v>
      </c>
      <c r="AV36" s="229">
        <v>54702.292808699996</v>
      </c>
      <c r="AW36" s="229">
        <v>55125.322979740005</v>
      </c>
      <c r="AX36" s="229">
        <v>53333.088683430004</v>
      </c>
      <c r="AY36" s="229">
        <v>56079.790302581801</v>
      </c>
      <c r="AZ36" s="229">
        <v>56289.666469519994</v>
      </c>
      <c r="BA36" s="229">
        <v>54564.78379791</v>
      </c>
      <c r="BB36" s="229">
        <v>57812.812367170001</v>
      </c>
      <c r="BC36" s="229">
        <v>59453.179404215713</v>
      </c>
      <c r="BD36" s="229">
        <v>57165.006460242483</v>
      </c>
      <c r="BE36" s="229">
        <v>54435.53928565143</v>
      </c>
      <c r="BF36" s="229">
        <v>54815.522204994879</v>
      </c>
      <c r="BG36" s="229">
        <v>53902.087196409047</v>
      </c>
      <c r="BH36" s="229">
        <v>61285.320865192669</v>
      </c>
      <c r="BI36" s="229">
        <v>82233.716113715054</v>
      </c>
      <c r="BJ36" s="229">
        <v>87627.42613639943</v>
      </c>
      <c r="BK36" s="229">
        <v>96857.71503890997</v>
      </c>
      <c r="BL36" s="229">
        <v>98903.948905334357</v>
      </c>
      <c r="BM36" s="229">
        <v>103727.06594061805</v>
      </c>
      <c r="BN36" s="229">
        <v>106632.94038825287</v>
      </c>
      <c r="BO36" s="229">
        <v>111017.93170333398</v>
      </c>
      <c r="BP36" s="229">
        <v>108542.31175183169</v>
      </c>
      <c r="BQ36" s="229">
        <v>118311.67930557585</v>
      </c>
      <c r="BR36" s="229">
        <v>119440.45312126822</v>
      </c>
      <c r="BS36" s="229">
        <v>139460.5146436372</v>
      </c>
      <c r="BT36" s="229">
        <v>135088.42921494736</v>
      </c>
    </row>
    <row r="37" spans="1:72" s="79" customFormat="1" ht="13.5" thickBot="1">
      <c r="A37" s="353" t="s">
        <v>2</v>
      </c>
      <c r="B37" s="235">
        <v>80035.283206469991</v>
      </c>
      <c r="C37" s="235">
        <v>82777.280188080011</v>
      </c>
      <c r="D37" s="235">
        <v>88268.07618933999</v>
      </c>
      <c r="E37" s="235">
        <v>95063.202236480007</v>
      </c>
      <c r="F37" s="235">
        <v>102917.75782511001</v>
      </c>
      <c r="G37" s="235">
        <v>116798.56312518999</v>
      </c>
      <c r="H37" s="235">
        <v>127722.21619456999</v>
      </c>
      <c r="I37" s="235">
        <v>142692.55861902999</v>
      </c>
      <c r="J37" s="235">
        <v>144086.00696376999</v>
      </c>
      <c r="K37" s="235">
        <v>145446.93430045998</v>
      </c>
      <c r="L37" s="235">
        <v>155907.09486553</v>
      </c>
      <c r="M37" s="235">
        <v>169648.56272562</v>
      </c>
      <c r="N37" s="235">
        <v>173523.59582632239</v>
      </c>
      <c r="O37" s="235">
        <v>192036.94193850065</v>
      </c>
      <c r="P37" s="235">
        <v>199672.40063680711</v>
      </c>
      <c r="Q37" s="235">
        <v>214534.33530650008</v>
      </c>
      <c r="R37" s="235">
        <v>220424.80432088178</v>
      </c>
      <c r="S37" s="235">
        <v>232661.14777639703</v>
      </c>
      <c r="T37" s="235">
        <v>250630.6201190897</v>
      </c>
      <c r="U37" s="235">
        <v>259900.42411710633</v>
      </c>
      <c r="V37" s="235">
        <v>260362.89271285787</v>
      </c>
      <c r="W37" s="235">
        <v>292065.25311876921</v>
      </c>
      <c r="X37" s="235">
        <v>309461.8408100871</v>
      </c>
      <c r="Y37" s="235">
        <v>340768.02513683122</v>
      </c>
      <c r="Z37" s="235">
        <v>342771.62578509183</v>
      </c>
      <c r="AA37" s="235">
        <v>372839.48129189678</v>
      </c>
      <c r="AB37" s="235">
        <v>382745.19789750606</v>
      </c>
      <c r="AC37" s="235">
        <v>411064.00284923596</v>
      </c>
      <c r="AD37" s="235">
        <v>413048.84478806047</v>
      </c>
      <c r="AE37" s="235">
        <v>420037.12648549047</v>
      </c>
      <c r="AF37" s="235">
        <v>431140.7825434464</v>
      </c>
      <c r="AG37" s="235">
        <v>446666.2052584319</v>
      </c>
      <c r="AH37" s="235">
        <v>457225.02441073087</v>
      </c>
      <c r="AI37" s="235">
        <v>451502.12382088299</v>
      </c>
      <c r="AJ37" s="235">
        <v>472189.34009912959</v>
      </c>
      <c r="AK37" s="235">
        <v>476979.19301953173</v>
      </c>
      <c r="AL37" s="235">
        <v>452865.5676854768</v>
      </c>
      <c r="AM37" s="235">
        <v>421374.14386429993</v>
      </c>
      <c r="AN37" s="235">
        <v>407275.31973514182</v>
      </c>
      <c r="AO37" s="235">
        <v>376913.95339783002</v>
      </c>
      <c r="AP37" s="235">
        <v>362348.70627129998</v>
      </c>
      <c r="AQ37" s="235">
        <v>363952.24492329999</v>
      </c>
      <c r="AR37" s="235">
        <v>346827.57644361001</v>
      </c>
      <c r="AS37" s="235">
        <v>346147.42690674</v>
      </c>
      <c r="AT37" s="235">
        <v>340127.63279787998</v>
      </c>
      <c r="AU37" s="235">
        <v>343385.54341427906</v>
      </c>
      <c r="AV37" s="235">
        <v>343872.06541458995</v>
      </c>
      <c r="AW37" s="235">
        <v>340759.60075041</v>
      </c>
      <c r="AX37" s="235">
        <v>324073.14037848002</v>
      </c>
      <c r="AY37" s="235">
        <v>316840.1704789676</v>
      </c>
      <c r="AZ37" s="235">
        <v>313437.92139821005</v>
      </c>
      <c r="BA37" s="235">
        <v>297526.40361609997</v>
      </c>
      <c r="BB37" s="235">
        <v>333876.93368433998</v>
      </c>
      <c r="BC37" s="235">
        <v>329622.43340203958</v>
      </c>
      <c r="BD37" s="235">
        <v>329387.34653990716</v>
      </c>
      <c r="BE37" s="235">
        <v>327992.53883278026</v>
      </c>
      <c r="BF37" s="235">
        <v>332700.86733746727</v>
      </c>
      <c r="BG37" s="235">
        <v>326068.02122042561</v>
      </c>
      <c r="BH37" s="235">
        <v>344835.1238319914</v>
      </c>
      <c r="BI37" s="235">
        <v>374729.01009357395</v>
      </c>
      <c r="BJ37" s="235">
        <v>375736.59534028673</v>
      </c>
      <c r="BK37" s="235">
        <v>398322.92999952147</v>
      </c>
      <c r="BL37" s="235">
        <v>413858.97039618605</v>
      </c>
      <c r="BM37" s="235">
        <v>422057.51983535517</v>
      </c>
      <c r="BN37" s="235">
        <v>427794.27869797969</v>
      </c>
      <c r="BO37" s="235">
        <v>441962.4592574744</v>
      </c>
      <c r="BP37" s="235">
        <v>443391.9318546307</v>
      </c>
      <c r="BQ37" s="235">
        <v>464690.40901129623</v>
      </c>
      <c r="BR37" s="235">
        <v>472087.12184866861</v>
      </c>
      <c r="BS37" s="235">
        <v>507795.68289385876</v>
      </c>
      <c r="BT37" s="235">
        <v>508307.19373892376</v>
      </c>
    </row>
    <row r="38" spans="1:72" s="89" customFormat="1" ht="13.5" thickTop="1"/>
    <row r="39" spans="1:72" s="89" customFormat="1"/>
    <row r="40" spans="1:72" s="89" customFormat="1">
      <c r="B40" s="790"/>
    </row>
    <row r="41" spans="1:72" s="89" customFormat="1">
      <c r="B41" s="790"/>
      <c r="C41" s="790"/>
      <c r="D41" s="790"/>
      <c r="E41" s="790"/>
      <c r="F41" s="790"/>
      <c r="G41" s="790"/>
      <c r="H41" s="790"/>
      <c r="I41" s="790"/>
      <c r="J41" s="790"/>
      <c r="K41" s="790"/>
      <c r="L41" s="790"/>
      <c r="M41" s="790"/>
      <c r="N41" s="790"/>
      <c r="O41" s="790"/>
      <c r="P41" s="790"/>
      <c r="Q41" s="790"/>
      <c r="R41" s="790"/>
      <c r="S41" s="790"/>
      <c r="T41" s="790"/>
      <c r="U41" s="790"/>
      <c r="V41" s="790"/>
      <c r="W41" s="790"/>
      <c r="X41" s="790"/>
      <c r="Y41" s="790"/>
      <c r="Z41" s="790"/>
      <c r="AA41" s="790"/>
      <c r="AB41" s="790"/>
      <c r="AC41" s="790"/>
      <c r="AD41" s="790"/>
      <c r="AE41" s="790"/>
      <c r="AF41" s="790"/>
      <c r="AG41" s="790"/>
      <c r="AH41" s="790"/>
      <c r="AI41" s="790"/>
      <c r="AJ41" s="790"/>
      <c r="AK41" s="790"/>
      <c r="AL41" s="790"/>
      <c r="AM41" s="790"/>
      <c r="AN41" s="790"/>
      <c r="AO41" s="790"/>
      <c r="AP41" s="790"/>
      <c r="AQ41" s="790"/>
      <c r="AR41" s="790"/>
      <c r="AS41" s="790"/>
      <c r="AT41" s="790"/>
      <c r="AU41" s="790"/>
      <c r="AV41" s="790"/>
      <c r="AW41" s="790"/>
      <c r="AX41" s="790"/>
      <c r="AY41" s="790"/>
      <c r="AZ41" s="790"/>
      <c r="BA41" s="790"/>
      <c r="BB41" s="790"/>
      <c r="BC41" s="790"/>
      <c r="BD41" s="790"/>
      <c r="BE41" s="790"/>
      <c r="BF41" s="790"/>
      <c r="BG41" s="790"/>
      <c r="BH41" s="790"/>
      <c r="BI41" s="790"/>
      <c r="BJ41" s="790"/>
      <c r="BK41" s="790"/>
      <c r="BL41" s="790"/>
      <c r="BM41" s="790"/>
      <c r="BN41" s="790"/>
      <c r="BO41" s="790"/>
      <c r="BP41" s="790"/>
      <c r="BQ41" s="790"/>
      <c r="BR41" s="790"/>
      <c r="BS41" s="790"/>
      <c r="BT41" s="790"/>
    </row>
    <row r="42" spans="1:72" s="89" customFormat="1">
      <c r="B42" s="790"/>
      <c r="C42" s="790"/>
      <c r="D42" s="790"/>
      <c r="E42" s="790"/>
      <c r="F42" s="790"/>
      <c r="G42" s="790"/>
      <c r="H42" s="790"/>
      <c r="I42" s="790"/>
      <c r="J42" s="790"/>
      <c r="K42" s="790"/>
      <c r="L42" s="790"/>
      <c r="M42" s="790"/>
      <c r="N42" s="790"/>
      <c r="O42" s="790"/>
      <c r="P42" s="790"/>
      <c r="Q42" s="790"/>
      <c r="R42" s="790"/>
      <c r="S42" s="790"/>
      <c r="T42" s="790"/>
      <c r="U42" s="790"/>
      <c r="V42" s="790"/>
      <c r="W42" s="790"/>
      <c r="X42" s="790"/>
      <c r="Y42" s="790"/>
      <c r="Z42" s="790"/>
      <c r="AA42" s="790"/>
      <c r="AB42" s="790"/>
      <c r="AC42" s="790"/>
      <c r="AD42" s="790"/>
      <c r="AE42" s="790"/>
      <c r="AF42" s="790"/>
      <c r="AG42" s="790"/>
      <c r="AH42" s="790"/>
      <c r="AI42" s="790"/>
      <c r="AJ42" s="790"/>
      <c r="AK42" s="790"/>
      <c r="AL42" s="790"/>
      <c r="AM42" s="790"/>
      <c r="AN42" s="790"/>
      <c r="AO42" s="790"/>
      <c r="AP42" s="790"/>
      <c r="AQ42" s="790"/>
      <c r="AR42" s="790"/>
      <c r="AS42" s="790"/>
      <c r="AT42" s="790"/>
      <c r="AU42" s="790"/>
      <c r="AV42" s="790"/>
      <c r="AW42" s="790"/>
      <c r="AX42" s="790"/>
      <c r="AY42" s="790"/>
      <c r="AZ42" s="790"/>
      <c r="BA42" s="790"/>
      <c r="BB42" s="790"/>
      <c r="BC42" s="790"/>
      <c r="BD42" s="790"/>
      <c r="BE42" s="790"/>
      <c r="BF42" s="790"/>
      <c r="BG42" s="790"/>
      <c r="BH42" s="790"/>
      <c r="BI42" s="790"/>
      <c r="BJ42" s="790"/>
      <c r="BK42" s="790"/>
      <c r="BL42" s="790"/>
      <c r="BM42" s="790"/>
      <c r="BN42" s="790"/>
      <c r="BO42" s="790"/>
      <c r="BP42" s="790"/>
      <c r="BQ42" s="790"/>
      <c r="BR42" s="790"/>
      <c r="BS42" s="790"/>
      <c r="BT42" s="790"/>
    </row>
    <row r="43" spans="1:72" s="89" customFormat="1"/>
  </sheetData>
  <sheetProtection sheet="1" objects="1" scenarios="1"/>
  <phoneticPr fontId="16" type="noConversion"/>
  <hyperlinks>
    <hyperlink ref="A4" location="'Index'!D21" display="Índice!A1" xr:uid="{8FE16750-6535-44C2-95EB-B03D0EA45A97}"/>
  </hyperlinks>
  <printOptions horizontalCentered="1"/>
  <pageMargins left="0.39370078740157483" right="0.39370078740157483" top="0.39370078740157483" bottom="0.39370078740157483" header="0.51181102362204722" footer="0.51181102362204722"/>
  <pageSetup paperSize="9" orientation="landscape" r:id="rId1"/>
  <headerFooter alignWithMargins="0">
    <oddHeader>&amp;R&amp;"Calibri"&amp;10&amp;K000000 #interna&amp;1#_x000D_</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B5A66-7A2D-4A12-824E-66B633BB1148}">
  <sheetPr codeName="Plan16">
    <tabColor rgb="FF33CCCC"/>
  </sheetPr>
  <dimension ref="A1:DZ18"/>
  <sheetViews>
    <sheetView showGridLines="0" showRowColHeaders="0" zoomScaleNormal="100" workbookViewId="0">
      <pane xSplit="1" ySplit="5" topLeftCell="DR6" activePane="bottomRight" state="frozen"/>
      <selection pane="topRight" activeCell="B1" sqref="B1"/>
      <selection pane="bottomLeft" activeCell="A6" sqref="A6"/>
      <selection pane="bottomRight" activeCell="A4" sqref="A4"/>
    </sheetView>
  </sheetViews>
  <sheetFormatPr defaultColWidth="12.42578125" defaultRowHeight="12.75"/>
  <cols>
    <col min="1" max="1" width="64.7109375" customWidth="1"/>
    <col min="2" max="236" width="12.7109375" customWidth="1"/>
  </cols>
  <sheetData>
    <row r="1" spans="1:130" s="80" customFormat="1" ht="16.350000000000001" customHeight="1">
      <c r="A1" s="90"/>
      <c r="B1" s="313"/>
      <c r="C1" s="313"/>
      <c r="D1" s="313"/>
      <c r="E1" s="313"/>
      <c r="F1" s="313"/>
      <c r="G1" s="313"/>
      <c r="H1" s="313"/>
      <c r="I1" s="313"/>
      <c r="J1" s="313"/>
      <c r="K1" s="313"/>
      <c r="L1" s="313"/>
      <c r="M1" s="313"/>
      <c r="N1" s="313"/>
      <c r="O1" s="313"/>
      <c r="P1" s="313"/>
      <c r="Q1" s="313"/>
      <c r="R1" s="313"/>
      <c r="S1" s="313"/>
      <c r="T1" s="313"/>
      <c r="U1" s="313"/>
      <c r="V1" s="313"/>
      <c r="W1" s="313"/>
      <c r="X1" s="313"/>
      <c r="Y1" s="313"/>
      <c r="Z1" s="313"/>
      <c r="AA1" s="313"/>
      <c r="AB1" s="313"/>
      <c r="AC1" s="313"/>
      <c r="AD1" s="313"/>
      <c r="AE1" s="313"/>
      <c r="AF1" s="313"/>
      <c r="AG1" s="313"/>
      <c r="AH1" s="313"/>
      <c r="AI1" s="313"/>
      <c r="AJ1" s="313"/>
      <c r="AK1" s="313"/>
      <c r="AL1" s="313"/>
      <c r="AM1" s="313"/>
      <c r="AN1" s="313"/>
      <c r="AO1" s="313"/>
      <c r="AP1" s="313"/>
      <c r="AQ1" s="313"/>
      <c r="AR1" s="313"/>
      <c r="AS1" s="313"/>
      <c r="AT1" s="313"/>
      <c r="AU1" s="313"/>
      <c r="AV1" s="313"/>
      <c r="AW1" s="313"/>
      <c r="AX1" s="313"/>
      <c r="AY1" s="313"/>
      <c r="AZ1" s="313"/>
      <c r="BA1" s="313"/>
      <c r="BB1" s="313"/>
      <c r="BC1" s="313"/>
      <c r="BD1" s="313"/>
      <c r="BE1" s="313"/>
      <c r="BF1" s="313"/>
      <c r="BG1" s="313"/>
      <c r="BH1" s="313"/>
      <c r="BI1" s="313"/>
      <c r="BJ1" s="313"/>
      <c r="BK1" s="313"/>
      <c r="BL1" s="313"/>
      <c r="BM1" s="313"/>
      <c r="BN1" s="313"/>
      <c r="BO1" s="313"/>
      <c r="BP1" s="313"/>
      <c r="BQ1" s="313"/>
      <c r="BR1" s="313"/>
      <c r="BS1" s="313"/>
      <c r="BT1" s="313"/>
      <c r="BU1" s="313"/>
      <c r="BV1" s="313"/>
      <c r="BW1" s="313"/>
      <c r="BX1" s="313"/>
      <c r="BY1" s="313"/>
      <c r="BZ1" s="313"/>
      <c r="CA1" s="313"/>
      <c r="CB1" s="313"/>
      <c r="CC1" s="313"/>
      <c r="CD1" s="313"/>
      <c r="CE1" s="313"/>
      <c r="CF1" s="313"/>
      <c r="CG1" s="313"/>
      <c r="CH1" s="313"/>
      <c r="CI1" s="313"/>
      <c r="CJ1" s="313"/>
      <c r="CK1" s="313"/>
      <c r="CL1" s="313"/>
      <c r="CM1" s="313"/>
      <c r="CN1" s="313"/>
      <c r="CO1" s="313"/>
      <c r="CP1" s="313"/>
      <c r="CQ1" s="313"/>
      <c r="CR1" s="313"/>
      <c r="CS1" s="313"/>
      <c r="CT1" s="313"/>
      <c r="CU1" s="313"/>
      <c r="CV1" s="313"/>
      <c r="CW1" s="313"/>
      <c r="CX1" s="313"/>
      <c r="CY1" s="313"/>
      <c r="CZ1" s="313"/>
      <c r="DA1" s="313"/>
      <c r="DB1" s="313"/>
      <c r="DC1" s="313"/>
      <c r="DD1" s="313"/>
      <c r="DE1" s="313"/>
      <c r="DF1" s="313"/>
      <c r="DG1" s="313"/>
      <c r="DH1" s="313"/>
      <c r="DI1" s="313"/>
      <c r="DJ1" s="313"/>
      <c r="DK1" s="313"/>
      <c r="DL1" s="313"/>
      <c r="DM1" s="313"/>
      <c r="DN1" s="313"/>
      <c r="DO1" s="313"/>
      <c r="DP1" s="313"/>
      <c r="DQ1" s="313"/>
      <c r="DR1" s="313"/>
      <c r="DS1" s="313"/>
      <c r="DT1" s="313"/>
      <c r="DU1" s="313"/>
      <c r="DV1" s="313"/>
      <c r="DW1" s="313"/>
      <c r="DX1" s="313"/>
      <c r="DY1" s="313"/>
      <c r="DZ1" s="313"/>
    </row>
    <row r="2" spans="1:130" s="80" customFormat="1" ht="33" customHeight="1">
      <c r="A2" s="616" t="s">
        <v>80</v>
      </c>
      <c r="B2" s="313"/>
      <c r="C2" s="313"/>
      <c r="D2" s="313"/>
      <c r="E2" s="313"/>
      <c r="F2" s="313"/>
      <c r="G2" s="313"/>
      <c r="H2" s="313"/>
      <c r="I2" s="313"/>
      <c r="J2" s="313"/>
      <c r="K2" s="313"/>
      <c r="L2" s="313"/>
      <c r="M2" s="313"/>
      <c r="N2" s="313"/>
      <c r="O2" s="313"/>
      <c r="P2" s="313"/>
      <c r="Q2" s="313"/>
      <c r="R2" s="313"/>
      <c r="S2" s="313"/>
      <c r="T2" s="313"/>
      <c r="U2" s="313"/>
      <c r="V2" s="313"/>
      <c r="W2" s="313"/>
      <c r="X2" s="313"/>
      <c r="Y2" s="313"/>
      <c r="Z2" s="313"/>
      <c r="AA2" s="313"/>
      <c r="AB2" s="313"/>
      <c r="AC2" s="313"/>
      <c r="AD2" s="313"/>
      <c r="AE2" s="313"/>
      <c r="AF2" s="313"/>
      <c r="AG2" s="313"/>
      <c r="AH2" s="313"/>
      <c r="AI2" s="313"/>
      <c r="AJ2" s="313"/>
      <c r="AK2" s="313"/>
      <c r="AL2" s="313"/>
      <c r="AM2" s="313"/>
      <c r="AN2" s="313"/>
      <c r="AO2" s="313"/>
      <c r="AP2" s="314"/>
      <c r="AQ2" s="313"/>
      <c r="AR2" s="313"/>
      <c r="AS2" s="314"/>
      <c r="AT2" s="313"/>
      <c r="AU2" s="313"/>
      <c r="AV2" s="314"/>
      <c r="AW2" s="313"/>
      <c r="AX2" s="313"/>
      <c r="AY2" s="314"/>
      <c r="AZ2" s="313"/>
      <c r="BA2" s="313"/>
      <c r="BB2" s="314"/>
      <c r="BC2" s="313"/>
      <c r="BD2" s="313"/>
      <c r="BE2" s="314"/>
      <c r="BF2" s="313"/>
      <c r="BG2" s="313"/>
      <c r="BH2" s="314"/>
      <c r="BI2" s="313"/>
      <c r="BJ2" s="313"/>
      <c r="BK2" s="314"/>
      <c r="BL2" s="313"/>
      <c r="BM2" s="313"/>
      <c r="BN2" s="314"/>
      <c r="BO2" s="313"/>
      <c r="BP2" s="313"/>
      <c r="BQ2" s="314"/>
      <c r="BR2" s="313"/>
      <c r="BS2" s="313"/>
      <c r="BT2" s="314"/>
      <c r="BU2" s="313"/>
      <c r="BV2" s="313"/>
      <c r="BW2" s="314"/>
      <c r="BX2" s="313"/>
      <c r="BY2" s="313"/>
      <c r="BZ2" s="314"/>
      <c r="CA2" s="313"/>
      <c r="CB2" s="313"/>
      <c r="CC2" s="314"/>
      <c r="CD2" s="313"/>
      <c r="CE2" s="313"/>
      <c r="CF2" s="314"/>
      <c r="CG2" s="313"/>
      <c r="CH2" s="313"/>
      <c r="CI2" s="314"/>
      <c r="CJ2" s="313"/>
      <c r="CK2" s="313"/>
      <c r="CL2" s="314"/>
      <c r="CM2" s="313"/>
      <c r="CN2" s="313"/>
      <c r="CO2" s="314"/>
      <c r="CP2" s="313"/>
      <c r="CQ2" s="313"/>
      <c r="CR2" s="314"/>
      <c r="CS2" s="313"/>
      <c r="CT2" s="313"/>
      <c r="CU2" s="314"/>
      <c r="CV2" s="313"/>
      <c r="CW2" s="313"/>
      <c r="CX2" s="314"/>
      <c r="CY2" s="313"/>
      <c r="CZ2" s="313"/>
      <c r="DA2" s="314"/>
      <c r="DB2" s="313"/>
      <c r="DC2" s="313"/>
      <c r="DD2" s="314"/>
      <c r="DE2" s="313"/>
      <c r="DF2" s="313"/>
      <c r="DG2" s="314"/>
      <c r="DH2" s="313"/>
      <c r="DI2" s="313"/>
      <c r="DJ2" s="314"/>
      <c r="DK2" s="313"/>
      <c r="DL2" s="313"/>
      <c r="DM2" s="314"/>
      <c r="DN2" s="313"/>
      <c r="DO2" s="313"/>
      <c r="DP2" s="314"/>
      <c r="DQ2" s="313"/>
      <c r="DR2" s="313"/>
      <c r="DS2" s="314"/>
      <c r="DT2" s="313"/>
      <c r="DU2" s="313"/>
      <c r="DV2" s="314"/>
      <c r="DW2" s="313"/>
      <c r="DX2" s="313"/>
      <c r="DY2" s="314"/>
      <c r="DZ2" s="313"/>
    </row>
    <row r="3" spans="1:130" s="311" customFormat="1" ht="16.350000000000001" customHeight="1">
      <c r="A3" s="617" t="s">
        <v>1595</v>
      </c>
      <c r="B3" s="806" t="s">
        <v>761</v>
      </c>
      <c r="C3" s="806"/>
      <c r="D3" s="806"/>
      <c r="E3" s="806" t="s">
        <v>762</v>
      </c>
      <c r="F3" s="806"/>
      <c r="G3" s="806"/>
      <c r="H3" s="806" t="s">
        <v>1478</v>
      </c>
      <c r="I3" s="806"/>
      <c r="J3" s="806"/>
      <c r="K3" s="806" t="s">
        <v>1479</v>
      </c>
      <c r="L3" s="806"/>
      <c r="M3" s="806"/>
      <c r="N3" s="806" t="s">
        <v>1460</v>
      </c>
      <c r="O3" s="806"/>
      <c r="P3" s="806"/>
      <c r="Q3" s="806" t="s">
        <v>1461</v>
      </c>
      <c r="R3" s="806"/>
      <c r="S3" s="806"/>
      <c r="T3" s="806" t="s">
        <v>1480</v>
      </c>
      <c r="U3" s="806"/>
      <c r="V3" s="806"/>
      <c r="W3" s="806" t="s">
        <v>1481</v>
      </c>
      <c r="X3" s="806"/>
      <c r="Y3" s="806"/>
      <c r="Z3" s="806" t="s">
        <v>1464</v>
      </c>
      <c r="AA3" s="806"/>
      <c r="AB3" s="806"/>
      <c r="AC3" s="806" t="s">
        <v>1465</v>
      </c>
      <c r="AD3" s="806"/>
      <c r="AE3" s="806"/>
      <c r="AF3" s="806" t="s">
        <v>1482</v>
      </c>
      <c r="AG3" s="806"/>
      <c r="AH3" s="806"/>
      <c r="AI3" s="806" t="s">
        <v>1483</v>
      </c>
      <c r="AJ3" s="806"/>
      <c r="AK3" s="806"/>
      <c r="AL3" s="806" t="s">
        <v>1468</v>
      </c>
      <c r="AM3" s="806"/>
      <c r="AN3" s="806"/>
      <c r="AO3" s="806" t="s">
        <v>1469</v>
      </c>
      <c r="AP3" s="806"/>
      <c r="AQ3" s="806"/>
      <c r="AR3" s="806" t="s">
        <v>1484</v>
      </c>
      <c r="AS3" s="806"/>
      <c r="AT3" s="806"/>
      <c r="AU3" s="806" t="s">
        <v>1485</v>
      </c>
      <c r="AV3" s="806"/>
      <c r="AW3" s="806"/>
      <c r="AX3" s="806" t="s">
        <v>1472</v>
      </c>
      <c r="AY3" s="806"/>
      <c r="AZ3" s="806"/>
      <c r="BA3" s="806" t="s">
        <v>1473</v>
      </c>
      <c r="BB3" s="806"/>
      <c r="BC3" s="806"/>
      <c r="BD3" s="806" t="s">
        <v>1486</v>
      </c>
      <c r="BE3" s="806"/>
      <c r="BF3" s="806"/>
      <c r="BG3" s="806" t="s">
        <v>1487</v>
      </c>
      <c r="BH3" s="806"/>
      <c r="BI3" s="806"/>
      <c r="BJ3" s="806" t="s">
        <v>1163</v>
      </c>
      <c r="BK3" s="806"/>
      <c r="BL3" s="806"/>
      <c r="BM3" s="806" t="s">
        <v>1164</v>
      </c>
      <c r="BN3" s="806"/>
      <c r="BO3" s="806"/>
      <c r="BP3" s="806" t="s">
        <v>1488</v>
      </c>
      <c r="BQ3" s="806"/>
      <c r="BR3" s="806"/>
      <c r="BS3" s="806" t="s">
        <v>1489</v>
      </c>
      <c r="BT3" s="806"/>
      <c r="BU3" s="806"/>
      <c r="BV3" s="806" t="s">
        <v>1203</v>
      </c>
      <c r="BW3" s="806"/>
      <c r="BX3" s="806"/>
      <c r="BY3" s="806" t="s">
        <v>1204</v>
      </c>
      <c r="BZ3" s="806"/>
      <c r="CA3" s="806"/>
      <c r="CB3" s="806" t="s">
        <v>1490</v>
      </c>
      <c r="CC3" s="806"/>
      <c r="CD3" s="806"/>
      <c r="CE3" s="806" t="s">
        <v>1491</v>
      </c>
      <c r="CF3" s="806"/>
      <c r="CG3" s="806"/>
      <c r="CH3" s="806" t="s">
        <v>1477</v>
      </c>
      <c r="CI3" s="806"/>
      <c r="CJ3" s="806"/>
      <c r="CK3" s="806" t="s">
        <v>1403</v>
      </c>
      <c r="CL3" s="806"/>
      <c r="CM3" s="806"/>
      <c r="CN3" s="806" t="s">
        <v>1418</v>
      </c>
      <c r="CO3" s="806"/>
      <c r="CP3" s="806"/>
      <c r="CQ3" s="806" t="s">
        <v>1419</v>
      </c>
      <c r="CR3" s="806"/>
      <c r="CS3" s="806"/>
      <c r="CT3" s="806" t="s">
        <v>1406</v>
      </c>
      <c r="CU3" s="806"/>
      <c r="CV3" s="806"/>
      <c r="CW3" s="806" t="s">
        <v>1407</v>
      </c>
      <c r="CX3" s="806"/>
      <c r="CY3" s="806"/>
      <c r="CZ3" s="806" t="s">
        <v>1420</v>
      </c>
      <c r="DA3" s="806"/>
      <c r="DB3" s="806"/>
      <c r="DC3" s="806" t="s">
        <v>1421</v>
      </c>
      <c r="DD3" s="806"/>
      <c r="DE3" s="806"/>
      <c r="DF3" s="806" t="s">
        <v>1410</v>
      </c>
      <c r="DG3" s="806"/>
      <c r="DH3" s="806"/>
      <c r="DI3" s="806" t="s">
        <v>1411</v>
      </c>
      <c r="DJ3" s="806"/>
      <c r="DK3" s="806"/>
      <c r="DL3" s="806" t="s">
        <v>1422</v>
      </c>
      <c r="DM3" s="806"/>
      <c r="DN3" s="806"/>
      <c r="DO3" s="806" t="s">
        <v>1423</v>
      </c>
      <c r="DP3" s="806"/>
      <c r="DQ3" s="806"/>
      <c r="DR3" s="806" t="s">
        <v>1414</v>
      </c>
      <c r="DS3" s="806"/>
      <c r="DT3" s="806"/>
      <c r="DU3" s="806" t="s">
        <v>1415</v>
      </c>
      <c r="DV3" s="806"/>
      <c r="DW3" s="806"/>
      <c r="DX3" s="806" t="s">
        <v>1424</v>
      </c>
      <c r="DY3" s="806"/>
      <c r="DZ3" s="806"/>
    </row>
    <row r="4" spans="1:130" s="311" customFormat="1" ht="16.350000000000001" customHeight="1">
      <c r="A4" s="95" t="s">
        <v>1457</v>
      </c>
      <c r="B4" s="315" t="s">
        <v>1445</v>
      </c>
      <c r="C4" s="315" t="s">
        <v>1446</v>
      </c>
      <c r="D4" s="315" t="s">
        <v>1447</v>
      </c>
      <c r="E4" s="315" t="s">
        <v>1445</v>
      </c>
      <c r="F4" s="315" t="s">
        <v>1446</v>
      </c>
      <c r="G4" s="315" t="s">
        <v>1447</v>
      </c>
      <c r="H4" s="315" t="s">
        <v>1445</v>
      </c>
      <c r="I4" s="315" t="s">
        <v>1446</v>
      </c>
      <c r="J4" s="315" t="s">
        <v>1447</v>
      </c>
      <c r="K4" s="315" t="s">
        <v>1445</v>
      </c>
      <c r="L4" s="315" t="s">
        <v>1446</v>
      </c>
      <c r="M4" s="315" t="s">
        <v>1447</v>
      </c>
      <c r="N4" s="315" t="s">
        <v>1445</v>
      </c>
      <c r="O4" s="315" t="s">
        <v>1446</v>
      </c>
      <c r="P4" s="315" t="s">
        <v>1447</v>
      </c>
      <c r="Q4" s="315" t="s">
        <v>1445</v>
      </c>
      <c r="R4" s="315" t="s">
        <v>1446</v>
      </c>
      <c r="S4" s="315" t="s">
        <v>1447</v>
      </c>
      <c r="T4" s="315" t="s">
        <v>1445</v>
      </c>
      <c r="U4" s="315" t="s">
        <v>1446</v>
      </c>
      <c r="V4" s="315" t="s">
        <v>1447</v>
      </c>
      <c r="W4" s="315" t="s">
        <v>1445</v>
      </c>
      <c r="X4" s="315" t="s">
        <v>1446</v>
      </c>
      <c r="Y4" s="315" t="s">
        <v>1447</v>
      </c>
      <c r="Z4" s="315" t="s">
        <v>1445</v>
      </c>
      <c r="AA4" s="315" t="s">
        <v>1446</v>
      </c>
      <c r="AB4" s="315" t="s">
        <v>1447</v>
      </c>
      <c r="AC4" s="315" t="s">
        <v>1445</v>
      </c>
      <c r="AD4" s="315" t="s">
        <v>1446</v>
      </c>
      <c r="AE4" s="315" t="s">
        <v>1447</v>
      </c>
      <c r="AF4" s="315" t="s">
        <v>1445</v>
      </c>
      <c r="AG4" s="315" t="s">
        <v>1446</v>
      </c>
      <c r="AH4" s="315" t="s">
        <v>1447</v>
      </c>
      <c r="AI4" s="315" t="s">
        <v>1445</v>
      </c>
      <c r="AJ4" s="315" t="s">
        <v>1446</v>
      </c>
      <c r="AK4" s="315" t="s">
        <v>1447</v>
      </c>
      <c r="AL4" s="315" t="s">
        <v>1445</v>
      </c>
      <c r="AM4" s="315" t="s">
        <v>1446</v>
      </c>
      <c r="AN4" s="315" t="s">
        <v>1447</v>
      </c>
      <c r="AO4" s="315" t="s">
        <v>1445</v>
      </c>
      <c r="AP4" s="315" t="s">
        <v>1446</v>
      </c>
      <c r="AQ4" s="315" t="s">
        <v>1447</v>
      </c>
      <c r="AR4" s="315" t="s">
        <v>1445</v>
      </c>
      <c r="AS4" s="315" t="s">
        <v>1446</v>
      </c>
      <c r="AT4" s="315" t="s">
        <v>1447</v>
      </c>
      <c r="AU4" s="315" t="s">
        <v>1445</v>
      </c>
      <c r="AV4" s="315" t="s">
        <v>1446</v>
      </c>
      <c r="AW4" s="315" t="s">
        <v>1447</v>
      </c>
      <c r="AX4" s="315" t="s">
        <v>1445</v>
      </c>
      <c r="AY4" s="315" t="s">
        <v>1446</v>
      </c>
      <c r="AZ4" s="315" t="s">
        <v>1447</v>
      </c>
      <c r="BA4" s="315" t="s">
        <v>1445</v>
      </c>
      <c r="BB4" s="315" t="s">
        <v>1446</v>
      </c>
      <c r="BC4" s="315" t="s">
        <v>1447</v>
      </c>
      <c r="BD4" s="315" t="s">
        <v>1445</v>
      </c>
      <c r="BE4" s="315" t="s">
        <v>1446</v>
      </c>
      <c r="BF4" s="315" t="s">
        <v>1447</v>
      </c>
      <c r="BG4" s="315" t="s">
        <v>1445</v>
      </c>
      <c r="BH4" s="315" t="s">
        <v>1446</v>
      </c>
      <c r="BI4" s="315" t="s">
        <v>1447</v>
      </c>
      <c r="BJ4" s="315" t="s">
        <v>1445</v>
      </c>
      <c r="BK4" s="315" t="s">
        <v>1446</v>
      </c>
      <c r="BL4" s="315" t="s">
        <v>1447</v>
      </c>
      <c r="BM4" s="315" t="s">
        <v>1445</v>
      </c>
      <c r="BN4" s="315" t="s">
        <v>1446</v>
      </c>
      <c r="BO4" s="315" t="s">
        <v>1447</v>
      </c>
      <c r="BP4" s="315" t="s">
        <v>1445</v>
      </c>
      <c r="BQ4" s="315" t="s">
        <v>1446</v>
      </c>
      <c r="BR4" s="315" t="s">
        <v>1447</v>
      </c>
      <c r="BS4" s="315" t="s">
        <v>1445</v>
      </c>
      <c r="BT4" s="315" t="s">
        <v>1446</v>
      </c>
      <c r="BU4" s="315" t="s">
        <v>1447</v>
      </c>
      <c r="BV4" s="315" t="s">
        <v>1445</v>
      </c>
      <c r="BW4" s="315" t="s">
        <v>1446</v>
      </c>
      <c r="BX4" s="315" t="s">
        <v>1447</v>
      </c>
      <c r="BY4" s="315" t="s">
        <v>1445</v>
      </c>
      <c r="BZ4" s="315" t="s">
        <v>1446</v>
      </c>
      <c r="CA4" s="315" t="s">
        <v>1447</v>
      </c>
      <c r="CB4" s="315" t="s">
        <v>1445</v>
      </c>
      <c r="CC4" s="315" t="s">
        <v>1446</v>
      </c>
      <c r="CD4" s="315" t="s">
        <v>1447</v>
      </c>
      <c r="CE4" s="315" t="s">
        <v>1445</v>
      </c>
      <c r="CF4" s="315" t="s">
        <v>1446</v>
      </c>
      <c r="CG4" s="315" t="s">
        <v>1447</v>
      </c>
      <c r="CH4" s="315" t="s">
        <v>1445</v>
      </c>
      <c r="CI4" s="315" t="s">
        <v>1446</v>
      </c>
      <c r="CJ4" s="315" t="s">
        <v>1447</v>
      </c>
      <c r="CK4" s="315" t="s">
        <v>1445</v>
      </c>
      <c r="CL4" s="315" t="s">
        <v>1446</v>
      </c>
      <c r="CM4" s="315" t="s">
        <v>1447</v>
      </c>
      <c r="CN4" s="315" t="s">
        <v>1445</v>
      </c>
      <c r="CO4" s="315" t="s">
        <v>1446</v>
      </c>
      <c r="CP4" s="315" t="s">
        <v>1447</v>
      </c>
      <c r="CQ4" s="315" t="s">
        <v>1445</v>
      </c>
      <c r="CR4" s="315" t="s">
        <v>1446</v>
      </c>
      <c r="CS4" s="315" t="s">
        <v>1447</v>
      </c>
      <c r="CT4" s="315" t="s">
        <v>1445</v>
      </c>
      <c r="CU4" s="315" t="s">
        <v>1446</v>
      </c>
      <c r="CV4" s="315" t="s">
        <v>1447</v>
      </c>
      <c r="CW4" s="315" t="s">
        <v>1445</v>
      </c>
      <c r="CX4" s="315" t="s">
        <v>1446</v>
      </c>
      <c r="CY4" s="315" t="s">
        <v>1447</v>
      </c>
      <c r="CZ4" s="315" t="s">
        <v>1445</v>
      </c>
      <c r="DA4" s="315" t="s">
        <v>1446</v>
      </c>
      <c r="DB4" s="315" t="s">
        <v>1447</v>
      </c>
      <c r="DC4" s="315" t="s">
        <v>1445</v>
      </c>
      <c r="DD4" s="315" t="s">
        <v>1446</v>
      </c>
      <c r="DE4" s="315" t="s">
        <v>1447</v>
      </c>
      <c r="DF4" s="315" t="s">
        <v>1445</v>
      </c>
      <c r="DG4" s="315" t="s">
        <v>1446</v>
      </c>
      <c r="DH4" s="315" t="s">
        <v>1447</v>
      </c>
      <c r="DI4" s="315" t="s">
        <v>1445</v>
      </c>
      <c r="DJ4" s="315" t="s">
        <v>1446</v>
      </c>
      <c r="DK4" s="315" t="s">
        <v>1447</v>
      </c>
      <c r="DL4" s="315" t="s">
        <v>1445</v>
      </c>
      <c r="DM4" s="315" t="s">
        <v>1446</v>
      </c>
      <c r="DN4" s="315" t="s">
        <v>1447</v>
      </c>
      <c r="DO4" s="315" t="s">
        <v>1445</v>
      </c>
      <c r="DP4" s="315" t="s">
        <v>1446</v>
      </c>
      <c r="DQ4" s="315" t="s">
        <v>1447</v>
      </c>
      <c r="DR4" s="315" t="s">
        <v>1445</v>
      </c>
      <c r="DS4" s="315" t="s">
        <v>1446</v>
      </c>
      <c r="DT4" s="315" t="s">
        <v>1447</v>
      </c>
      <c r="DU4" s="315" t="s">
        <v>1445</v>
      </c>
      <c r="DV4" s="315" t="s">
        <v>1446</v>
      </c>
      <c r="DW4" s="315" t="s">
        <v>1447</v>
      </c>
      <c r="DX4" s="315" t="s">
        <v>1445</v>
      </c>
      <c r="DY4" s="315" t="s">
        <v>1446</v>
      </c>
      <c r="DZ4" s="315" t="s">
        <v>1447</v>
      </c>
    </row>
    <row r="5" spans="1:130" s="312" customFormat="1" ht="4.5" customHeight="1">
      <c r="A5" s="96"/>
      <c r="B5" s="316"/>
      <c r="C5" s="316"/>
      <c r="D5" s="316"/>
      <c r="E5" s="316"/>
      <c r="F5" s="316"/>
      <c r="G5" s="316"/>
      <c r="H5" s="316"/>
      <c r="I5" s="316"/>
      <c r="J5" s="316"/>
      <c r="K5" s="316"/>
      <c r="L5" s="316"/>
      <c r="M5" s="316"/>
      <c r="N5" s="316"/>
      <c r="O5" s="316"/>
      <c r="P5" s="316"/>
      <c r="Q5" s="316"/>
      <c r="R5" s="316"/>
      <c r="S5" s="316"/>
      <c r="T5" s="316"/>
      <c r="U5" s="316"/>
      <c r="V5" s="316"/>
      <c r="W5" s="316"/>
      <c r="X5" s="316"/>
      <c r="Y5" s="316"/>
      <c r="Z5" s="316"/>
      <c r="AA5" s="316"/>
      <c r="AB5" s="316"/>
      <c r="AC5" s="316"/>
      <c r="AD5" s="316"/>
      <c r="AE5" s="316"/>
      <c r="AF5" s="316"/>
      <c r="AG5" s="316"/>
      <c r="AH5" s="316"/>
      <c r="AI5" s="316"/>
      <c r="AJ5" s="316"/>
      <c r="AK5" s="316"/>
      <c r="AL5" s="316"/>
      <c r="AM5" s="316"/>
      <c r="AN5" s="316"/>
      <c r="AO5" s="316"/>
      <c r="AP5" s="316"/>
      <c r="AQ5" s="316"/>
      <c r="AR5" s="316"/>
      <c r="AS5" s="316"/>
      <c r="AT5" s="316"/>
      <c r="AU5" s="316"/>
      <c r="AV5" s="316"/>
      <c r="AW5" s="316"/>
      <c r="AX5" s="316"/>
      <c r="AY5" s="316"/>
      <c r="AZ5" s="316"/>
      <c r="BA5" s="316"/>
      <c r="BB5" s="316"/>
      <c r="BC5" s="316"/>
      <c r="BD5" s="316"/>
      <c r="BE5" s="316"/>
      <c r="BF5" s="316"/>
      <c r="BG5" s="316"/>
      <c r="BH5" s="316"/>
      <c r="BI5" s="316"/>
      <c r="BJ5" s="316"/>
      <c r="BK5" s="316"/>
      <c r="BL5" s="316"/>
      <c r="BM5" s="316"/>
      <c r="BN5" s="316"/>
      <c r="BO5" s="316"/>
      <c r="BP5" s="316"/>
      <c r="BQ5" s="316"/>
      <c r="BR5" s="316"/>
      <c r="BS5" s="316"/>
      <c r="BT5" s="316"/>
      <c r="BU5" s="316"/>
      <c r="BV5" s="316"/>
      <c r="BW5" s="316"/>
      <c r="BX5" s="316"/>
      <c r="BY5" s="316"/>
      <c r="BZ5" s="316"/>
      <c r="CA5" s="316"/>
      <c r="CB5" s="316"/>
      <c r="CC5" s="316"/>
      <c r="CD5" s="316"/>
      <c r="CE5" s="316"/>
      <c r="CF5" s="316"/>
      <c r="CG5" s="316"/>
      <c r="CH5" s="316"/>
      <c r="CI5" s="316"/>
      <c r="CJ5" s="316"/>
      <c r="CK5" s="316"/>
      <c r="CL5" s="316"/>
      <c r="CM5" s="316"/>
      <c r="CN5" s="316"/>
      <c r="CO5" s="316"/>
      <c r="CP5" s="316"/>
      <c r="CQ5" s="316"/>
      <c r="CR5" s="316"/>
      <c r="CS5" s="316"/>
      <c r="CT5" s="316"/>
      <c r="CU5" s="316"/>
      <c r="CV5" s="316"/>
      <c r="CW5" s="316"/>
      <c r="CX5" s="316"/>
      <c r="CY5" s="316"/>
      <c r="CZ5" s="316"/>
      <c r="DA5" s="316"/>
      <c r="DB5" s="316"/>
      <c r="DC5" s="316"/>
      <c r="DD5" s="316"/>
      <c r="DE5" s="316"/>
      <c r="DF5" s="316"/>
      <c r="DG5" s="316"/>
      <c r="DH5" s="316"/>
      <c r="DI5" s="316"/>
      <c r="DJ5" s="316"/>
      <c r="DK5" s="316"/>
      <c r="DL5" s="316"/>
      <c r="DM5" s="316"/>
      <c r="DN5" s="316"/>
      <c r="DO5" s="316"/>
      <c r="DP5" s="316"/>
      <c r="DQ5" s="316"/>
      <c r="DR5" s="316"/>
      <c r="DS5" s="316"/>
      <c r="DT5" s="316"/>
      <c r="DU5" s="316"/>
      <c r="DV5" s="316"/>
      <c r="DW5" s="316"/>
      <c r="DX5" s="316"/>
      <c r="DY5" s="316"/>
      <c r="DZ5" s="316"/>
    </row>
    <row r="6" spans="1:130" s="79" customFormat="1">
      <c r="A6" s="332" t="s">
        <v>19</v>
      </c>
      <c r="B6" s="229">
        <v>350858.09699999989</v>
      </c>
      <c r="C6" s="229">
        <v>0</v>
      </c>
      <c r="D6" s="333">
        <v>57.420032533064749</v>
      </c>
      <c r="E6" s="229">
        <v>365275.80700000003</v>
      </c>
      <c r="F6" s="229">
        <v>0</v>
      </c>
      <c r="G6" s="333">
        <v>58.042643682796765</v>
      </c>
      <c r="H6" s="229">
        <v>376104.99600000004</v>
      </c>
      <c r="I6" s="229">
        <v>0</v>
      </c>
      <c r="J6" s="333">
        <v>58.439751646269933</v>
      </c>
      <c r="K6" s="229">
        <v>395242.84200000035</v>
      </c>
      <c r="L6" s="229">
        <v>0</v>
      </c>
      <c r="M6" s="333">
        <v>59.077857389679991</v>
      </c>
      <c r="N6" s="229">
        <v>399928.87763591995</v>
      </c>
      <c r="O6" s="229">
        <v>0</v>
      </c>
      <c r="P6" s="333">
        <v>58.323029471842446</v>
      </c>
      <c r="Q6" s="229">
        <v>391779.78772958997</v>
      </c>
      <c r="R6" s="229">
        <v>0</v>
      </c>
      <c r="S6" s="333">
        <v>56.665249938778274</v>
      </c>
      <c r="T6" s="229">
        <v>399063.33988574997</v>
      </c>
      <c r="U6" s="229">
        <v>0</v>
      </c>
      <c r="V6" s="333">
        <v>55.896095338734717</v>
      </c>
      <c r="W6" s="229">
        <v>375016.45926105999</v>
      </c>
      <c r="X6" s="229">
        <v>0</v>
      </c>
      <c r="Y6" s="333">
        <v>52.002286547084573</v>
      </c>
      <c r="Z6" s="229">
        <v>373759.99005510996</v>
      </c>
      <c r="AA6" s="229">
        <v>0</v>
      </c>
      <c r="AB6" s="333">
        <v>52.976461589149046</v>
      </c>
      <c r="AC6" s="229">
        <v>343701.73187471001</v>
      </c>
      <c r="AD6" s="229">
        <v>0</v>
      </c>
      <c r="AE6" s="333">
        <v>49.551298288466526</v>
      </c>
      <c r="AF6" s="229">
        <v>329985.22198932001</v>
      </c>
      <c r="AG6" s="229">
        <v>0</v>
      </c>
      <c r="AH6" s="333">
        <v>49.058375597179506</v>
      </c>
      <c r="AI6" s="229">
        <v>302706.39399999991</v>
      </c>
      <c r="AJ6" s="229">
        <v>0</v>
      </c>
      <c r="AK6" s="333">
        <v>46.314314982122404</v>
      </c>
      <c r="AL6" s="229">
        <v>310526.17855969729</v>
      </c>
      <c r="AM6" s="229">
        <v>0</v>
      </c>
      <c r="AN6" s="333">
        <v>48.411927980075625</v>
      </c>
      <c r="AO6" s="229">
        <v>300813.43870630441</v>
      </c>
      <c r="AP6" s="229">
        <v>0</v>
      </c>
      <c r="AQ6" s="333">
        <v>46.565673777161415</v>
      </c>
      <c r="AR6" s="229">
        <v>314841.94386109058</v>
      </c>
      <c r="AS6" s="229">
        <v>0</v>
      </c>
      <c r="AT6" s="333">
        <v>49.765911971398793</v>
      </c>
      <c r="AU6" s="229">
        <v>318099.65459679981</v>
      </c>
      <c r="AV6" s="229">
        <v>0</v>
      </c>
      <c r="AW6" s="333">
        <v>50.02269980909184</v>
      </c>
      <c r="AX6" s="229">
        <v>317718.56997452077</v>
      </c>
      <c r="AY6" s="229">
        <v>0</v>
      </c>
      <c r="AZ6" s="333">
        <v>50.616861136364918</v>
      </c>
      <c r="BA6" s="229">
        <v>328641.52971737867</v>
      </c>
      <c r="BB6" s="229">
        <v>0</v>
      </c>
      <c r="BC6" s="333">
        <v>51.537301350717222</v>
      </c>
      <c r="BD6" s="229">
        <v>331401.83877890906</v>
      </c>
      <c r="BE6" s="229">
        <v>0</v>
      </c>
      <c r="BF6" s="333">
        <v>52.148042992648755</v>
      </c>
      <c r="BG6" s="229">
        <v>332129.63012032001</v>
      </c>
      <c r="BH6" s="229">
        <v>0</v>
      </c>
      <c r="BI6" s="333">
        <v>51.743993259575682</v>
      </c>
      <c r="BJ6" s="229">
        <v>313618.27216846001</v>
      </c>
      <c r="BK6" s="229">
        <v>0</v>
      </c>
      <c r="BL6" s="333">
        <v>49.868979636539187</v>
      </c>
      <c r="BM6" s="229">
        <v>305769.9326451997</v>
      </c>
      <c r="BN6" s="229">
        <v>0</v>
      </c>
      <c r="BO6" s="333">
        <v>48.819909861387913</v>
      </c>
      <c r="BP6" s="229">
        <v>306385.07215404359</v>
      </c>
      <c r="BQ6" s="229">
        <v>0</v>
      </c>
      <c r="BR6" s="333">
        <v>48.936250205777569</v>
      </c>
      <c r="BS6" s="229">
        <v>294239.33263001271</v>
      </c>
      <c r="BT6" s="229">
        <v>0</v>
      </c>
      <c r="BU6" s="333">
        <v>47.355260454435786</v>
      </c>
      <c r="BV6" s="229">
        <v>328420.38726558647</v>
      </c>
      <c r="BW6" s="229">
        <v>0</v>
      </c>
      <c r="BX6" s="333">
        <v>49.602370495968856</v>
      </c>
      <c r="BY6" s="229">
        <v>314381.2145014077</v>
      </c>
      <c r="BZ6" s="229">
        <v>0</v>
      </c>
      <c r="CA6" s="333">
        <v>47.835576345221419</v>
      </c>
      <c r="CB6" s="229">
        <v>304011.97212283284</v>
      </c>
      <c r="CC6" s="229">
        <v>0</v>
      </c>
      <c r="CD6" s="333">
        <v>45.508352651786389</v>
      </c>
      <c r="CE6" s="229">
        <v>303830.21936249</v>
      </c>
      <c r="CF6" s="229">
        <v>0</v>
      </c>
      <c r="CG6" s="333">
        <v>44.564493010570111</v>
      </c>
      <c r="CH6" s="229">
        <v>317601.89736944635</v>
      </c>
      <c r="CI6" s="229">
        <v>0</v>
      </c>
      <c r="CJ6" s="333">
        <v>45.567512280028133</v>
      </c>
      <c r="CK6" s="229">
        <v>330851.66217331938</v>
      </c>
      <c r="CL6" s="229">
        <v>0</v>
      </c>
      <c r="CM6" s="333">
        <v>46.873245237611165</v>
      </c>
      <c r="CN6" s="229">
        <v>345044.53225062392</v>
      </c>
      <c r="CO6" s="229">
        <v>0</v>
      </c>
      <c r="CP6" s="333">
        <v>46.297678314699212</v>
      </c>
      <c r="CQ6" s="229">
        <v>372789.90214629302</v>
      </c>
      <c r="CR6" s="229">
        <v>0</v>
      </c>
      <c r="CS6" s="333">
        <v>47.501529996700107</v>
      </c>
      <c r="CT6" s="229">
        <v>368161.10261840443</v>
      </c>
      <c r="CU6" s="229">
        <v>0</v>
      </c>
      <c r="CV6" s="333">
        <v>46.722835904898446</v>
      </c>
      <c r="CW6" s="229">
        <v>378980.83949319058</v>
      </c>
      <c r="CX6" s="229">
        <v>0</v>
      </c>
      <c r="CY6" s="333">
        <v>46.588282236945517</v>
      </c>
      <c r="CZ6" s="229">
        <v>403401.82784399163</v>
      </c>
      <c r="DA6" s="229">
        <v>0</v>
      </c>
      <c r="DB6" s="333">
        <v>46.825261248050509</v>
      </c>
      <c r="DC6" s="229">
        <v>438682.87195776863</v>
      </c>
      <c r="DD6" s="229">
        <v>0</v>
      </c>
      <c r="DE6" s="333">
        <v>49.21923934144661</v>
      </c>
      <c r="DF6" s="229">
        <v>485138.40845899907</v>
      </c>
      <c r="DG6" s="229">
        <v>0</v>
      </c>
      <c r="DH6" s="333">
        <v>53.010717538113873</v>
      </c>
      <c r="DI6" s="229">
        <v>534984.18478732219</v>
      </c>
      <c r="DJ6" s="229">
        <v>0</v>
      </c>
      <c r="DK6" s="333">
        <v>58.052129263547478</v>
      </c>
      <c r="DL6" s="229">
        <v>552171.67248501047</v>
      </c>
      <c r="DM6" s="229">
        <v>0</v>
      </c>
      <c r="DN6" s="333">
        <v>58.399456781992498</v>
      </c>
      <c r="DO6" s="229">
        <v>578933.38570421818</v>
      </c>
      <c r="DP6" s="229">
        <v>0</v>
      </c>
      <c r="DQ6" s="333">
        <v>59.356514673336079</v>
      </c>
      <c r="DR6" s="229">
        <v>605299.92395750224</v>
      </c>
      <c r="DS6" s="229">
        <v>0</v>
      </c>
      <c r="DT6" s="333">
        <v>60.386570305760401</v>
      </c>
      <c r="DU6" s="229">
        <v>583332.38707016979</v>
      </c>
      <c r="DV6" s="229">
        <v>0</v>
      </c>
      <c r="DW6" s="333">
        <v>56.942921586309915</v>
      </c>
      <c r="DX6" s="229">
        <v>591477.45489659696</v>
      </c>
      <c r="DY6" s="229">
        <v>0</v>
      </c>
      <c r="DZ6" s="333">
        <v>56.330877862956783</v>
      </c>
    </row>
    <row r="7" spans="1:130" s="79" customFormat="1">
      <c r="A7" s="332" t="s">
        <v>20</v>
      </c>
      <c r="B7" s="229">
        <v>94293.483094010007</v>
      </c>
      <c r="C7" s="229">
        <v>471.46750047004991</v>
      </c>
      <c r="D7" s="333">
        <v>15.431694218286907</v>
      </c>
      <c r="E7" s="229">
        <v>97230.359141860012</v>
      </c>
      <c r="F7" s="229">
        <v>486.15221070929999</v>
      </c>
      <c r="G7" s="333">
        <v>15.449988700788339</v>
      </c>
      <c r="H7" s="229">
        <v>96090.943249520002</v>
      </c>
      <c r="I7" s="229">
        <v>480.45436624759998</v>
      </c>
      <c r="J7" s="333">
        <v>14.930753163826003</v>
      </c>
      <c r="K7" s="229">
        <v>95016.782940249992</v>
      </c>
      <c r="L7" s="229">
        <v>475.08386470125004</v>
      </c>
      <c r="M7" s="333">
        <v>14.202377261952446</v>
      </c>
      <c r="N7" s="229">
        <v>96105.674827451614</v>
      </c>
      <c r="O7" s="229">
        <v>480.52342144660372</v>
      </c>
      <c r="P7" s="333">
        <v>14.087864812646888</v>
      </c>
      <c r="Q7" s="229">
        <v>111258.792</v>
      </c>
      <c r="R7" s="229">
        <v>556.29399999999998</v>
      </c>
      <c r="S7" s="333">
        <v>16.179228123485817</v>
      </c>
      <c r="T7" s="229">
        <v>117209.49359090677</v>
      </c>
      <c r="U7" s="229">
        <v>586.04691045303377</v>
      </c>
      <c r="V7" s="333">
        <v>16.494162416273799</v>
      </c>
      <c r="W7" s="229">
        <v>144777.671</v>
      </c>
      <c r="X7" s="229">
        <v>723.88800000000003</v>
      </c>
      <c r="Y7" s="333">
        <v>20.168256870194305</v>
      </c>
      <c r="Z7" s="229">
        <v>138406.85800000001</v>
      </c>
      <c r="AA7" s="229">
        <v>692.03399999999988</v>
      </c>
      <c r="AB7" s="333">
        <v>19.715323074716892</v>
      </c>
      <c r="AC7" s="229">
        <v>132191.75700000001</v>
      </c>
      <c r="AD7" s="229">
        <v>660.95899999999995</v>
      </c>
      <c r="AE7" s="333">
        <v>19.156368261812389</v>
      </c>
      <c r="AF7" s="229">
        <v>129040.11599999998</v>
      </c>
      <c r="AG7" s="229">
        <v>645.20100000000014</v>
      </c>
      <c r="AH7" s="333">
        <v>19.184187824133829</v>
      </c>
      <c r="AI7" s="229">
        <v>104838.05059724933</v>
      </c>
      <c r="AJ7" s="229">
        <v>549.35390981577791</v>
      </c>
      <c r="AK7" s="333">
        <v>16.040303719097167</v>
      </c>
      <c r="AL7" s="229">
        <v>92266.113710089994</v>
      </c>
      <c r="AM7" s="229">
        <v>501.85829916709997</v>
      </c>
      <c r="AN7" s="333">
        <v>14.384553575007612</v>
      </c>
      <c r="AO7" s="229">
        <v>91552.039320940021</v>
      </c>
      <c r="AP7" s="229">
        <v>503.98844045089379</v>
      </c>
      <c r="AQ7" s="333">
        <v>14.172180654518746</v>
      </c>
      <c r="AR7" s="229">
        <v>65859.887335695894</v>
      </c>
      <c r="AS7" s="229">
        <v>369.01640237783965</v>
      </c>
      <c r="AT7" s="333">
        <v>10.41023097303885</v>
      </c>
      <c r="AU7" s="229">
        <v>68404.911716462564</v>
      </c>
      <c r="AV7" s="229">
        <v>380.6162121420449</v>
      </c>
      <c r="AW7" s="333">
        <v>10.757001193846818</v>
      </c>
      <c r="AX7" s="229">
        <v>70410.674322186795</v>
      </c>
      <c r="AY7" s="229">
        <v>400.70383852298261</v>
      </c>
      <c r="AZ7" s="333">
        <v>11.217371792179961</v>
      </c>
      <c r="BA7" s="229">
        <v>69288.73203570742</v>
      </c>
      <c r="BB7" s="229">
        <v>388.92204167516337</v>
      </c>
      <c r="BC7" s="333">
        <v>10.865803436967495</v>
      </c>
      <c r="BD7" s="229">
        <v>66036.063965850655</v>
      </c>
      <c r="BE7" s="229">
        <v>368.10545735230266</v>
      </c>
      <c r="BF7" s="333">
        <v>10.391165949606803</v>
      </c>
      <c r="BG7" s="229">
        <v>66602.825198139995</v>
      </c>
      <c r="BH7" s="229">
        <v>371.17257863169846</v>
      </c>
      <c r="BI7" s="333">
        <v>10.376358582860462</v>
      </c>
      <c r="BJ7" s="229">
        <v>70281.883714178286</v>
      </c>
      <c r="BK7" s="229">
        <v>399.25472209982303</v>
      </c>
      <c r="BL7" s="333">
        <v>11.175642935362271</v>
      </c>
      <c r="BM7" s="229">
        <v>71218.912932443083</v>
      </c>
      <c r="BN7" s="229">
        <v>399.27357273400992</v>
      </c>
      <c r="BO7" s="333">
        <v>11.370970584679196</v>
      </c>
      <c r="BP7" s="229">
        <v>64830.861894623551</v>
      </c>
      <c r="BQ7" s="229">
        <v>362.5881637293823</v>
      </c>
      <c r="BR7" s="333">
        <v>10.354875504954128</v>
      </c>
      <c r="BS7" s="229">
        <v>66827.896341124724</v>
      </c>
      <c r="BT7" s="229">
        <v>376.09548614050294</v>
      </c>
      <c r="BU7" s="333">
        <v>10.755368456586826</v>
      </c>
      <c r="BV7" s="229">
        <v>71607.737523803778</v>
      </c>
      <c r="BW7" s="229">
        <v>407.10010662679548</v>
      </c>
      <c r="BX7" s="333">
        <v>10.815143227273071</v>
      </c>
      <c r="BY7" s="229">
        <v>69648.554874098569</v>
      </c>
      <c r="BZ7" s="229">
        <v>390.92797812117027</v>
      </c>
      <c r="CA7" s="333">
        <v>10.59757584211307</v>
      </c>
      <c r="CB7" s="229">
        <v>63102.240403261734</v>
      </c>
      <c r="CC7" s="229">
        <v>353.43970956991933</v>
      </c>
      <c r="CD7" s="333">
        <v>9.4459405310168734</v>
      </c>
      <c r="CE7" s="229">
        <v>65026.704667082122</v>
      </c>
      <c r="CF7" s="229">
        <v>367.35258729987856</v>
      </c>
      <c r="CG7" s="333">
        <v>9.5378337668881397</v>
      </c>
      <c r="CH7" s="229">
        <v>71713.089791090591</v>
      </c>
      <c r="CI7" s="229">
        <v>411.46006539002485</v>
      </c>
      <c r="CJ7" s="333">
        <v>10.288940736059486</v>
      </c>
      <c r="CK7" s="229">
        <v>71710.831760397617</v>
      </c>
      <c r="CL7" s="229">
        <v>404.91358975961475</v>
      </c>
      <c r="CM7" s="333">
        <v>10.159596543109819</v>
      </c>
      <c r="CN7" s="229">
        <v>76403.21568379071</v>
      </c>
      <c r="CO7" s="229">
        <v>427.53951424267217</v>
      </c>
      <c r="CP7" s="333">
        <v>10.251695567711254</v>
      </c>
      <c r="CQ7" s="229">
        <v>79161.622611766812</v>
      </c>
      <c r="CR7" s="229">
        <v>445.59389879243292</v>
      </c>
      <c r="CS7" s="333">
        <v>10.086909997912578</v>
      </c>
      <c r="CT7" s="229">
        <v>88561.310782302637</v>
      </c>
      <c r="CU7" s="229">
        <v>499.18626308150021</v>
      </c>
      <c r="CV7" s="333">
        <v>11.239198171060098</v>
      </c>
      <c r="CW7" s="229">
        <v>107593.87062118575</v>
      </c>
      <c r="CX7" s="229">
        <v>593.45522714860203</v>
      </c>
      <c r="CY7" s="333">
        <v>13.226562108439435</v>
      </c>
      <c r="CZ7" s="229">
        <v>112881.93738999343</v>
      </c>
      <c r="DA7" s="229">
        <v>616.13161514880653</v>
      </c>
      <c r="DB7" s="333">
        <v>13.102881156296304</v>
      </c>
      <c r="DC7" s="229">
        <v>111424.92811163348</v>
      </c>
      <c r="DD7" s="229">
        <v>606.67091139246565</v>
      </c>
      <c r="DE7" s="333">
        <v>12.50162829666605</v>
      </c>
      <c r="DF7" s="229">
        <v>124756.23602771765</v>
      </c>
      <c r="DG7" s="229">
        <v>674.4611078350498</v>
      </c>
      <c r="DH7" s="333">
        <v>13.632022272139954</v>
      </c>
      <c r="DI7" s="229">
        <v>116967.50016930824</v>
      </c>
      <c r="DJ7" s="229">
        <v>623.21705496999073</v>
      </c>
      <c r="DK7" s="333">
        <v>12.692361068882956</v>
      </c>
      <c r="DL7" s="229">
        <v>111783.68549834962</v>
      </c>
      <c r="DM7" s="229">
        <v>597.75952979998556</v>
      </c>
      <c r="DN7" s="333">
        <v>11.822603069826847</v>
      </c>
      <c r="DO7" s="229">
        <v>108379.16198386608</v>
      </c>
      <c r="DP7" s="229">
        <v>583.04935213530814</v>
      </c>
      <c r="DQ7" s="333">
        <v>11.111829922805475</v>
      </c>
      <c r="DR7" s="229">
        <v>122599.0778911933</v>
      </c>
      <c r="DS7" s="229">
        <v>672.01286364002829</v>
      </c>
      <c r="DT7" s="333">
        <v>12.230858692487997</v>
      </c>
      <c r="DU7" s="229">
        <v>154380.6573207301</v>
      </c>
      <c r="DV7" s="229">
        <v>843.79255021324332</v>
      </c>
      <c r="DW7" s="333">
        <v>15.070114156373506</v>
      </c>
      <c r="DX7" s="229">
        <v>157423.99007417291</v>
      </c>
      <c r="DY7" s="229">
        <v>859.15426015996627</v>
      </c>
      <c r="DZ7" s="333">
        <v>14.992678899515862</v>
      </c>
    </row>
    <row r="8" spans="1:130" s="79" customFormat="1">
      <c r="A8" s="332" t="s">
        <v>21</v>
      </c>
      <c r="B8" s="229">
        <v>114546.33450000006</v>
      </c>
      <c r="C8" s="229">
        <v>1145.463</v>
      </c>
      <c r="D8" s="333">
        <v>18.746194857043079</v>
      </c>
      <c r="E8" s="229">
        <v>114600.84350000002</v>
      </c>
      <c r="F8" s="229">
        <v>1146.008495</v>
      </c>
      <c r="G8" s="333">
        <v>18.210173785252788</v>
      </c>
      <c r="H8" s="229">
        <v>117039.5803643</v>
      </c>
      <c r="I8" s="229">
        <v>1170.3954436429999</v>
      </c>
      <c r="J8" s="333">
        <v>18.185783443497098</v>
      </c>
      <c r="K8" s="229">
        <v>122589.04722086</v>
      </c>
      <c r="L8" s="229">
        <v>1225.8901072085998</v>
      </c>
      <c r="M8" s="333">
        <v>18.323667071624556</v>
      </c>
      <c r="N8" s="229">
        <v>121120.805328749</v>
      </c>
      <c r="O8" s="229">
        <v>1211.0780953421881</v>
      </c>
      <c r="P8" s="333">
        <v>17.75476354059105</v>
      </c>
      <c r="Q8" s="229">
        <v>121022.73499999999</v>
      </c>
      <c r="R8" s="229">
        <v>1210.2269999999999</v>
      </c>
      <c r="S8" s="333">
        <v>17.599098484667806</v>
      </c>
      <c r="T8" s="229">
        <v>126286.98768636423</v>
      </c>
      <c r="U8" s="229">
        <v>1262.8692368262423</v>
      </c>
      <c r="V8" s="333">
        <v>17.771581653881167</v>
      </c>
      <c r="W8" s="229">
        <v>124924.83900000001</v>
      </c>
      <c r="X8" s="229">
        <v>1249.248</v>
      </c>
      <c r="Y8" s="333">
        <v>17.402657640622408</v>
      </c>
      <c r="Z8" s="229">
        <v>115445.13999999998</v>
      </c>
      <c r="AA8" s="229">
        <v>1154.451</v>
      </c>
      <c r="AB8" s="333">
        <v>16.444548091005156</v>
      </c>
      <c r="AC8" s="229">
        <v>120081.955</v>
      </c>
      <c r="AD8" s="229">
        <v>1200.82</v>
      </c>
      <c r="AE8" s="333">
        <v>17.401494645224993</v>
      </c>
      <c r="AF8" s="229">
        <v>116194.247</v>
      </c>
      <c r="AG8" s="229">
        <v>1161.942</v>
      </c>
      <c r="AH8" s="333">
        <v>17.274413009143601</v>
      </c>
      <c r="AI8" s="229">
        <v>118671.95866911199</v>
      </c>
      <c r="AJ8" s="229">
        <v>1443.3058142644195</v>
      </c>
      <c r="AK8" s="333">
        <v>18.156902471464367</v>
      </c>
      <c r="AL8" s="229">
        <v>108754.44804715</v>
      </c>
      <c r="AM8" s="229">
        <v>1391.4726428394999</v>
      </c>
      <c r="AN8" s="333">
        <v>16.955132513439043</v>
      </c>
      <c r="AO8" s="229">
        <v>133109.10439893001</v>
      </c>
      <c r="AP8" s="229">
        <v>1823.9918713095608</v>
      </c>
      <c r="AQ8" s="333">
        <v>20.605180270095403</v>
      </c>
      <c r="AR8" s="229">
        <v>131710.31717668523</v>
      </c>
      <c r="AS8" s="229">
        <v>1804.5945488354964</v>
      </c>
      <c r="AT8" s="333">
        <v>20.818967034557129</v>
      </c>
      <c r="AU8" s="229">
        <v>134631.20623298024</v>
      </c>
      <c r="AV8" s="229">
        <v>1838.1190311692087</v>
      </c>
      <c r="AW8" s="333">
        <v>21.171404360261313</v>
      </c>
      <c r="AX8" s="229">
        <v>130826.8058402188</v>
      </c>
      <c r="AY8" s="229">
        <v>1794.0334288845081</v>
      </c>
      <c r="AZ8" s="333">
        <v>20.842477871720185</v>
      </c>
      <c r="BA8" s="229">
        <v>132267.97631140868</v>
      </c>
      <c r="BB8" s="229">
        <v>1806.92431406115</v>
      </c>
      <c r="BC8" s="333">
        <v>20.742158059186171</v>
      </c>
      <c r="BD8" s="229">
        <v>133224.88642110751</v>
      </c>
      <c r="BE8" s="229">
        <v>1800.7136968267944</v>
      </c>
      <c r="BF8" s="333">
        <v>20.963725277980586</v>
      </c>
      <c r="BG8" s="229">
        <v>138889.27540563</v>
      </c>
      <c r="BH8" s="229">
        <v>1874.31955694058</v>
      </c>
      <c r="BI8" s="333">
        <v>21.638195086095635</v>
      </c>
      <c r="BJ8" s="229">
        <v>138767.7996554164</v>
      </c>
      <c r="BK8" s="229">
        <v>1867.6230057563425</v>
      </c>
      <c r="BL8" s="333">
        <v>22.065705953210919</v>
      </c>
      <c r="BM8" s="229">
        <v>141930.96356418822</v>
      </c>
      <c r="BN8" s="229">
        <v>1909.4851702153737</v>
      </c>
      <c r="BO8" s="333">
        <v>22.661014403217123</v>
      </c>
      <c r="BP8" s="229">
        <v>145472.71930234143</v>
      </c>
      <c r="BQ8" s="229">
        <v>1966.6579210975956</v>
      </c>
      <c r="BR8" s="333">
        <v>23.235105221820369</v>
      </c>
      <c r="BS8" s="229">
        <v>150152.44625314214</v>
      </c>
      <c r="BT8" s="229">
        <v>2044.8020319574316</v>
      </c>
      <c r="BU8" s="333">
        <v>24.165729770496831</v>
      </c>
      <c r="BV8" s="229">
        <v>148298.79625636662</v>
      </c>
      <c r="BW8" s="229">
        <v>2025.7876474244779</v>
      </c>
      <c r="BX8" s="333">
        <v>22.39803654474678</v>
      </c>
      <c r="BY8" s="229">
        <v>150156.4584325676</v>
      </c>
      <c r="BZ8" s="229">
        <v>2040.1946043521152</v>
      </c>
      <c r="CA8" s="333">
        <v>22.847487062707405</v>
      </c>
      <c r="CB8" s="229">
        <v>153307.64553967977</v>
      </c>
      <c r="CC8" s="229">
        <v>2114.8513284117385</v>
      </c>
      <c r="CD8" s="333">
        <v>22.949025160811495</v>
      </c>
      <c r="CE8" s="229">
        <v>156701.8363624677</v>
      </c>
      <c r="CF8" s="229">
        <v>2192.3399470216086</v>
      </c>
      <c r="CG8" s="333">
        <v>22.984342722627925</v>
      </c>
      <c r="CH8" s="229">
        <v>159268.25460996304</v>
      </c>
      <c r="CI8" s="229">
        <v>2214.7140503809469</v>
      </c>
      <c r="CJ8" s="333">
        <v>22.850802239748564</v>
      </c>
      <c r="CK8" s="229">
        <v>160340.57487947837</v>
      </c>
      <c r="CL8" s="229">
        <v>2227.9926963353041</v>
      </c>
      <c r="CM8" s="333">
        <v>22.716171466378167</v>
      </c>
      <c r="CN8" s="229">
        <v>172949.99984494882</v>
      </c>
      <c r="CO8" s="229">
        <v>2418.8764225677155</v>
      </c>
      <c r="CP8" s="333">
        <v>23.206231975682151</v>
      </c>
      <c r="CQ8" s="229">
        <v>177903.70986751176</v>
      </c>
      <c r="CR8" s="229">
        <v>2499.7744268126398</v>
      </c>
      <c r="CS8" s="333">
        <v>22.668796451143024</v>
      </c>
      <c r="CT8" s="229">
        <v>172602.63232931797</v>
      </c>
      <c r="CU8" s="229">
        <v>2440.9354815983515</v>
      </c>
      <c r="CV8" s="333">
        <v>21.904770519538037</v>
      </c>
      <c r="CW8" s="229">
        <v>179001.34283679532</v>
      </c>
      <c r="CX8" s="229">
        <v>2521.8757966464627</v>
      </c>
      <c r="CY8" s="333">
        <v>22.004714254222094</v>
      </c>
      <c r="CZ8" s="229">
        <v>190501.24271909602</v>
      </c>
      <c r="DA8" s="229">
        <v>2649.8579435389142</v>
      </c>
      <c r="DB8" s="333">
        <v>22.112617848250565</v>
      </c>
      <c r="DC8" s="229">
        <v>178500.36510159977</v>
      </c>
      <c r="DD8" s="229">
        <v>2521.7199955147048</v>
      </c>
      <c r="DE8" s="333">
        <v>20.027342652477724</v>
      </c>
      <c r="DF8" s="229">
        <v>159745.39036836111</v>
      </c>
      <c r="DG8" s="229">
        <v>2183.5509230433649</v>
      </c>
      <c r="DH8" s="333">
        <v>17.455261465962881</v>
      </c>
      <c r="DI8" s="229">
        <v>110441.50326279571</v>
      </c>
      <c r="DJ8" s="229">
        <v>1456.8726882500034</v>
      </c>
      <c r="DK8" s="333">
        <v>11.984213002522857</v>
      </c>
      <c r="DL8" s="229">
        <v>115013.20724343664</v>
      </c>
      <c r="DM8" s="229">
        <v>1510.1898791000301</v>
      </c>
      <c r="DN8" s="333">
        <v>12.164167704481001</v>
      </c>
      <c r="DO8" s="229">
        <v>115110.59712651192</v>
      </c>
      <c r="DP8" s="229">
        <v>1511.2626871770501</v>
      </c>
      <c r="DQ8" s="333">
        <v>11.801986232120832</v>
      </c>
      <c r="DR8" s="229">
        <v>107851.09640335474</v>
      </c>
      <c r="DS8" s="229">
        <v>1418.3969234100921</v>
      </c>
      <c r="DT8" s="333">
        <v>10.759554987110457</v>
      </c>
      <c r="DU8" s="229">
        <v>113963.22121780872</v>
      </c>
      <c r="DV8" s="229">
        <v>1546.4632753554802</v>
      </c>
      <c r="DW8" s="333">
        <v>11.124701651013172</v>
      </c>
      <c r="DX8" s="229">
        <v>120423.94946730656</v>
      </c>
      <c r="DY8" s="229">
        <v>1633.9340029500925</v>
      </c>
      <c r="DZ8" s="333">
        <v>11.468884795285465</v>
      </c>
    </row>
    <row r="9" spans="1:130" s="79" customFormat="1">
      <c r="A9" s="332" t="s">
        <v>22</v>
      </c>
      <c r="B9" s="229">
        <v>22429.879500000003</v>
      </c>
      <c r="C9" s="229">
        <v>672.89609999999993</v>
      </c>
      <c r="D9" s="333">
        <v>3.670784347333226</v>
      </c>
      <c r="E9" s="229">
        <v>22247.577499999999</v>
      </c>
      <c r="F9" s="229">
        <v>667.42683499999998</v>
      </c>
      <c r="G9" s="333">
        <v>3.535159429920598</v>
      </c>
      <c r="H9" s="229">
        <v>22852.254999999997</v>
      </c>
      <c r="I9" s="229">
        <v>685.56726000000003</v>
      </c>
      <c r="J9" s="333">
        <v>3.5508172477379958</v>
      </c>
      <c r="K9" s="229">
        <v>22587.757000000001</v>
      </c>
      <c r="L9" s="229">
        <v>677.63249999999994</v>
      </c>
      <c r="M9" s="333">
        <v>3.3762440327730077</v>
      </c>
      <c r="N9" s="229">
        <v>28913.661989680211</v>
      </c>
      <c r="O9" s="229">
        <v>867.38878910598976</v>
      </c>
      <c r="P9" s="333">
        <v>4.2383736660764955</v>
      </c>
      <c r="Q9" s="229">
        <v>27623.074000000001</v>
      </c>
      <c r="R9" s="229">
        <v>828.69200000000001</v>
      </c>
      <c r="S9" s="333">
        <v>4.0169411125543215</v>
      </c>
      <c r="T9" s="229">
        <v>29421.059950260162</v>
      </c>
      <c r="U9" s="229">
        <v>882.63233351030499</v>
      </c>
      <c r="V9" s="333">
        <v>4.1402426237951744</v>
      </c>
      <c r="W9" s="229">
        <v>25525.757000000005</v>
      </c>
      <c r="X9" s="229">
        <v>765.77300000000002</v>
      </c>
      <c r="Y9" s="333">
        <v>3.5558661803736324</v>
      </c>
      <c r="Z9" s="229">
        <v>25554.493999999999</v>
      </c>
      <c r="AA9" s="229">
        <v>766.63499999999999</v>
      </c>
      <c r="AB9" s="333">
        <v>3.6401021777469609</v>
      </c>
      <c r="AC9" s="229">
        <v>39567.404999999999</v>
      </c>
      <c r="AD9" s="229">
        <v>1187.0219999999999</v>
      </c>
      <c r="AE9" s="333">
        <v>5.7338505709117458</v>
      </c>
      <c r="AF9" s="229">
        <v>38677.688999999998</v>
      </c>
      <c r="AG9" s="229">
        <v>1160.3309999999999</v>
      </c>
      <c r="AH9" s="333">
        <v>5.7501502120428585</v>
      </c>
      <c r="AI9" s="229">
        <v>67284.778231449673</v>
      </c>
      <c r="AJ9" s="229">
        <v>3057.989156900338</v>
      </c>
      <c r="AK9" s="333">
        <v>10.294623682490215</v>
      </c>
      <c r="AL9" s="229">
        <v>68783.260913679987</v>
      </c>
      <c r="AM9" s="229">
        <v>3159.1179733581998</v>
      </c>
      <c r="AN9" s="333">
        <v>10.723509009877768</v>
      </c>
      <c r="AO9" s="229">
        <v>63470.404240689997</v>
      </c>
      <c r="AP9" s="229">
        <v>3064.1649588905266</v>
      </c>
      <c r="AQ9" s="333">
        <v>9.8251665586727359</v>
      </c>
      <c r="AR9" s="229">
        <v>63875.973994043365</v>
      </c>
      <c r="AS9" s="229">
        <v>3022.3702481830578</v>
      </c>
      <c r="AT9" s="333">
        <v>10.096641063420188</v>
      </c>
      <c r="AU9" s="229">
        <v>61251.621612891009</v>
      </c>
      <c r="AV9" s="229">
        <v>2895.480397861249</v>
      </c>
      <c r="AW9" s="333">
        <v>9.6321119387740239</v>
      </c>
      <c r="AX9" s="229">
        <v>57147.220295615392</v>
      </c>
      <c r="AY9" s="229">
        <v>2745.852381171539</v>
      </c>
      <c r="AZ9" s="333">
        <v>9.1043243530410898</v>
      </c>
      <c r="BA9" s="229">
        <v>53899.075577704571</v>
      </c>
      <c r="BB9" s="229">
        <v>2662.0077680454619</v>
      </c>
      <c r="BC9" s="333">
        <v>8.4524098429132657</v>
      </c>
      <c r="BD9" s="229">
        <v>53885.506866268042</v>
      </c>
      <c r="BE9" s="229">
        <v>2657.1976605446562</v>
      </c>
      <c r="BF9" s="333">
        <v>8.4792037940908678</v>
      </c>
      <c r="BG9" s="229">
        <v>54055.41060522</v>
      </c>
      <c r="BH9" s="229">
        <v>2725.5567359394727</v>
      </c>
      <c r="BI9" s="333">
        <v>8.4215395084949805</v>
      </c>
      <c r="BJ9" s="229">
        <v>55093.130471051503</v>
      </c>
      <c r="BK9" s="229">
        <v>2821.4973666461956</v>
      </c>
      <c r="BL9" s="333">
        <v>8.7604532177840664</v>
      </c>
      <c r="BM9" s="229">
        <v>56875.147538548677</v>
      </c>
      <c r="BN9" s="229">
        <v>2944.8458449749883</v>
      </c>
      <c r="BO9" s="333">
        <v>9.0808129895719993</v>
      </c>
      <c r="BP9" s="229">
        <v>57771.491818756906</v>
      </c>
      <c r="BQ9" s="229">
        <v>3070.2530114788315</v>
      </c>
      <c r="BR9" s="333">
        <v>9.2273430899476292</v>
      </c>
      <c r="BS9" s="229">
        <v>58086.000307318893</v>
      </c>
      <c r="BT9" s="229">
        <v>3125.3391893489506</v>
      </c>
      <c r="BU9" s="333">
        <v>9.3484363518738878</v>
      </c>
      <c r="BV9" s="229">
        <v>57523.415665898632</v>
      </c>
      <c r="BW9" s="229">
        <v>3155.1246234471682</v>
      </c>
      <c r="BX9" s="333">
        <v>8.6879435220509702</v>
      </c>
      <c r="BY9" s="229">
        <v>67736.569955571511</v>
      </c>
      <c r="BZ9" s="229">
        <v>3482.7784898314931</v>
      </c>
      <c r="CA9" s="333">
        <v>10.306652287134872</v>
      </c>
      <c r="CB9" s="229">
        <v>89906.168965106495</v>
      </c>
      <c r="CC9" s="229">
        <v>5042.3280962309109</v>
      </c>
      <c r="CD9" s="333">
        <v>13.458291179342238</v>
      </c>
      <c r="CE9" s="229">
        <v>96381.043381818454</v>
      </c>
      <c r="CF9" s="229">
        <v>5562.0238285910518</v>
      </c>
      <c r="CG9" s="333">
        <v>14.136751581698567</v>
      </c>
      <c r="CH9" s="229">
        <v>90319.785922506882</v>
      </c>
      <c r="CI9" s="229">
        <v>5169.4642125536857</v>
      </c>
      <c r="CJ9" s="333">
        <v>12.958511861048077</v>
      </c>
      <c r="CK9" s="229">
        <v>86431.890657830474</v>
      </c>
      <c r="CL9" s="229">
        <v>4957.8931957255018</v>
      </c>
      <c r="CM9" s="333">
        <v>12.245195265280403</v>
      </c>
      <c r="CN9" s="229">
        <v>92089.795786039962</v>
      </c>
      <c r="CO9" s="229">
        <v>5260.5426852060282</v>
      </c>
      <c r="CP9" s="333">
        <v>12.35650283619503</v>
      </c>
      <c r="CQ9" s="229">
        <v>93883.280495811181</v>
      </c>
      <c r="CR9" s="229">
        <v>5320.5137690942229</v>
      </c>
      <c r="CS9" s="333">
        <v>11.962768945684358</v>
      </c>
      <c r="CT9" s="229">
        <v>95171.135526899961</v>
      </c>
      <c r="CU9" s="229">
        <v>5444.0517512300758</v>
      </c>
      <c r="CV9" s="333">
        <v>12.078042238794371</v>
      </c>
      <c r="CW9" s="229">
        <v>83870.296759523553</v>
      </c>
      <c r="CX9" s="229">
        <v>4685.8578864356205</v>
      </c>
      <c r="CY9" s="333">
        <v>10.310212679760731</v>
      </c>
      <c r="CZ9" s="229">
        <v>87867.000620501291</v>
      </c>
      <c r="DA9" s="229">
        <v>4930.5057203140477</v>
      </c>
      <c r="DB9" s="333">
        <v>10.199247933821354</v>
      </c>
      <c r="DC9" s="229">
        <v>91171.253792262432</v>
      </c>
      <c r="DD9" s="229">
        <v>5167.4524648564166</v>
      </c>
      <c r="DE9" s="333">
        <v>10.229211232785788</v>
      </c>
      <c r="DF9" s="229">
        <v>77627.8387723005</v>
      </c>
      <c r="DG9" s="229">
        <v>4505.9605770683411</v>
      </c>
      <c r="DH9" s="333">
        <v>8.4823369217950706</v>
      </c>
      <c r="DI9" s="229">
        <v>87110.718544752846</v>
      </c>
      <c r="DJ9" s="229">
        <v>5098.5259062795776</v>
      </c>
      <c r="DK9" s="333">
        <v>9.4525461443516168</v>
      </c>
      <c r="DL9" s="229">
        <v>92932.173533820853</v>
      </c>
      <c r="DM9" s="229">
        <v>5466.263478870068</v>
      </c>
      <c r="DN9" s="333">
        <v>9.8288063701643935</v>
      </c>
      <c r="DO9" s="229">
        <v>93630.961034042732</v>
      </c>
      <c r="DP9" s="229">
        <v>5430.9078401201732</v>
      </c>
      <c r="DQ9" s="333">
        <v>9.5997357377056556</v>
      </c>
      <c r="DR9" s="229">
        <v>84506.40211235985</v>
      </c>
      <c r="DS9" s="229">
        <v>4554.4298433397198</v>
      </c>
      <c r="DT9" s="333">
        <v>8.4306169395837554</v>
      </c>
      <c r="DU9" s="229">
        <v>87329.450506097724</v>
      </c>
      <c r="DV9" s="229">
        <v>4544.7070474961365</v>
      </c>
      <c r="DW9" s="333">
        <v>8.5248036326604151</v>
      </c>
      <c r="DX9" s="229">
        <v>91196.989773534238</v>
      </c>
      <c r="DY9" s="229">
        <v>4685.2739252787906</v>
      </c>
      <c r="DZ9" s="333">
        <v>8.6853800594992592</v>
      </c>
    </row>
    <row r="10" spans="1:130" s="79" customFormat="1">
      <c r="A10" s="332" t="s">
        <v>23</v>
      </c>
      <c r="B10" s="229">
        <v>3644.2589999999991</v>
      </c>
      <c r="C10" s="229">
        <v>364.42550000000006</v>
      </c>
      <c r="D10" s="333">
        <v>0.59640484893502121</v>
      </c>
      <c r="E10" s="229">
        <v>3378.7209999999995</v>
      </c>
      <c r="F10" s="229">
        <v>337.87199999999996</v>
      </c>
      <c r="G10" s="333">
        <v>0.53688170787227296</v>
      </c>
      <c r="H10" s="229">
        <v>3530.0039999999999</v>
      </c>
      <c r="I10" s="229">
        <v>353</v>
      </c>
      <c r="J10" s="333">
        <v>0.54849725279995853</v>
      </c>
      <c r="K10" s="229">
        <v>3286.8660000000009</v>
      </c>
      <c r="L10" s="229">
        <v>328.68699999999995</v>
      </c>
      <c r="M10" s="333">
        <v>0.49129542694409578</v>
      </c>
      <c r="N10" s="229">
        <v>4983.2221989399495</v>
      </c>
      <c r="O10" s="229">
        <v>498.31815324999786</v>
      </c>
      <c r="P10" s="333">
        <v>0.73047674651980288</v>
      </c>
      <c r="Q10" s="229">
        <v>5102.0069999999996</v>
      </c>
      <c r="R10" s="229">
        <v>510.20100000000002</v>
      </c>
      <c r="S10" s="333">
        <v>0.74193269274954465</v>
      </c>
      <c r="T10" s="229">
        <v>5491.2915000043286</v>
      </c>
      <c r="U10" s="229">
        <v>549.12949999943282</v>
      </c>
      <c r="V10" s="333">
        <v>0.77275527008336142</v>
      </c>
      <c r="W10" s="229">
        <v>11032.891</v>
      </c>
      <c r="X10" s="229">
        <v>1103.2890000000002</v>
      </c>
      <c r="Y10" s="333">
        <v>1.5369371407339112</v>
      </c>
      <c r="Z10" s="229">
        <v>6303.2639999999992</v>
      </c>
      <c r="AA10" s="229">
        <v>630.32600000000002</v>
      </c>
      <c r="AB10" s="333">
        <v>0.89786653624658019</v>
      </c>
      <c r="AC10" s="229">
        <v>8465.0509999999995</v>
      </c>
      <c r="AD10" s="229">
        <v>846.50499999999988</v>
      </c>
      <c r="AE10" s="333">
        <v>1.2267000453819765</v>
      </c>
      <c r="AF10" s="229">
        <v>9311.001000000002</v>
      </c>
      <c r="AG10" s="229">
        <v>931.1</v>
      </c>
      <c r="AH10" s="333">
        <v>1.3842516385733719</v>
      </c>
      <c r="AI10" s="229">
        <v>14981.313307939799</v>
      </c>
      <c r="AJ10" s="229">
        <v>1711.8456564907901</v>
      </c>
      <c r="AK10" s="333">
        <v>2.2921526506961931</v>
      </c>
      <c r="AL10" s="229">
        <v>16476.77096777</v>
      </c>
      <c r="AM10" s="229">
        <v>1893.5330041089999</v>
      </c>
      <c r="AN10" s="333">
        <v>2.5687761757662351</v>
      </c>
      <c r="AO10" s="229">
        <v>11910.94480956</v>
      </c>
      <c r="AP10" s="229">
        <v>1342.6949932037783</v>
      </c>
      <c r="AQ10" s="333">
        <v>1.8438044947894174</v>
      </c>
      <c r="AR10" s="229">
        <v>11562.278063230004</v>
      </c>
      <c r="AS10" s="229">
        <v>1287.7454194236989</v>
      </c>
      <c r="AT10" s="333">
        <v>1.8276069103975914</v>
      </c>
      <c r="AU10" s="229">
        <v>10193.685895073681</v>
      </c>
      <c r="AV10" s="229">
        <v>1137.5207966513638</v>
      </c>
      <c r="AW10" s="333">
        <v>1.60300610864786</v>
      </c>
      <c r="AX10" s="229">
        <v>10117.266249454109</v>
      </c>
      <c r="AY10" s="229">
        <v>1125.2292756073248</v>
      </c>
      <c r="AZ10" s="333">
        <v>1.611817215686568</v>
      </c>
      <c r="BA10" s="229">
        <v>11881.986399955376</v>
      </c>
      <c r="BB10" s="229">
        <v>1294.680548783808</v>
      </c>
      <c r="BC10" s="333">
        <v>1.8633235862376825</v>
      </c>
      <c r="BD10" s="229">
        <v>12859.714163725352</v>
      </c>
      <c r="BE10" s="229">
        <v>1860.3931280851173</v>
      </c>
      <c r="BF10" s="333">
        <v>2.0235522215388579</v>
      </c>
      <c r="BG10" s="229">
        <v>13105.91</v>
      </c>
      <c r="BH10" s="229">
        <v>1906.9328556267785</v>
      </c>
      <c r="BI10" s="333">
        <v>2.0418296267482443</v>
      </c>
      <c r="BJ10" s="229">
        <v>10251.922846337853</v>
      </c>
      <c r="BK10" s="229">
        <v>1187.8018271643432</v>
      </c>
      <c r="BL10" s="333">
        <v>1.6301758444252059</v>
      </c>
      <c r="BM10" s="229">
        <v>10196.094424180581</v>
      </c>
      <c r="BN10" s="229">
        <v>1190.8495747879763</v>
      </c>
      <c r="BO10" s="333">
        <v>1.6279311913388366</v>
      </c>
      <c r="BP10" s="229">
        <v>10590.587306299905</v>
      </c>
      <c r="BQ10" s="229">
        <v>1245.3810109067904</v>
      </c>
      <c r="BR10" s="333">
        <v>1.6915433464286165</v>
      </c>
      <c r="BS10" s="229">
        <v>9997.1937877401069</v>
      </c>
      <c r="BT10" s="229">
        <v>1195.9347721553347</v>
      </c>
      <c r="BU10" s="333">
        <v>1.6089613560509106</v>
      </c>
      <c r="BV10" s="229">
        <v>12554.525262791612</v>
      </c>
      <c r="BW10" s="229">
        <v>1461.0603460769325</v>
      </c>
      <c r="BX10" s="333">
        <v>1.8961496838574721</v>
      </c>
      <c r="BY10" s="229">
        <v>11489.563817989989</v>
      </c>
      <c r="BZ10" s="229">
        <v>1346.3884843316955</v>
      </c>
      <c r="CA10" s="333">
        <v>1.7482275716136748</v>
      </c>
      <c r="CB10" s="229">
        <v>14053.791897570571</v>
      </c>
      <c r="CC10" s="229">
        <v>1597.3064505697348</v>
      </c>
      <c r="CD10" s="333">
        <v>2.1037491165349578</v>
      </c>
      <c r="CE10" s="229">
        <v>16225.096972991392</v>
      </c>
      <c r="CF10" s="229">
        <v>1829.8472077996998</v>
      </c>
      <c r="CG10" s="333">
        <v>2.3798265431459069</v>
      </c>
      <c r="CH10" s="229">
        <v>15020.445542623085</v>
      </c>
      <c r="CI10" s="229">
        <v>1714.4787019832647</v>
      </c>
      <c r="CJ10" s="333">
        <v>2.1550385636355318</v>
      </c>
      <c r="CK10" s="229">
        <v>15337.988451533576</v>
      </c>
      <c r="CL10" s="229">
        <v>1770.7818330827886</v>
      </c>
      <c r="CM10" s="333">
        <v>2.173001910940251</v>
      </c>
      <c r="CN10" s="229">
        <v>17516.265856523718</v>
      </c>
      <c r="CO10" s="229">
        <v>2060.3571701512683</v>
      </c>
      <c r="CP10" s="333">
        <v>2.3503123976792653</v>
      </c>
      <c r="CQ10" s="229">
        <v>19626.3243119086</v>
      </c>
      <c r="CR10" s="229">
        <v>2356.6177932208971</v>
      </c>
      <c r="CS10" s="333">
        <v>2.5008199730185781</v>
      </c>
      <c r="CT10" s="229">
        <v>20022.912119697528</v>
      </c>
      <c r="CU10" s="229">
        <v>2428.2651370035073</v>
      </c>
      <c r="CV10" s="333">
        <v>2.5410811480442987</v>
      </c>
      <c r="CW10" s="229">
        <v>20078.082209311233</v>
      </c>
      <c r="CX10" s="229">
        <v>2485.0302651872789</v>
      </c>
      <c r="CY10" s="333">
        <v>2.4682075273116633</v>
      </c>
      <c r="CZ10" s="229">
        <v>19755.594886378589</v>
      </c>
      <c r="DA10" s="229">
        <v>2468.6111452265627</v>
      </c>
      <c r="DB10" s="333">
        <v>2.293149975569964</v>
      </c>
      <c r="DC10" s="229">
        <v>19926.696308995019</v>
      </c>
      <c r="DD10" s="229">
        <v>2466.3414416354622</v>
      </c>
      <c r="DE10" s="333">
        <v>2.2357308607461759</v>
      </c>
      <c r="DF10" s="229">
        <v>16426.630463749618</v>
      </c>
      <c r="DG10" s="229">
        <v>1999.5248539192819</v>
      </c>
      <c r="DH10" s="333">
        <v>1.7949258447352991</v>
      </c>
      <c r="DI10" s="229">
        <v>18570.862196791888</v>
      </c>
      <c r="DJ10" s="229">
        <v>2240.7827737199445</v>
      </c>
      <c r="DK10" s="333">
        <v>2.0151588092501642</v>
      </c>
      <c r="DL10" s="229">
        <v>18210.167256391571</v>
      </c>
      <c r="DM10" s="229">
        <v>2186.2161037000001</v>
      </c>
      <c r="DN10" s="333">
        <v>1.9259660150555149</v>
      </c>
      <c r="DO10" s="229">
        <v>18269.812526132144</v>
      </c>
      <c r="DP10" s="229">
        <v>2175.1155877519659</v>
      </c>
      <c r="DQ10" s="333">
        <v>1.8731557413420745</v>
      </c>
      <c r="DR10" s="229">
        <v>17629.237299230095</v>
      </c>
      <c r="DS10" s="229">
        <v>2099.3737343399685</v>
      </c>
      <c r="DT10" s="333">
        <v>1.758746590692839</v>
      </c>
      <c r="DU10" s="229">
        <v>17472.902935041893</v>
      </c>
      <c r="DV10" s="229">
        <v>2146.1712519437474</v>
      </c>
      <c r="DW10" s="333">
        <v>1.7056452954936141</v>
      </c>
      <c r="DX10" s="229">
        <v>17205.925942009966</v>
      </c>
      <c r="DY10" s="229">
        <v>2092.8618486400342</v>
      </c>
      <c r="DZ10" s="333">
        <v>1.6386506446435638</v>
      </c>
    </row>
    <row r="11" spans="1:130" s="79" customFormat="1">
      <c r="A11" s="332" t="s">
        <v>24</v>
      </c>
      <c r="B11" s="229">
        <v>7661.2369999999974</v>
      </c>
      <c r="C11" s="229">
        <v>2298.3710000000001</v>
      </c>
      <c r="D11" s="333">
        <v>1.2538073983326636</v>
      </c>
      <c r="E11" s="229">
        <v>8155.9395000000004</v>
      </c>
      <c r="F11" s="229">
        <v>2446.78215</v>
      </c>
      <c r="G11" s="333">
        <v>1.2959858858020337</v>
      </c>
      <c r="H11" s="229">
        <v>8622.0995000000003</v>
      </c>
      <c r="I11" s="229">
        <v>2586.6303500000004</v>
      </c>
      <c r="J11" s="333">
        <v>1.3397145978072253</v>
      </c>
      <c r="K11" s="229">
        <v>9365.7605000000003</v>
      </c>
      <c r="L11" s="229">
        <v>2809.7280000000001</v>
      </c>
      <c r="M11" s="333">
        <v>1.3999217806578201</v>
      </c>
      <c r="N11" s="229">
        <v>11173.45900481016</v>
      </c>
      <c r="O11" s="229">
        <v>3352.0352562569501</v>
      </c>
      <c r="P11" s="333">
        <v>1.6378864227532062</v>
      </c>
      <c r="Q11" s="229">
        <v>10055.849000000002</v>
      </c>
      <c r="R11" s="229">
        <v>3016.7550000000001</v>
      </c>
      <c r="S11" s="333">
        <v>1.4623192650368408</v>
      </c>
      <c r="T11" s="229">
        <v>10254.685499952593</v>
      </c>
      <c r="U11" s="229">
        <v>3076.4054999847776</v>
      </c>
      <c r="V11" s="333">
        <v>1.4430780560692416</v>
      </c>
      <c r="W11" s="229">
        <v>11796.903</v>
      </c>
      <c r="X11" s="229">
        <v>3539.0709999999999</v>
      </c>
      <c r="Y11" s="333">
        <v>1.643367850397081</v>
      </c>
      <c r="Z11" s="229">
        <v>12353.177</v>
      </c>
      <c r="AA11" s="229">
        <v>3705.9530000000004</v>
      </c>
      <c r="AB11" s="333">
        <v>1.7596445658361957</v>
      </c>
      <c r="AC11" s="229">
        <v>15442.695</v>
      </c>
      <c r="AD11" s="229">
        <v>4632.8090000000002</v>
      </c>
      <c r="AE11" s="333">
        <v>2.2378547580304033</v>
      </c>
      <c r="AF11" s="229">
        <v>16845.088</v>
      </c>
      <c r="AG11" s="229">
        <v>5053.5259999999998</v>
      </c>
      <c r="AH11" s="333">
        <v>2.5043323124884895</v>
      </c>
      <c r="AI11" s="229">
        <v>16064.401947809189</v>
      </c>
      <c r="AJ11" s="229">
        <v>4819.4663046816413</v>
      </c>
      <c r="AK11" s="333">
        <v>2.4578660595132846</v>
      </c>
      <c r="AL11" s="229">
        <v>14175.37724181</v>
      </c>
      <c r="AM11" s="229">
        <v>4252.7624592910015</v>
      </c>
      <c r="AN11" s="333">
        <v>2.2099822478863209</v>
      </c>
      <c r="AO11" s="229">
        <v>12623.911158089999</v>
      </c>
      <c r="AP11" s="229">
        <v>3787.3158776993446</v>
      </c>
      <c r="AQ11" s="333">
        <v>1.9541711012233676</v>
      </c>
      <c r="AR11" s="229">
        <v>14020.779026539973</v>
      </c>
      <c r="AS11" s="229">
        <v>4506.0510116057631</v>
      </c>
      <c r="AT11" s="333">
        <v>2.2162131457080432</v>
      </c>
      <c r="AU11" s="229">
        <v>12644.508375223613</v>
      </c>
      <c r="AV11" s="229">
        <v>4091.4469612431012</v>
      </c>
      <c r="AW11" s="333">
        <v>1.9884097248992163</v>
      </c>
      <c r="AX11" s="229">
        <v>12051.435902469955</v>
      </c>
      <c r="AY11" s="229">
        <v>3865.2495947831562</v>
      </c>
      <c r="AZ11" s="333">
        <v>1.9199565754625023</v>
      </c>
      <c r="BA11" s="229">
        <v>12694.977512455238</v>
      </c>
      <c r="BB11" s="229">
        <v>4136.4077024916141</v>
      </c>
      <c r="BC11" s="333">
        <v>1.9908162010523482</v>
      </c>
      <c r="BD11" s="229">
        <v>9797.2283384523216</v>
      </c>
      <c r="BE11" s="229">
        <v>2997.0823700116925</v>
      </c>
      <c r="BF11" s="333">
        <v>1.5416519307343182</v>
      </c>
      <c r="BG11" s="229">
        <v>8995.0304626199995</v>
      </c>
      <c r="BH11" s="229">
        <v>2714.7773176127994</v>
      </c>
      <c r="BI11" s="333">
        <v>1.4013769125593327</v>
      </c>
      <c r="BJ11" s="229">
        <v>12946.516986515682</v>
      </c>
      <c r="BK11" s="229">
        <v>3890.8280043880764</v>
      </c>
      <c r="BL11" s="333">
        <v>2.058647882665011</v>
      </c>
      <c r="BM11" s="229">
        <v>8078.4520804403573</v>
      </c>
      <c r="BN11" s="229">
        <v>2430.2081479403546</v>
      </c>
      <c r="BO11" s="333">
        <v>1.2898236885974976</v>
      </c>
      <c r="BP11" s="229">
        <v>8468.6355235690244</v>
      </c>
      <c r="BQ11" s="229">
        <v>2565.1647569365064</v>
      </c>
      <c r="BR11" s="333">
        <v>1.3526222539802695</v>
      </c>
      <c r="BS11" s="229">
        <v>6819.8598106888667</v>
      </c>
      <c r="BT11" s="229">
        <v>2054.6565498589634</v>
      </c>
      <c r="BU11" s="333">
        <v>1.0975970979515759</v>
      </c>
      <c r="BV11" s="229">
        <v>7444.7098728008768</v>
      </c>
      <c r="BW11" s="229">
        <v>2255.9257112427335</v>
      </c>
      <c r="BX11" s="333">
        <v>1.1243980936148197</v>
      </c>
      <c r="BY11" s="229">
        <v>9321.5912021012937</v>
      </c>
      <c r="BZ11" s="229">
        <v>2819.1303270671119</v>
      </c>
      <c r="CA11" s="333">
        <v>1.4183534735503867</v>
      </c>
      <c r="CB11" s="229">
        <v>11465.381615771499</v>
      </c>
      <c r="CC11" s="229">
        <v>3444.1280237906426</v>
      </c>
      <c r="CD11" s="333">
        <v>1.716283165476858</v>
      </c>
      <c r="CE11" s="229">
        <v>9067.4762775303043</v>
      </c>
      <c r="CF11" s="229">
        <v>2720.38617285997</v>
      </c>
      <c r="CG11" s="333">
        <v>1.3299779200416066</v>
      </c>
      <c r="CH11" s="229">
        <v>8462.7715732564211</v>
      </c>
      <c r="CI11" s="229">
        <v>2538.9847897620743</v>
      </c>
      <c r="CJ11" s="333">
        <v>1.2141849616813174</v>
      </c>
      <c r="CK11" s="229">
        <v>7855.1383289607857</v>
      </c>
      <c r="CL11" s="229">
        <v>2356.6952470894148</v>
      </c>
      <c r="CM11" s="333">
        <v>1.1128728290198393</v>
      </c>
      <c r="CN11" s="229">
        <v>7852.6522102090712</v>
      </c>
      <c r="CO11" s="229">
        <v>2355.9732508118277</v>
      </c>
      <c r="CP11" s="333">
        <v>1.0536598379753459</v>
      </c>
      <c r="CQ11" s="229">
        <v>7804.9254701040381</v>
      </c>
      <c r="CR11" s="229">
        <v>2341.660003678553</v>
      </c>
      <c r="CS11" s="333">
        <v>0.99451701670466597</v>
      </c>
      <c r="CT11" s="229">
        <v>10262.086304053817</v>
      </c>
      <c r="CU11" s="229">
        <v>3078.8137640310283</v>
      </c>
      <c r="CV11" s="333">
        <v>1.3023477249935944</v>
      </c>
      <c r="CW11" s="229">
        <v>9974.9214422459954</v>
      </c>
      <c r="CX11" s="229">
        <v>2992.6590961424072</v>
      </c>
      <c r="CY11" s="333">
        <v>1.2262215051931824</v>
      </c>
      <c r="CZ11" s="229">
        <v>10318.874516915144</v>
      </c>
      <c r="DA11" s="229">
        <v>3095.6629944496131</v>
      </c>
      <c r="DB11" s="333">
        <v>1.1977734400035127</v>
      </c>
      <c r="DC11" s="229">
        <v>10302.683572447644</v>
      </c>
      <c r="DD11" s="229">
        <v>3091.0039184953553</v>
      </c>
      <c r="DE11" s="333">
        <v>1.1559381070622416</v>
      </c>
      <c r="DF11" s="229">
        <v>10532.153067761081</v>
      </c>
      <c r="DG11" s="229">
        <v>3159.6464743053207</v>
      </c>
      <c r="DH11" s="333">
        <v>1.1508406294127662</v>
      </c>
      <c r="DI11" s="229">
        <v>10641.339508910041</v>
      </c>
      <c r="DJ11" s="229">
        <v>3192.4022872999876</v>
      </c>
      <c r="DK11" s="333">
        <v>1.1547115490042423</v>
      </c>
      <c r="DL11" s="229">
        <v>11007.995421210064</v>
      </c>
      <c r="DM11" s="229">
        <v>3302.3990755299646</v>
      </c>
      <c r="DN11" s="333">
        <v>1.1642410954625344</v>
      </c>
      <c r="DO11" s="229">
        <v>14280.859697201029</v>
      </c>
      <c r="DP11" s="229">
        <v>4284.2583235154289</v>
      </c>
      <c r="DQ11" s="333">
        <v>1.4641789178104927</v>
      </c>
      <c r="DR11" s="229">
        <v>16143.53206787021</v>
      </c>
      <c r="DS11" s="229">
        <v>4843.0600710999825</v>
      </c>
      <c r="DT11" s="333">
        <v>1.6105280962635409</v>
      </c>
      <c r="DU11" s="229">
        <v>18289.769067271962</v>
      </c>
      <c r="DV11" s="229">
        <v>5486.9256272508455</v>
      </c>
      <c r="DW11" s="333">
        <v>1.7853849861830213</v>
      </c>
      <c r="DX11" s="229">
        <v>18935.780342709899</v>
      </c>
      <c r="DY11" s="229">
        <v>5680.7346220299951</v>
      </c>
      <c r="DZ11" s="333">
        <v>1.8033977810894684</v>
      </c>
    </row>
    <row r="12" spans="1:130" s="79" customFormat="1">
      <c r="A12" s="332" t="s">
        <v>25</v>
      </c>
      <c r="B12" s="229">
        <v>2942.7114999999994</v>
      </c>
      <c r="C12" s="229">
        <v>1471.3555000000001</v>
      </c>
      <c r="D12" s="333">
        <v>0.48159239165406459</v>
      </c>
      <c r="E12" s="229">
        <v>3232.5474999999997</v>
      </c>
      <c r="F12" s="229">
        <v>1616.2737499999998</v>
      </c>
      <c r="G12" s="333">
        <v>0.51365461148708236</v>
      </c>
      <c r="H12" s="229">
        <v>2974.0249999999996</v>
      </c>
      <c r="I12" s="229">
        <v>1487.0125</v>
      </c>
      <c r="J12" s="333">
        <v>0.46210841184837093</v>
      </c>
      <c r="K12" s="229">
        <v>3519.6745000000001</v>
      </c>
      <c r="L12" s="229">
        <v>1759.8374999999996</v>
      </c>
      <c r="M12" s="333">
        <v>0.52609384933299574</v>
      </c>
      <c r="N12" s="229">
        <v>4216.5102053899191</v>
      </c>
      <c r="O12" s="229">
        <v>2108.2547315349552</v>
      </c>
      <c r="P12" s="333">
        <v>0.61808655796162904</v>
      </c>
      <c r="Q12" s="229">
        <v>3555.8380000000006</v>
      </c>
      <c r="R12" s="229">
        <v>1777.9190000000001</v>
      </c>
      <c r="S12" s="333">
        <v>0.51708914988183197</v>
      </c>
      <c r="T12" s="229">
        <v>3758.1689999719074</v>
      </c>
      <c r="U12" s="229">
        <v>1879.0849999909537</v>
      </c>
      <c r="V12" s="333">
        <v>0.52886372915914559</v>
      </c>
      <c r="W12" s="229">
        <v>4767.9709999999995</v>
      </c>
      <c r="X12" s="229">
        <v>2383.9859999999999</v>
      </c>
      <c r="Y12" s="333">
        <v>0.66420231250741146</v>
      </c>
      <c r="Z12" s="229">
        <v>5351.8860000000004</v>
      </c>
      <c r="AA12" s="229">
        <v>2675.9430000000002</v>
      </c>
      <c r="AB12" s="333">
        <v>0.76234778445049522</v>
      </c>
      <c r="AC12" s="229">
        <v>5160.7510000000002</v>
      </c>
      <c r="AD12" s="229">
        <v>2580.3760000000002</v>
      </c>
      <c r="AE12" s="333">
        <v>0.74786241522999464</v>
      </c>
      <c r="AF12" s="229">
        <v>5534.643</v>
      </c>
      <c r="AG12" s="229">
        <v>2767.3220000000006</v>
      </c>
      <c r="AH12" s="333">
        <v>0.82282652978650106</v>
      </c>
      <c r="AI12" s="229">
        <v>5822.60082633</v>
      </c>
      <c r="AJ12" s="229">
        <v>2911.3002483599989</v>
      </c>
      <c r="AK12" s="333">
        <v>0.89086247938923258</v>
      </c>
      <c r="AL12" s="229">
        <v>6558.554726639999</v>
      </c>
      <c r="AM12" s="229">
        <v>3279.2771755399999</v>
      </c>
      <c r="AN12" s="333">
        <v>1.0224976217856618</v>
      </c>
      <c r="AO12" s="229">
        <v>5942.7354385599992</v>
      </c>
      <c r="AP12" s="229">
        <v>2971.3674783649994</v>
      </c>
      <c r="AQ12" s="333">
        <v>0.91993057546255685</v>
      </c>
      <c r="AR12" s="229">
        <v>5088.209899699993</v>
      </c>
      <c r="AS12" s="229">
        <v>2609.1029397556049</v>
      </c>
      <c r="AT12" s="333">
        <v>0.80427468734023266</v>
      </c>
      <c r="AU12" s="229">
        <v>5260.8504197336806</v>
      </c>
      <c r="AV12" s="229">
        <v>2699.9284476394819</v>
      </c>
      <c r="AW12" s="333">
        <v>0.8272940177204462</v>
      </c>
      <c r="AX12" s="229">
        <v>4985.189969928585</v>
      </c>
      <c r="AY12" s="229">
        <v>2537.5429371942946</v>
      </c>
      <c r="AZ12" s="333">
        <v>0.79420812093706128</v>
      </c>
      <c r="BA12" s="229">
        <v>4763.5149071098222</v>
      </c>
      <c r="BB12" s="229">
        <v>2439.6455383099069</v>
      </c>
      <c r="BC12" s="333">
        <v>0.74701059074144949</v>
      </c>
      <c r="BD12" s="229">
        <v>4750.1141734586954</v>
      </c>
      <c r="BE12" s="229">
        <v>2437.7323832643478</v>
      </c>
      <c r="BF12" s="333">
        <v>0.74745861112367151</v>
      </c>
      <c r="BG12" s="229">
        <v>4398.7169999999996</v>
      </c>
      <c r="BH12" s="229">
        <v>2244.0909330750005</v>
      </c>
      <c r="BI12" s="333">
        <v>0.68529622821163561</v>
      </c>
      <c r="BJ12" s="229">
        <v>4607.5422843700007</v>
      </c>
      <c r="BK12" s="229">
        <v>2349.4331344250304</v>
      </c>
      <c r="BL12" s="333">
        <v>0.73265320532828537</v>
      </c>
      <c r="BM12" s="229">
        <v>9197.9917902801153</v>
      </c>
      <c r="BN12" s="229">
        <v>4632.052172275</v>
      </c>
      <c r="BO12" s="333">
        <v>1.4685718972516209</v>
      </c>
      <c r="BP12" s="229">
        <v>7663.2408065663321</v>
      </c>
      <c r="BQ12" s="229">
        <v>3863.9799028283128</v>
      </c>
      <c r="BR12" s="333">
        <v>1.2239834886887306</v>
      </c>
      <c r="BS12" s="229">
        <v>3780.7961949101441</v>
      </c>
      <c r="BT12" s="229">
        <v>1896.3373656946687</v>
      </c>
      <c r="BU12" s="333">
        <v>0.60848625142934865</v>
      </c>
      <c r="BV12" s="229">
        <v>2427.1199939701692</v>
      </c>
      <c r="BW12" s="229">
        <v>1219.3510725450035</v>
      </c>
      <c r="BX12" s="333">
        <v>0.36657561420425616</v>
      </c>
      <c r="BY12" s="229">
        <v>3171.1407236800273</v>
      </c>
      <c r="BZ12" s="229">
        <v>1591.6542577945936</v>
      </c>
      <c r="CA12" s="333">
        <v>0.48251402180507008</v>
      </c>
      <c r="CB12" s="229">
        <v>3184.8317624099641</v>
      </c>
      <c r="CC12" s="229">
        <v>1593.0625566197098</v>
      </c>
      <c r="CD12" s="333">
        <v>0.47674585302779776</v>
      </c>
      <c r="CE12" s="229">
        <v>3144.3359723601848</v>
      </c>
      <c r="CF12" s="229">
        <v>1572.1678862300355</v>
      </c>
      <c r="CG12" s="333">
        <v>0.46119750285915484</v>
      </c>
      <c r="CH12" s="229">
        <v>2144.87354214985</v>
      </c>
      <c r="CI12" s="229">
        <v>1072.4365178299211</v>
      </c>
      <c r="CJ12" s="333">
        <v>0.30773289542829751</v>
      </c>
      <c r="CK12" s="229">
        <v>2578.1257187796245</v>
      </c>
      <c r="CL12" s="229">
        <v>1289.0624951797001</v>
      </c>
      <c r="CM12" s="333">
        <v>0.36525468324969207</v>
      </c>
      <c r="CN12" s="229">
        <v>2266.7220430700604</v>
      </c>
      <c r="CO12" s="229">
        <v>1133.3609287600377</v>
      </c>
      <c r="CP12" s="333">
        <v>0.30414615555382613</v>
      </c>
      <c r="CQ12" s="229">
        <v>2093.7358836398971</v>
      </c>
      <c r="CR12" s="229">
        <v>1046.867893509969</v>
      </c>
      <c r="CS12" s="333">
        <v>0.26678742452326093</v>
      </c>
      <c r="CT12" s="229">
        <v>3477.1567994957827</v>
      </c>
      <c r="CU12" s="229">
        <v>1738.577616387651</v>
      </c>
      <c r="CV12" s="333">
        <v>0.44128134504973582</v>
      </c>
      <c r="CW12" s="229">
        <v>3960.8279163404923</v>
      </c>
      <c r="CX12" s="229">
        <v>1980.4133384548973</v>
      </c>
      <c r="CY12" s="333">
        <v>0.48690632778483572</v>
      </c>
      <c r="CZ12" s="229">
        <v>4169.4294417202609</v>
      </c>
      <c r="DA12" s="229">
        <v>2084.7175568943667</v>
      </c>
      <c r="DB12" s="333">
        <v>0.4839705955407026</v>
      </c>
      <c r="DC12" s="229">
        <v>6614.0936845805545</v>
      </c>
      <c r="DD12" s="229">
        <v>3357.6369544700128</v>
      </c>
      <c r="DE12" s="333">
        <v>0.74208655249129507</v>
      </c>
      <c r="DF12" s="229">
        <v>7264.180351609979</v>
      </c>
      <c r="DG12" s="229">
        <v>3655.9318595050254</v>
      </c>
      <c r="DH12" s="333">
        <v>0.79375165117988766</v>
      </c>
      <c r="DI12" s="229">
        <v>5951.7820073600542</v>
      </c>
      <c r="DJ12" s="229">
        <v>2999.6867492800052</v>
      </c>
      <c r="DK12" s="333">
        <v>0.64583893928953739</v>
      </c>
      <c r="DL12" s="229">
        <v>6498.9454523899803</v>
      </c>
      <c r="DM12" s="229">
        <v>3273.2025754300125</v>
      </c>
      <c r="DN12" s="333">
        <v>0.68734942951221101</v>
      </c>
      <c r="DO12" s="229">
        <v>6266.0370916000302</v>
      </c>
      <c r="DP12" s="229">
        <v>3133.0205128450089</v>
      </c>
      <c r="DQ12" s="333">
        <v>0.64244027336376042</v>
      </c>
      <c r="DR12" s="229">
        <v>6371.007802899976</v>
      </c>
      <c r="DS12" s="229">
        <v>3185.5057346899866</v>
      </c>
      <c r="DT12" s="333">
        <v>0.63559120921908241</v>
      </c>
      <c r="DU12" s="229">
        <v>7084.2857041605994</v>
      </c>
      <c r="DV12" s="229">
        <v>3542.1446588201243</v>
      </c>
      <c r="DW12" s="333">
        <v>0.69154385096486659</v>
      </c>
      <c r="DX12" s="229">
        <v>7885.463500600019</v>
      </c>
      <c r="DY12" s="229">
        <v>3942.7332523800201</v>
      </c>
      <c r="DZ12" s="333">
        <v>0.75099241343485901</v>
      </c>
    </row>
    <row r="13" spans="1:130" s="79" customFormat="1">
      <c r="A13" s="332" t="s">
        <v>26</v>
      </c>
      <c r="B13" s="229">
        <v>1896.4184999999998</v>
      </c>
      <c r="C13" s="229">
        <v>1327.4925000000001</v>
      </c>
      <c r="D13" s="333">
        <v>0.31036026501137259</v>
      </c>
      <c r="E13" s="229">
        <v>2430.83</v>
      </c>
      <c r="F13" s="229">
        <v>1701.5811000000001</v>
      </c>
      <c r="G13" s="333">
        <v>0.38626100289048942</v>
      </c>
      <c r="H13" s="229">
        <v>2614.0920000000001</v>
      </c>
      <c r="I13" s="229">
        <v>1829.8645999999999</v>
      </c>
      <c r="J13" s="333">
        <v>0.40618148890662714</v>
      </c>
      <c r="K13" s="229">
        <v>2663.1695000000009</v>
      </c>
      <c r="L13" s="229">
        <v>1864.2189999999996</v>
      </c>
      <c r="M13" s="333">
        <v>0.39807007542351719</v>
      </c>
      <c r="N13" s="229">
        <v>2791.311374549985</v>
      </c>
      <c r="O13" s="229">
        <v>1953.9175032410039</v>
      </c>
      <c r="P13" s="333">
        <v>0.40917060688940049</v>
      </c>
      <c r="Q13" s="229">
        <v>3698.915</v>
      </c>
      <c r="R13" s="229">
        <v>2589.241</v>
      </c>
      <c r="S13" s="333">
        <v>0.53789537454607217</v>
      </c>
      <c r="T13" s="229">
        <v>3339.724999960491</v>
      </c>
      <c r="U13" s="229">
        <v>2337.8084999773446</v>
      </c>
      <c r="V13" s="333">
        <v>0.46997870980744494</v>
      </c>
      <c r="W13" s="229">
        <v>3806.4139999999998</v>
      </c>
      <c r="X13" s="229">
        <v>2664.49</v>
      </c>
      <c r="Y13" s="333">
        <v>0.53025259196429386</v>
      </c>
      <c r="Z13" s="229">
        <v>7132.7309999999998</v>
      </c>
      <c r="AA13" s="229">
        <v>4992.9120000000003</v>
      </c>
      <c r="AB13" s="333">
        <v>1.0160197124773145</v>
      </c>
      <c r="AC13" s="229">
        <v>4536.6210000000001</v>
      </c>
      <c r="AD13" s="229">
        <v>3175.6350000000002</v>
      </c>
      <c r="AE13" s="333">
        <v>0.65741756152217257</v>
      </c>
      <c r="AF13" s="229">
        <v>4185.8339999999998</v>
      </c>
      <c r="AG13" s="229">
        <v>2930.0839999999994</v>
      </c>
      <c r="AH13" s="333">
        <v>0.62230125131509806</v>
      </c>
      <c r="AI13" s="229">
        <v>5483.5332901299998</v>
      </c>
      <c r="AJ13" s="229">
        <v>3838.4729338600027</v>
      </c>
      <c r="AK13" s="333">
        <v>0.83898488121805226</v>
      </c>
      <c r="AL13" s="229">
        <v>6493.0883623299987</v>
      </c>
      <c r="AM13" s="229">
        <v>4545.1615319800003</v>
      </c>
      <c r="AN13" s="333">
        <v>1.0122912265348865</v>
      </c>
      <c r="AO13" s="229">
        <v>7292.6225800100001</v>
      </c>
      <c r="AP13" s="229">
        <v>5104.8355037630008</v>
      </c>
      <c r="AQ13" s="333">
        <v>1.1288919986459032</v>
      </c>
      <c r="AR13" s="229">
        <v>4934.5145327500195</v>
      </c>
      <c r="AS13" s="229">
        <v>3454.9748546792985</v>
      </c>
      <c r="AT13" s="333">
        <v>0.77998062407711521</v>
      </c>
      <c r="AU13" s="229">
        <v>5938.8623147173957</v>
      </c>
      <c r="AV13" s="229">
        <v>4158.0200365961828</v>
      </c>
      <c r="AW13" s="333">
        <v>0.93391464744968422</v>
      </c>
      <c r="AX13" s="229">
        <v>6386.9474830199915</v>
      </c>
      <c r="AY13" s="229">
        <v>4471.6725414050024</v>
      </c>
      <c r="AZ13" s="333">
        <v>1.017527032994024</v>
      </c>
      <c r="BA13" s="229">
        <v>5966.523245929091</v>
      </c>
      <c r="BB13" s="229">
        <v>4179.8333318103796</v>
      </c>
      <c r="BC13" s="333">
        <v>0.93566539446778407</v>
      </c>
      <c r="BD13" s="229">
        <v>4127.1865437525557</v>
      </c>
      <c r="BE13" s="229">
        <v>2891.724022931789</v>
      </c>
      <c r="BF13" s="333">
        <v>0.64943725754604031</v>
      </c>
      <c r="BG13" s="229">
        <v>3943.7710000000002</v>
      </c>
      <c r="BH13" s="229">
        <v>2763.3310765369997</v>
      </c>
      <c r="BI13" s="333">
        <v>0.61441811128800305</v>
      </c>
      <c r="BJ13" s="229">
        <v>3637.0629183742553</v>
      </c>
      <c r="BK13" s="229">
        <v>2550.6735560603943</v>
      </c>
      <c r="BL13" s="333">
        <v>0.57833561596752603</v>
      </c>
      <c r="BM13" s="229">
        <v>3389.5019923428958</v>
      </c>
      <c r="BN13" s="229">
        <v>2375.0065910679314</v>
      </c>
      <c r="BO13" s="333">
        <v>0.54117545276495227</v>
      </c>
      <c r="BP13" s="229">
        <v>4551.8546129391243</v>
      </c>
      <c r="BQ13" s="229">
        <v>3191.2731290311317</v>
      </c>
      <c r="BR13" s="333">
        <v>0.72702855486091611</v>
      </c>
      <c r="BS13" s="229">
        <v>7784.8712689490958</v>
      </c>
      <c r="BT13" s="229">
        <v>5450.5418374274459</v>
      </c>
      <c r="BU13" s="333">
        <v>1.252907295738392</v>
      </c>
      <c r="BV13" s="229">
        <v>7815.3255029218235</v>
      </c>
      <c r="BW13" s="229">
        <v>5471.7517400052056</v>
      </c>
      <c r="BX13" s="333">
        <v>1.180373345181617</v>
      </c>
      <c r="BY13" s="229">
        <v>4341.6112919500165</v>
      </c>
      <c r="BZ13" s="229">
        <v>3040.1517197949861</v>
      </c>
      <c r="CA13" s="333">
        <v>0.66061033178056028</v>
      </c>
      <c r="CB13" s="229">
        <v>2662.555130109763</v>
      </c>
      <c r="CC13" s="229">
        <v>1863.7883298300039</v>
      </c>
      <c r="CD13" s="333">
        <v>0.39856488864491568</v>
      </c>
      <c r="CE13" s="229">
        <v>1578.2894006000067</v>
      </c>
      <c r="CF13" s="229">
        <v>1104.8025364600066</v>
      </c>
      <c r="CG13" s="333">
        <v>0.23149661383017561</v>
      </c>
      <c r="CH13" s="229">
        <v>3621.5153539124462</v>
      </c>
      <c r="CI13" s="229">
        <v>2716.0686817988799</v>
      </c>
      <c r="CJ13" s="333">
        <v>0.51959212690015644</v>
      </c>
      <c r="CK13" s="229">
        <v>3518.8230531097911</v>
      </c>
      <c r="CL13" s="229">
        <v>2577.1913358581351</v>
      </c>
      <c r="CM13" s="333">
        <v>0.49852751179400273</v>
      </c>
      <c r="CN13" s="229">
        <v>3258.2216156021723</v>
      </c>
      <c r="CO13" s="229">
        <v>2402.9321175545524</v>
      </c>
      <c r="CP13" s="333">
        <v>0.43718442733525209</v>
      </c>
      <c r="CQ13" s="229">
        <v>3342.2697052404751</v>
      </c>
      <c r="CR13" s="229">
        <v>2464.9038673584346</v>
      </c>
      <c r="CS13" s="333">
        <v>0.42587774976329568</v>
      </c>
      <c r="CT13" s="229">
        <v>4164.3832584182674</v>
      </c>
      <c r="CU13" s="229">
        <v>3019.5834991470892</v>
      </c>
      <c r="CV13" s="333">
        <v>0.52849634098867548</v>
      </c>
      <c r="CW13" s="229">
        <v>4107.9690206891564</v>
      </c>
      <c r="CX13" s="229">
        <v>2941.8940920359928</v>
      </c>
      <c r="CY13" s="333">
        <v>0.50499444882868227</v>
      </c>
      <c r="CZ13" s="229">
        <v>3693.5225404657258</v>
      </c>
      <c r="DA13" s="229">
        <v>2585.4662513328476</v>
      </c>
      <c r="DB13" s="333">
        <v>0.42872923706671001</v>
      </c>
      <c r="DC13" s="229">
        <v>3913.6658989311527</v>
      </c>
      <c r="DD13" s="229">
        <v>2739.5653169302459</v>
      </c>
      <c r="DE13" s="333">
        <v>0.43910458076989656</v>
      </c>
      <c r="DF13" s="229">
        <v>4011.8392739754522</v>
      </c>
      <c r="DG13" s="229">
        <v>2808.2879182957786</v>
      </c>
      <c r="DH13" s="333">
        <v>0.43837073060563109</v>
      </c>
      <c r="DI13" s="229">
        <v>6089.6420203900034</v>
      </c>
      <c r="DJ13" s="229">
        <v>4262.7498786999467</v>
      </c>
      <c r="DK13" s="333">
        <v>0.66079838580078409</v>
      </c>
      <c r="DL13" s="229">
        <v>4626.7090120099856</v>
      </c>
      <c r="DM13" s="229">
        <v>3238.6967071899594</v>
      </c>
      <c r="DN13" s="333">
        <v>0.48933566579706655</v>
      </c>
      <c r="DO13" s="229">
        <v>6006.8403930405666</v>
      </c>
      <c r="DP13" s="229">
        <v>4338.300486874633</v>
      </c>
      <c r="DQ13" s="333">
        <v>0.61586551878709939</v>
      </c>
      <c r="DR13" s="229">
        <v>5797.2217047601152</v>
      </c>
      <c r="DS13" s="229">
        <v>4100.0168059499993</v>
      </c>
      <c r="DT13" s="333">
        <v>0.57834855448809763</v>
      </c>
      <c r="DU13" s="229">
        <v>6433.5843670802633</v>
      </c>
      <c r="DV13" s="229">
        <v>4546.4796669651942</v>
      </c>
      <c r="DW13" s="333">
        <v>0.62802460184589814</v>
      </c>
      <c r="DX13" s="229">
        <v>7341.8958905900363</v>
      </c>
      <c r="DY13" s="229">
        <v>5182.8119446299979</v>
      </c>
      <c r="DZ13" s="333">
        <v>0.69922435296823537</v>
      </c>
    </row>
    <row r="14" spans="1:130" s="79" customFormat="1">
      <c r="A14" s="332" t="s">
        <v>27</v>
      </c>
      <c r="B14" s="229">
        <v>12765.3685</v>
      </c>
      <c r="C14" s="229">
        <v>12765.3685</v>
      </c>
      <c r="D14" s="333">
        <v>2.0891291403389221</v>
      </c>
      <c r="E14" s="229">
        <v>12770.548000000001</v>
      </c>
      <c r="F14" s="229">
        <v>12770.548000000001</v>
      </c>
      <c r="G14" s="333">
        <v>2.0292511931896242</v>
      </c>
      <c r="H14" s="229">
        <v>13749.339499999998</v>
      </c>
      <c r="I14" s="229">
        <v>13749.339499999998</v>
      </c>
      <c r="J14" s="333">
        <v>2.1363927473067892</v>
      </c>
      <c r="K14" s="229">
        <v>14748.371999999999</v>
      </c>
      <c r="L14" s="229">
        <v>14748.371999999999</v>
      </c>
      <c r="M14" s="333">
        <v>2.2044731116115917</v>
      </c>
      <c r="N14" s="229">
        <v>15010.503649700659</v>
      </c>
      <c r="O14" s="229">
        <v>15010.503649700659</v>
      </c>
      <c r="P14" s="333">
        <v>2.200348174719049</v>
      </c>
      <c r="Q14" s="229">
        <v>15680.439000000002</v>
      </c>
      <c r="R14" s="229">
        <v>15680.439000000002</v>
      </c>
      <c r="S14" s="333">
        <v>2.2802458582994847</v>
      </c>
      <c r="T14" s="229">
        <v>17646.216499952872</v>
      </c>
      <c r="U14" s="229">
        <v>17646.216499952872</v>
      </c>
      <c r="V14" s="333">
        <v>2.4832422021959317</v>
      </c>
      <c r="W14" s="229">
        <v>17918.757000000001</v>
      </c>
      <c r="X14" s="229">
        <v>17918.757000000001</v>
      </c>
      <c r="Y14" s="333">
        <v>2.4961728661223757</v>
      </c>
      <c r="Z14" s="229">
        <v>19570.307000000001</v>
      </c>
      <c r="AA14" s="229">
        <v>19570.307000000001</v>
      </c>
      <c r="AB14" s="333">
        <v>2.7876864683713398</v>
      </c>
      <c r="AC14" s="229">
        <v>22683.557999999997</v>
      </c>
      <c r="AD14" s="229">
        <v>22683.557999999997</v>
      </c>
      <c r="AE14" s="333">
        <v>3.2871534534197959</v>
      </c>
      <c r="AF14" s="229">
        <v>22864.048999999999</v>
      </c>
      <c r="AG14" s="229">
        <v>22864.048999999999</v>
      </c>
      <c r="AH14" s="333">
        <v>3.3991616253367232</v>
      </c>
      <c r="AI14" s="229">
        <v>17738.400023098886</v>
      </c>
      <c r="AJ14" s="229">
        <v>17738.400023098886</v>
      </c>
      <c r="AK14" s="333">
        <v>2.7139890740090857</v>
      </c>
      <c r="AL14" s="229">
        <v>17391.144497709996</v>
      </c>
      <c r="AM14" s="229">
        <v>17391.144497709996</v>
      </c>
      <c r="AN14" s="333">
        <v>2.7113296496268378</v>
      </c>
      <c r="AO14" s="229">
        <v>19283.051505442822</v>
      </c>
      <c r="AP14" s="229">
        <v>19283.051505442822</v>
      </c>
      <c r="AQ14" s="333">
        <v>2.9850005694304542</v>
      </c>
      <c r="AR14" s="229">
        <v>20751.879919139945</v>
      </c>
      <c r="AS14" s="229">
        <v>20751.879919138963</v>
      </c>
      <c r="AT14" s="333">
        <v>3.2801735900620779</v>
      </c>
      <c r="AU14" s="229">
        <v>19485.307041602831</v>
      </c>
      <c r="AV14" s="229">
        <v>19485.311315582832</v>
      </c>
      <c r="AW14" s="333">
        <v>3.0641581993088014</v>
      </c>
      <c r="AX14" s="229">
        <v>18049.039718686679</v>
      </c>
      <c r="AY14" s="229">
        <v>18049.039718686679</v>
      </c>
      <c r="AZ14" s="333">
        <v>2.8754559016136922</v>
      </c>
      <c r="BA14" s="229">
        <v>18272.708707998303</v>
      </c>
      <c r="BB14" s="229">
        <v>18272.708707998303</v>
      </c>
      <c r="BC14" s="333">
        <v>2.8655115377166056</v>
      </c>
      <c r="BD14" s="229">
        <v>19419.4273814833</v>
      </c>
      <c r="BE14" s="229">
        <v>19419.4273814833</v>
      </c>
      <c r="BF14" s="333">
        <v>3.055761964730114</v>
      </c>
      <c r="BG14" s="229">
        <v>19750.320330869999</v>
      </c>
      <c r="BH14" s="229">
        <v>19750.320330869999</v>
      </c>
      <c r="BI14" s="333">
        <v>3.0769926841660409</v>
      </c>
      <c r="BJ14" s="229">
        <v>19680.346749324632</v>
      </c>
      <c r="BK14" s="229">
        <v>19680.346749324632</v>
      </c>
      <c r="BL14" s="333">
        <v>3.1294057087175093</v>
      </c>
      <c r="BM14" s="229">
        <v>19665.20131860429</v>
      </c>
      <c r="BN14" s="229">
        <v>19665.201410335307</v>
      </c>
      <c r="BO14" s="333">
        <v>3.1397899311908688</v>
      </c>
      <c r="BP14" s="229">
        <v>20355.747550622389</v>
      </c>
      <c r="BQ14" s="229">
        <v>20355.747550622389</v>
      </c>
      <c r="BR14" s="333">
        <v>3.2512483335417439</v>
      </c>
      <c r="BS14" s="229">
        <v>23656.159019155282</v>
      </c>
      <c r="BT14" s="229">
        <v>23656.159019385283</v>
      </c>
      <c r="BU14" s="333">
        <v>3.8072529654364189</v>
      </c>
      <c r="BV14" s="229">
        <v>26014.216655859949</v>
      </c>
      <c r="BW14" s="229">
        <v>26014.216655879951</v>
      </c>
      <c r="BX14" s="333">
        <v>3.9290094731021594</v>
      </c>
      <c r="BY14" s="229">
        <v>26965.434200633197</v>
      </c>
      <c r="BZ14" s="229">
        <v>26965.434200273194</v>
      </c>
      <c r="CA14" s="333">
        <v>4.1030030640735315</v>
      </c>
      <c r="CB14" s="229">
        <v>26340.958584937256</v>
      </c>
      <c r="CC14" s="229">
        <v>26340.958584467251</v>
      </c>
      <c r="CD14" s="333">
        <v>3.9430474533584787</v>
      </c>
      <c r="CE14" s="229">
        <v>29821.449744560014</v>
      </c>
      <c r="CF14" s="229">
        <v>29821.449744360012</v>
      </c>
      <c r="CG14" s="333">
        <v>4.3740803383384073</v>
      </c>
      <c r="CH14" s="229">
        <v>28839.327185241502</v>
      </c>
      <c r="CI14" s="229">
        <v>28839.327185001501</v>
      </c>
      <c r="CJ14" s="333">
        <v>4.1376843354704169</v>
      </c>
      <c r="CK14" s="229">
        <v>27218.267474970453</v>
      </c>
      <c r="CL14" s="229">
        <v>27218.267474840453</v>
      </c>
      <c r="CM14" s="333">
        <v>3.8561345526166435</v>
      </c>
      <c r="CN14" s="229">
        <v>27892.536752791864</v>
      </c>
      <c r="CO14" s="229">
        <v>27892.536753281864</v>
      </c>
      <c r="CP14" s="333">
        <v>3.7425884871686668</v>
      </c>
      <c r="CQ14" s="229">
        <v>28189.797507724226</v>
      </c>
      <c r="CR14" s="229">
        <v>28189.797508104228</v>
      </c>
      <c r="CS14" s="333">
        <v>3.5919924445501232</v>
      </c>
      <c r="CT14" s="229">
        <v>25545.509261409657</v>
      </c>
      <c r="CU14" s="229">
        <v>25545.509261269661</v>
      </c>
      <c r="CV14" s="333">
        <v>3.2419466066327471</v>
      </c>
      <c r="CW14" s="229">
        <v>25900.003700717996</v>
      </c>
      <c r="CX14" s="229">
        <v>25900.003700548001</v>
      </c>
      <c r="CY14" s="333">
        <v>3.1838989115138729</v>
      </c>
      <c r="CZ14" s="229">
        <v>28915.273040937805</v>
      </c>
      <c r="DA14" s="229">
        <v>28915.273040922926</v>
      </c>
      <c r="DB14" s="333">
        <v>3.3563685654003685</v>
      </c>
      <c r="DC14" s="229">
        <v>30746.764571781554</v>
      </c>
      <c r="DD14" s="229">
        <v>30746.764571411557</v>
      </c>
      <c r="DE14" s="333">
        <v>3.449718375554252</v>
      </c>
      <c r="DF14" s="229">
        <v>29667.747215525455</v>
      </c>
      <c r="DG14" s="229">
        <v>29667.747215525455</v>
      </c>
      <c r="DH14" s="333">
        <v>3.2417729460546307</v>
      </c>
      <c r="DI14" s="229">
        <v>30800.714502368919</v>
      </c>
      <c r="DJ14" s="229">
        <v>30800.714502368926</v>
      </c>
      <c r="DK14" s="333">
        <v>3.342242837350347</v>
      </c>
      <c r="DL14" s="229">
        <v>33263.67809738066</v>
      </c>
      <c r="DM14" s="229">
        <v>33263.67809738066</v>
      </c>
      <c r="DN14" s="333">
        <v>3.5180738677079217</v>
      </c>
      <c r="DO14" s="229">
        <v>34471.703970867304</v>
      </c>
      <c r="DP14" s="229">
        <v>34471.703970867304</v>
      </c>
      <c r="DQ14" s="333">
        <v>3.5342929827285214</v>
      </c>
      <c r="DR14" s="229">
        <v>36177.566760829373</v>
      </c>
      <c r="DS14" s="229">
        <v>36177.566760829373</v>
      </c>
      <c r="DT14" s="333">
        <v>3.6091846243938166</v>
      </c>
      <c r="DU14" s="229">
        <v>36129.719811638839</v>
      </c>
      <c r="DV14" s="229">
        <v>36129.71981196884</v>
      </c>
      <c r="DW14" s="333">
        <v>3.5268602391555866</v>
      </c>
      <c r="DX14" s="229">
        <v>38114.297112479289</v>
      </c>
      <c r="DY14" s="229">
        <v>38114.297112479289</v>
      </c>
      <c r="DZ14" s="333">
        <v>3.6299131906064979</v>
      </c>
    </row>
    <row r="15" spans="1:130" s="79" customFormat="1">
      <c r="A15" s="334" t="s">
        <v>2</v>
      </c>
      <c r="B15" s="309">
        <v>611037.78859400994</v>
      </c>
      <c r="C15" s="309">
        <v>20516.839600470052</v>
      </c>
      <c r="D15" s="335">
        <v>100.00000000000001</v>
      </c>
      <c r="E15" s="309">
        <v>629323.17314186005</v>
      </c>
      <c r="F15" s="309">
        <v>21172.644540709298</v>
      </c>
      <c r="G15" s="335">
        <v>100</v>
      </c>
      <c r="H15" s="309">
        <v>643577.33461382007</v>
      </c>
      <c r="I15" s="309">
        <v>22342.264019890597</v>
      </c>
      <c r="J15" s="335">
        <v>100.00000000000001</v>
      </c>
      <c r="K15" s="309">
        <v>669020.27166111022</v>
      </c>
      <c r="L15" s="309">
        <v>23889.449971909846</v>
      </c>
      <c r="M15" s="335">
        <v>100.00000000000001</v>
      </c>
      <c r="N15" s="309">
        <v>684244.02621519158</v>
      </c>
      <c r="O15" s="309">
        <v>25482.019599878346</v>
      </c>
      <c r="P15" s="335">
        <v>99.999999999999986</v>
      </c>
      <c r="Q15" s="309">
        <v>689777.43672959006</v>
      </c>
      <c r="R15" s="309">
        <v>26169.768000000004</v>
      </c>
      <c r="S15" s="335">
        <v>99.999999999999972</v>
      </c>
      <c r="T15" s="309">
        <v>712470.96861312352</v>
      </c>
      <c r="U15" s="309">
        <v>28220.193480694961</v>
      </c>
      <c r="V15" s="335">
        <v>100</v>
      </c>
      <c r="W15" s="309">
        <v>719567.66226105997</v>
      </c>
      <c r="X15" s="309">
        <v>30348.502</v>
      </c>
      <c r="Y15" s="335">
        <v>100</v>
      </c>
      <c r="Z15" s="309">
        <v>703877.84705511003</v>
      </c>
      <c r="AA15" s="309">
        <v>34188.561000000002</v>
      </c>
      <c r="AB15" s="335">
        <v>99.999999999999986</v>
      </c>
      <c r="AC15" s="309">
        <v>691831.52487471001</v>
      </c>
      <c r="AD15" s="309">
        <v>36967.683999999994</v>
      </c>
      <c r="AE15" s="335">
        <v>99.999999999999972</v>
      </c>
      <c r="AF15" s="309">
        <v>672637.88898932014</v>
      </c>
      <c r="AG15" s="309">
        <v>37513.555</v>
      </c>
      <c r="AH15" s="335">
        <v>99.999999999999957</v>
      </c>
      <c r="AI15" s="309">
        <v>653591.43089311873</v>
      </c>
      <c r="AJ15" s="309">
        <v>36070.13404747186</v>
      </c>
      <c r="AK15" s="335">
        <v>100</v>
      </c>
      <c r="AL15" s="309">
        <v>641424.93702687731</v>
      </c>
      <c r="AM15" s="309">
        <v>36414.327583994796</v>
      </c>
      <c r="AN15" s="335">
        <v>99.999999999999972</v>
      </c>
      <c r="AO15" s="309">
        <v>645998.25215852726</v>
      </c>
      <c r="AP15" s="309">
        <v>37881.410629124919</v>
      </c>
      <c r="AQ15" s="335">
        <v>100</v>
      </c>
      <c r="AR15" s="309">
        <v>632645.7838088749</v>
      </c>
      <c r="AS15" s="309">
        <v>37805.735343999724</v>
      </c>
      <c r="AT15" s="335">
        <v>100.00000000000003</v>
      </c>
      <c r="AU15" s="309">
        <v>635910.60820548481</v>
      </c>
      <c r="AV15" s="309">
        <v>36686.443198885463</v>
      </c>
      <c r="AW15" s="335">
        <v>100.00000000000001</v>
      </c>
      <c r="AX15" s="309">
        <v>627693.14975610108</v>
      </c>
      <c r="AY15" s="309">
        <v>34989.323716255487</v>
      </c>
      <c r="AZ15" s="335">
        <v>100</v>
      </c>
      <c r="BA15" s="309">
        <v>637677.02441564703</v>
      </c>
      <c r="BB15" s="309">
        <v>35181.12995317579</v>
      </c>
      <c r="BC15" s="335">
        <v>100.00000000000004</v>
      </c>
      <c r="BD15" s="309">
        <v>635501.9666330074</v>
      </c>
      <c r="BE15" s="309">
        <v>34432.376100499998</v>
      </c>
      <c r="BF15" s="335">
        <v>100.00000000000001</v>
      </c>
      <c r="BG15" s="309">
        <v>641870.8901227999</v>
      </c>
      <c r="BH15" s="309">
        <v>34350.501385233329</v>
      </c>
      <c r="BI15" s="335">
        <v>100.00000000000003</v>
      </c>
      <c r="BJ15" s="309">
        <v>628884.4777940287</v>
      </c>
      <c r="BK15" s="309">
        <v>34747.458365864833</v>
      </c>
      <c r="BL15" s="335">
        <v>100</v>
      </c>
      <c r="BM15" s="309">
        <v>626322.19828622788</v>
      </c>
      <c r="BN15" s="309">
        <v>35546.922484330942</v>
      </c>
      <c r="BO15" s="335">
        <v>100</v>
      </c>
      <c r="BP15" s="309">
        <v>626090.21096976241</v>
      </c>
      <c r="BQ15" s="309">
        <v>36621.045446630938</v>
      </c>
      <c r="BR15" s="335">
        <v>99.999999999999972</v>
      </c>
      <c r="BS15" s="309">
        <v>621344.55561304209</v>
      </c>
      <c r="BT15" s="309">
        <v>39799.866251968575</v>
      </c>
      <c r="BU15" s="335">
        <v>99.999999999999986</v>
      </c>
      <c r="BV15" s="309">
        <v>662106.23399999994</v>
      </c>
      <c r="BW15" s="309">
        <v>42010.317903248266</v>
      </c>
      <c r="BX15" s="335">
        <v>99.999999999999986</v>
      </c>
      <c r="BY15" s="309">
        <v>657212.13899999997</v>
      </c>
      <c r="BZ15" s="309">
        <v>41676.660061566363</v>
      </c>
      <c r="CA15" s="335">
        <v>99.999999999999972</v>
      </c>
      <c r="CB15" s="309">
        <v>668035.54602167988</v>
      </c>
      <c r="CC15" s="309">
        <v>42349.863079489915</v>
      </c>
      <c r="CD15" s="335">
        <v>99.999999999999986</v>
      </c>
      <c r="CE15" s="309">
        <v>681776.4521419002</v>
      </c>
      <c r="CF15" s="309">
        <v>45170.369910622263</v>
      </c>
      <c r="CG15" s="335">
        <v>99.999999999999972</v>
      </c>
      <c r="CH15" s="309">
        <v>696991.96089019033</v>
      </c>
      <c r="CI15" s="309">
        <v>44676.934204700301</v>
      </c>
      <c r="CJ15" s="335">
        <v>99.999999999999972</v>
      </c>
      <c r="CK15" s="309">
        <v>705843.30249838019</v>
      </c>
      <c r="CL15" s="309">
        <v>42802.797867870911</v>
      </c>
      <c r="CM15" s="335">
        <v>99.999999999999986</v>
      </c>
      <c r="CN15" s="309">
        <v>745273.94204360025</v>
      </c>
      <c r="CO15" s="309">
        <v>43952.118842575961</v>
      </c>
      <c r="CP15" s="335">
        <v>100</v>
      </c>
      <c r="CQ15" s="309">
        <v>784795.56800000009</v>
      </c>
      <c r="CR15" s="309">
        <v>44665.729160571384</v>
      </c>
      <c r="CS15" s="335">
        <v>100</v>
      </c>
      <c r="CT15" s="309">
        <v>787968.22900000005</v>
      </c>
      <c r="CU15" s="309">
        <v>44194.922773748862</v>
      </c>
      <c r="CV15" s="335">
        <v>100</v>
      </c>
      <c r="CW15" s="309">
        <v>813468.15399999998</v>
      </c>
      <c r="CX15" s="309">
        <v>44101.189402599266</v>
      </c>
      <c r="CY15" s="335">
        <v>100.00000000000003</v>
      </c>
      <c r="CZ15" s="309">
        <v>861504.70299999998</v>
      </c>
      <c r="DA15" s="309">
        <v>47346.226267828082</v>
      </c>
      <c r="DB15" s="335">
        <v>99.999999999999986</v>
      </c>
      <c r="DC15" s="309">
        <v>891283.32299999997</v>
      </c>
      <c r="DD15" s="309">
        <v>50697.155574706223</v>
      </c>
      <c r="DE15" s="335">
        <v>100.00000000000003</v>
      </c>
      <c r="DF15" s="309">
        <v>915170.424</v>
      </c>
      <c r="DG15" s="309">
        <v>48655.11092949762</v>
      </c>
      <c r="DH15" s="335">
        <v>99.999999999999986</v>
      </c>
      <c r="DI15" s="309">
        <v>921558.24699999997</v>
      </c>
      <c r="DJ15" s="309">
        <v>50674.95184086838</v>
      </c>
      <c r="DK15" s="335">
        <v>99.999999999999972</v>
      </c>
      <c r="DL15" s="309">
        <v>945508.23399999994</v>
      </c>
      <c r="DM15" s="309">
        <v>52838.405447000681</v>
      </c>
      <c r="DN15" s="335">
        <v>99.999999999999986</v>
      </c>
      <c r="DO15" s="309">
        <v>975349.35952748009</v>
      </c>
      <c r="DP15" s="309">
        <v>55927.618761286867</v>
      </c>
      <c r="DQ15" s="335">
        <v>99.999999999999986</v>
      </c>
      <c r="DR15" s="309">
        <v>1002375.066</v>
      </c>
      <c r="DS15" s="309">
        <v>57050.362737299147</v>
      </c>
      <c r="DT15" s="335">
        <v>100</v>
      </c>
      <c r="DU15" s="309">
        <v>1024415.9779999999</v>
      </c>
      <c r="DV15" s="309">
        <v>58786.403890013615</v>
      </c>
      <c r="DW15" s="335">
        <v>99.999999999999986</v>
      </c>
      <c r="DX15" s="309">
        <v>1050005.747</v>
      </c>
      <c r="DY15" s="309">
        <v>62191.800968548181</v>
      </c>
      <c r="DZ15" s="335">
        <v>100</v>
      </c>
    </row>
    <row r="16" spans="1:130" s="79" customFormat="1">
      <c r="A16" s="336" t="s">
        <v>1596</v>
      </c>
      <c r="B16" s="229">
        <v>582127.79409401002</v>
      </c>
      <c r="C16" s="229">
        <v>2289.8266004700499</v>
      </c>
      <c r="D16" s="333">
        <v>95.268705955727967</v>
      </c>
      <c r="E16" s="229">
        <v>599354.58714186016</v>
      </c>
      <c r="F16" s="229">
        <v>2299.5875407092999</v>
      </c>
      <c r="G16" s="333">
        <v>95.237965598758507</v>
      </c>
      <c r="H16" s="229">
        <v>612087.77461382013</v>
      </c>
      <c r="I16" s="229">
        <v>2336.4170698906</v>
      </c>
      <c r="J16" s="333">
        <v>95.107105501331034</v>
      </c>
      <c r="K16" s="229">
        <v>635436.42916111031</v>
      </c>
      <c r="L16" s="229">
        <v>2378.6064719098495</v>
      </c>
      <c r="M16" s="333">
        <v>94.980145756029984</v>
      </c>
      <c r="N16" s="229">
        <v>646069.0197818008</v>
      </c>
      <c r="O16" s="229">
        <v>2558.9903058947816</v>
      </c>
      <c r="P16" s="333">
        <v>94.420849145800958</v>
      </c>
      <c r="Q16" s="229">
        <v>651684.38872958999</v>
      </c>
      <c r="R16" s="229">
        <v>2595.2129999999997</v>
      </c>
      <c r="S16" s="333">
        <v>94.477487089080654</v>
      </c>
      <c r="T16" s="229">
        <v>671980.88111328124</v>
      </c>
      <c r="U16" s="229">
        <v>2731.5484807895809</v>
      </c>
      <c r="V16" s="333">
        <v>94.316949141287935</v>
      </c>
      <c r="W16" s="229">
        <v>670244.72626105999</v>
      </c>
      <c r="X16" s="229">
        <v>2738.9090000000001</v>
      </c>
      <c r="Y16" s="333">
        <v>93.14547629266508</v>
      </c>
      <c r="Z16" s="229">
        <v>653166.48205510993</v>
      </c>
      <c r="AA16" s="229">
        <v>2613.12</v>
      </c>
      <c r="AB16" s="333">
        <v>92.795431023697262</v>
      </c>
      <c r="AC16" s="229">
        <v>635542.84887471003</v>
      </c>
      <c r="AD16" s="229">
        <v>3048.8009999999999</v>
      </c>
      <c r="AE16" s="333">
        <v>91.863817421417181</v>
      </c>
      <c r="AF16" s="229">
        <v>613897.27398932003</v>
      </c>
      <c r="AG16" s="229">
        <v>2967.4740000000002</v>
      </c>
      <c r="AH16" s="333">
        <v>91.26712664249979</v>
      </c>
      <c r="AI16" s="229">
        <v>593501.18149781087</v>
      </c>
      <c r="AJ16" s="229">
        <v>5050.648880980536</v>
      </c>
      <c r="AK16" s="333">
        <v>90.806144855174153</v>
      </c>
      <c r="AL16" s="229">
        <v>580330.00123061729</v>
      </c>
      <c r="AM16" s="229">
        <v>5052.4489153647992</v>
      </c>
      <c r="AN16" s="333">
        <v>90.47512307840006</v>
      </c>
      <c r="AO16" s="229">
        <v>588944.98666686448</v>
      </c>
      <c r="AP16" s="229">
        <v>5392.1452706509808</v>
      </c>
      <c r="AQ16" s="333">
        <v>91.168201260448313</v>
      </c>
      <c r="AR16" s="229">
        <v>576288.122367515</v>
      </c>
      <c r="AS16" s="229">
        <v>5195.981199396394</v>
      </c>
      <c r="AT16" s="333">
        <v>91.091751042414941</v>
      </c>
      <c r="AU16" s="229">
        <v>582387.39415913366</v>
      </c>
      <c r="AV16" s="229">
        <v>5114.2156411725027</v>
      </c>
      <c r="AW16" s="333">
        <v>91.583217301974003</v>
      </c>
      <c r="AX16" s="229">
        <v>576103.27043254173</v>
      </c>
      <c r="AY16" s="229">
        <v>4940.5896485790299</v>
      </c>
      <c r="AZ16" s="333">
        <v>91.781035153306149</v>
      </c>
      <c r="BA16" s="229">
        <v>584097.31364219938</v>
      </c>
      <c r="BB16" s="229">
        <v>4857.8541237817753</v>
      </c>
      <c r="BC16" s="333">
        <v>91.597672689784162</v>
      </c>
      <c r="BD16" s="229">
        <v>584548.29603213526</v>
      </c>
      <c r="BE16" s="229">
        <v>4826.0168147237528</v>
      </c>
      <c r="BF16" s="333">
        <v>91.982138014327006</v>
      </c>
      <c r="BG16" s="229">
        <v>591677.14132931002</v>
      </c>
      <c r="BH16" s="229">
        <v>4971.0488715117517</v>
      </c>
      <c r="BI16" s="333">
        <v>92.180086437026759</v>
      </c>
      <c r="BJ16" s="229">
        <v>577761.08600910625</v>
      </c>
      <c r="BK16" s="229">
        <v>5088.3750945023612</v>
      </c>
      <c r="BL16" s="333">
        <v>91.870781742896455</v>
      </c>
      <c r="BM16" s="229">
        <v>575794.95668037969</v>
      </c>
      <c r="BN16" s="229">
        <v>5253.604587924372</v>
      </c>
      <c r="BO16" s="333">
        <v>91.932707838856231</v>
      </c>
      <c r="BP16" s="229">
        <v>574460.14516976546</v>
      </c>
      <c r="BQ16" s="229">
        <v>5399.4990963058099</v>
      </c>
      <c r="BR16" s="333">
        <v>91.753574022499691</v>
      </c>
      <c r="BS16" s="229">
        <v>569305.67553159851</v>
      </c>
      <c r="BT16" s="229">
        <v>5546.2367074468857</v>
      </c>
      <c r="BU16" s="333">
        <v>91.62479503339334</v>
      </c>
      <c r="BV16" s="229">
        <v>605850.33671165549</v>
      </c>
      <c r="BW16" s="229">
        <v>5588.0123774984422</v>
      </c>
      <c r="BX16" s="333">
        <v>91.50349379003967</v>
      </c>
      <c r="BY16" s="229">
        <v>601922.79776364542</v>
      </c>
      <c r="BZ16" s="229">
        <v>5913.9010723047786</v>
      </c>
      <c r="CA16" s="333">
        <v>91.587291537176768</v>
      </c>
      <c r="CB16" s="229">
        <v>610328.0270308808</v>
      </c>
      <c r="CC16" s="229">
        <v>7510.6191342125685</v>
      </c>
      <c r="CD16" s="333">
        <v>91.361609522956982</v>
      </c>
      <c r="CE16" s="229">
        <v>621939.80377385824</v>
      </c>
      <c r="CF16" s="229">
        <v>8121.7163629125389</v>
      </c>
      <c r="CG16" s="333">
        <v>91.223421081784736</v>
      </c>
      <c r="CH16" s="229">
        <v>638903.02769300691</v>
      </c>
      <c r="CI16" s="229">
        <v>7795.6383283246578</v>
      </c>
      <c r="CJ16" s="333">
        <v>91.665767116884268</v>
      </c>
      <c r="CK16" s="229">
        <v>649334.95947102597</v>
      </c>
      <c r="CL16" s="229">
        <v>7590.7994818204206</v>
      </c>
      <c r="CM16" s="333">
        <v>91.994208512379572</v>
      </c>
      <c r="CN16" s="229">
        <v>686487.54356540344</v>
      </c>
      <c r="CO16" s="229">
        <v>8106.9586220164165</v>
      </c>
      <c r="CP16" s="333">
        <v>92.112108694287656</v>
      </c>
      <c r="CQ16" s="229">
        <v>723738.51512138278</v>
      </c>
      <c r="CR16" s="229">
        <v>8265.8820946992964</v>
      </c>
      <c r="CS16" s="333">
        <v>92.220005391440068</v>
      </c>
      <c r="CT16" s="229">
        <v>724496.18125692499</v>
      </c>
      <c r="CU16" s="229">
        <v>8384.1734959099267</v>
      </c>
      <c r="CV16" s="333">
        <v>91.944846834290956</v>
      </c>
      <c r="CW16" s="229">
        <v>749446.34971069521</v>
      </c>
      <c r="CX16" s="229">
        <v>7801.188910230685</v>
      </c>
      <c r="CY16" s="333">
        <v>92.129771279367773</v>
      </c>
      <c r="CZ16" s="229">
        <v>794652.0085735824</v>
      </c>
      <c r="DA16" s="229">
        <v>8196.4952790017687</v>
      </c>
      <c r="DB16" s="333">
        <v>92.240008186418734</v>
      </c>
      <c r="DC16" s="229">
        <v>819779.41896326421</v>
      </c>
      <c r="DD16" s="229">
        <v>8295.8433717635871</v>
      </c>
      <c r="DE16" s="333">
        <v>91.977421523376151</v>
      </c>
      <c r="DF16" s="229">
        <v>847267.87362737837</v>
      </c>
      <c r="DG16" s="229">
        <v>7363.9726079467564</v>
      </c>
      <c r="DH16" s="333">
        <v>92.580338198011773</v>
      </c>
      <c r="DI16" s="229">
        <v>849503.906764179</v>
      </c>
      <c r="DJ16" s="229">
        <v>7178.6156494995721</v>
      </c>
      <c r="DK16" s="333">
        <v>92.18124947930491</v>
      </c>
      <c r="DL16" s="229">
        <v>871900.73876061756</v>
      </c>
      <c r="DM16" s="229">
        <v>7574.2128877700834</v>
      </c>
      <c r="DN16" s="333">
        <v>92.215033926464741</v>
      </c>
      <c r="DO16" s="229">
        <v>896054.10584863904</v>
      </c>
      <c r="DP16" s="229">
        <v>7525.2198794325313</v>
      </c>
      <c r="DQ16" s="333">
        <v>91.87006656596806</v>
      </c>
      <c r="DR16" s="229">
        <v>920256.50036441023</v>
      </c>
      <c r="DS16" s="229">
        <v>6644.8396303898407</v>
      </c>
      <c r="DT16" s="333">
        <v>91.807600924942619</v>
      </c>
      <c r="DU16" s="229">
        <v>939005.71611480636</v>
      </c>
      <c r="DV16" s="229">
        <v>6934.9628730648601</v>
      </c>
      <c r="DW16" s="333">
        <v>91.662541026357019</v>
      </c>
      <c r="DX16" s="229">
        <v>960522.38421161065</v>
      </c>
      <c r="DY16" s="229">
        <v>7178.3621883888491</v>
      </c>
      <c r="DZ16" s="333">
        <v>91.477821617257362</v>
      </c>
    </row>
    <row r="17" spans="1:130" s="79" customFormat="1" ht="13.5" thickBot="1">
      <c r="A17" s="337" t="s">
        <v>1597</v>
      </c>
      <c r="B17" s="241">
        <v>28909.994499999993</v>
      </c>
      <c r="C17" s="241">
        <v>18227.012999999999</v>
      </c>
      <c r="D17" s="338">
        <v>4.731294044272043</v>
      </c>
      <c r="E17" s="241">
        <v>29968.586000000003</v>
      </c>
      <c r="F17" s="241">
        <v>18873.057000000001</v>
      </c>
      <c r="G17" s="338">
        <v>4.762034401241503</v>
      </c>
      <c r="H17" s="241">
        <v>31489.559999999998</v>
      </c>
      <c r="I17" s="241">
        <v>20005.846949999999</v>
      </c>
      <c r="J17" s="338">
        <v>4.8928944986689711</v>
      </c>
      <c r="K17" s="241">
        <v>33583.842499999999</v>
      </c>
      <c r="L17" s="241">
        <v>21510.843499999999</v>
      </c>
      <c r="M17" s="338">
        <v>5.0198542439700198</v>
      </c>
      <c r="N17" s="241">
        <v>38175.00643339067</v>
      </c>
      <c r="O17" s="241">
        <v>22923.029293983564</v>
      </c>
      <c r="P17" s="338">
        <v>5.5791508541990265</v>
      </c>
      <c r="Q17" s="241">
        <v>38093.04800000001</v>
      </c>
      <c r="R17" s="241">
        <v>23574.555</v>
      </c>
      <c r="S17" s="338">
        <v>5.5225129109193274</v>
      </c>
      <c r="T17" s="241">
        <v>40490.087499842193</v>
      </c>
      <c r="U17" s="241">
        <v>25488.64499990538</v>
      </c>
      <c r="V17" s="338">
        <v>5.6830508587120523</v>
      </c>
      <c r="W17" s="241">
        <v>49322.936000000002</v>
      </c>
      <c r="X17" s="241">
        <v>27609.593000000001</v>
      </c>
      <c r="Y17" s="338">
        <v>6.8545237073349172</v>
      </c>
      <c r="Z17" s="241">
        <v>50711.364999999998</v>
      </c>
      <c r="AA17" s="241">
        <v>31575.441000000003</v>
      </c>
      <c r="AB17" s="338">
        <v>7.204568976302725</v>
      </c>
      <c r="AC17" s="241">
        <v>56288.675999999999</v>
      </c>
      <c r="AD17" s="241">
        <v>33918.883000000002</v>
      </c>
      <c r="AE17" s="338">
        <v>8.136182578582817</v>
      </c>
      <c r="AF17" s="241">
        <v>58740.614999999998</v>
      </c>
      <c r="AG17" s="241">
        <v>34546.080999999998</v>
      </c>
      <c r="AH17" s="338">
        <v>8.7328733575001838</v>
      </c>
      <c r="AI17" s="241">
        <v>60090.249395307881</v>
      </c>
      <c r="AJ17" s="241">
        <v>31019.485166491319</v>
      </c>
      <c r="AK17" s="338">
        <v>9.1938551448258501</v>
      </c>
      <c r="AL17" s="241">
        <v>61094.93579625999</v>
      </c>
      <c r="AM17" s="241">
        <v>31361.878668629997</v>
      </c>
      <c r="AN17" s="338">
        <v>9.5248769215999403</v>
      </c>
      <c r="AO17" s="241">
        <v>57053.265491662823</v>
      </c>
      <c r="AP17" s="241">
        <v>32489.265358473946</v>
      </c>
      <c r="AQ17" s="338">
        <v>8.831798739551699</v>
      </c>
      <c r="AR17" s="241">
        <v>56357.661441359931</v>
      </c>
      <c r="AS17" s="241">
        <v>32609.754144603328</v>
      </c>
      <c r="AT17" s="338">
        <v>8.9082489575850605</v>
      </c>
      <c r="AU17" s="241">
        <v>53523.214046351204</v>
      </c>
      <c r="AV17" s="241">
        <v>31572.227557712962</v>
      </c>
      <c r="AW17" s="338">
        <v>8.4167826980260081</v>
      </c>
      <c r="AX17" s="241">
        <v>51589.879323559318</v>
      </c>
      <c r="AY17" s="241">
        <v>30048.734067676458</v>
      </c>
      <c r="AZ17" s="338">
        <v>8.2189648466938472</v>
      </c>
      <c r="BA17" s="241">
        <v>53579.710773447834</v>
      </c>
      <c r="BB17" s="241">
        <v>30323.275829394013</v>
      </c>
      <c r="BC17" s="338">
        <v>8.4023273102158704</v>
      </c>
      <c r="BD17" s="241">
        <v>50953.670600872225</v>
      </c>
      <c r="BE17" s="241">
        <v>29606.359285776249</v>
      </c>
      <c r="BF17" s="338">
        <v>8.0178619856730009</v>
      </c>
      <c r="BG17" s="241">
        <v>50193.748793489998</v>
      </c>
      <c r="BH17" s="241">
        <v>29379.452513721579</v>
      </c>
      <c r="BI17" s="338">
        <v>7.8199135629732561</v>
      </c>
      <c r="BJ17" s="241">
        <v>51123.391784922424</v>
      </c>
      <c r="BK17" s="241">
        <v>29659.083271362477</v>
      </c>
      <c r="BL17" s="338">
        <v>8.1292182571035383</v>
      </c>
      <c r="BM17" s="241">
        <v>50527.241605848234</v>
      </c>
      <c r="BN17" s="241">
        <v>30293.317896406566</v>
      </c>
      <c r="BO17" s="338">
        <v>8.0672921611437758</v>
      </c>
      <c r="BP17" s="241">
        <v>51630.065799996781</v>
      </c>
      <c r="BQ17" s="241">
        <v>31221.54635032513</v>
      </c>
      <c r="BR17" s="338">
        <v>8.2464259775002784</v>
      </c>
      <c r="BS17" s="241">
        <v>52038.880081443494</v>
      </c>
      <c r="BT17" s="241">
        <v>34253.629544521697</v>
      </c>
      <c r="BU17" s="338">
        <v>8.3752049666066455</v>
      </c>
      <c r="BV17" s="241">
        <v>56255.897288344437</v>
      </c>
      <c r="BW17" s="241">
        <v>36422.305525749827</v>
      </c>
      <c r="BX17" s="338">
        <v>8.4965062099603248</v>
      </c>
      <c r="BY17" s="241">
        <v>55289.341236354521</v>
      </c>
      <c r="BZ17" s="241">
        <v>35762.75898926158</v>
      </c>
      <c r="CA17" s="338">
        <v>8.4127084628232236</v>
      </c>
      <c r="CB17" s="241">
        <v>57707.518990799057</v>
      </c>
      <c r="CC17" s="241">
        <v>34839.24394527734</v>
      </c>
      <c r="CD17" s="338">
        <v>8.6383904770430071</v>
      </c>
      <c r="CE17" s="241">
        <v>59836.648368041904</v>
      </c>
      <c r="CF17" s="241">
        <v>37048.65354770972</v>
      </c>
      <c r="CG17" s="338">
        <v>8.776578918215252</v>
      </c>
      <c r="CH17" s="241">
        <v>58088.933197183302</v>
      </c>
      <c r="CI17" s="241">
        <v>36881.29587637564</v>
      </c>
      <c r="CJ17" s="338">
        <v>8.3342328831157211</v>
      </c>
      <c r="CK17" s="241">
        <v>56508.343027354233</v>
      </c>
      <c r="CL17" s="241">
        <v>35211.998386050494</v>
      </c>
      <c r="CM17" s="338">
        <v>8.0057914876204279</v>
      </c>
      <c r="CN17" s="241">
        <v>58786.39847819689</v>
      </c>
      <c r="CO17" s="241">
        <v>35845.160220559548</v>
      </c>
      <c r="CP17" s="338">
        <v>7.8878913057123565</v>
      </c>
      <c r="CQ17" s="241">
        <v>61057.052878617236</v>
      </c>
      <c r="CR17" s="241">
        <v>36399.847065872083</v>
      </c>
      <c r="CS17" s="338">
        <v>7.7799946085599228</v>
      </c>
      <c r="CT17" s="241">
        <v>63472.047743075054</v>
      </c>
      <c r="CU17" s="241">
        <v>35810.749277838935</v>
      </c>
      <c r="CV17" s="338">
        <v>8.0551531657090525</v>
      </c>
      <c r="CW17" s="241">
        <v>64021.80428930487</v>
      </c>
      <c r="CX17" s="241">
        <v>36300.000492368577</v>
      </c>
      <c r="CY17" s="338">
        <v>7.8702287206322374</v>
      </c>
      <c r="CZ17" s="241">
        <v>66852.694426417525</v>
      </c>
      <c r="DA17" s="241">
        <v>39149.730988826312</v>
      </c>
      <c r="DB17" s="338">
        <v>7.7599918135812569</v>
      </c>
      <c r="DC17" s="241">
        <v>71503.904036735927</v>
      </c>
      <c r="DD17" s="241">
        <v>42401.31220294263</v>
      </c>
      <c r="DE17" s="338">
        <v>8.0225784766238615</v>
      </c>
      <c r="DF17" s="241">
        <v>67902.550372621583</v>
      </c>
      <c r="DG17" s="241">
        <v>41291.138321550861</v>
      </c>
      <c r="DH17" s="338">
        <v>7.4196618019882141</v>
      </c>
      <c r="DI17" s="241">
        <v>72054.340235820913</v>
      </c>
      <c r="DJ17" s="241">
        <v>43496.336191368813</v>
      </c>
      <c r="DK17" s="338">
        <v>7.8187505206950769</v>
      </c>
      <c r="DL17" s="241">
        <v>73607.49523938226</v>
      </c>
      <c r="DM17" s="241">
        <v>45264.192559230592</v>
      </c>
      <c r="DN17" s="338">
        <v>7.7849660735352471</v>
      </c>
      <c r="DO17" s="241">
        <v>79295.25367884108</v>
      </c>
      <c r="DP17" s="241">
        <v>48402.398881854344</v>
      </c>
      <c r="DQ17" s="338">
        <v>8.1299334340319476</v>
      </c>
      <c r="DR17" s="241">
        <v>82118.565635589766</v>
      </c>
      <c r="DS17" s="241">
        <v>50405.523106909313</v>
      </c>
      <c r="DT17" s="338">
        <v>8.1923990750573754</v>
      </c>
      <c r="DU17" s="241">
        <v>85410.261885193555</v>
      </c>
      <c r="DV17" s="241">
        <v>51851.441016948753</v>
      </c>
      <c r="DW17" s="338">
        <v>8.3374589736429865</v>
      </c>
      <c r="DX17" s="241">
        <v>89483.362788389204</v>
      </c>
      <c r="DY17" s="241">
        <v>55013.43878015934</v>
      </c>
      <c r="DZ17" s="338">
        <v>8.5221783827426236</v>
      </c>
    </row>
    <row r="18" spans="1:130" s="79" customFormat="1" ht="13.5" thickTop="1">
      <c r="B18" s="84"/>
      <c r="C18" s="84"/>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4"/>
      <c r="BA18" s="84"/>
      <c r="BB18" s="84"/>
      <c r="BC18" s="84"/>
      <c r="BD18" s="84"/>
      <c r="BE18" s="84"/>
      <c r="BF18" s="84"/>
      <c r="BG18" s="84"/>
      <c r="BH18" s="84"/>
      <c r="BI18" s="84"/>
      <c r="BJ18" s="84"/>
      <c r="BK18" s="84"/>
      <c r="BL18" s="84"/>
    </row>
  </sheetData>
  <sheetProtection sheet="1" objects="1" scenarios="1"/>
  <mergeCells count="43">
    <mergeCell ref="DI3:DK3"/>
    <mergeCell ref="CE3:CG3"/>
    <mergeCell ref="CT3:CV3"/>
    <mergeCell ref="DF3:DH3"/>
    <mergeCell ref="DC3:DE3"/>
    <mergeCell ref="CN3:CP3"/>
    <mergeCell ref="CK3:CM3"/>
    <mergeCell ref="AI3:AK3"/>
    <mergeCell ref="AC3:AE3"/>
    <mergeCell ref="AX3:AZ3"/>
    <mergeCell ref="Z3:AB3"/>
    <mergeCell ref="W3:Y3"/>
    <mergeCell ref="AF3:AH3"/>
    <mergeCell ref="DX3:DZ3"/>
    <mergeCell ref="AL3:AN3"/>
    <mergeCell ref="AU3:AW3"/>
    <mergeCell ref="BA3:BC3"/>
    <mergeCell ref="AO3:AQ3"/>
    <mergeCell ref="BV3:BX3"/>
    <mergeCell ref="DU3:DW3"/>
    <mergeCell ref="AR3:AT3"/>
    <mergeCell ref="BD3:BF3"/>
    <mergeCell ref="DR3:DT3"/>
    <mergeCell ref="CQ3:CS3"/>
    <mergeCell ref="CH3:CJ3"/>
    <mergeCell ref="CW3:CY3"/>
    <mergeCell ref="DO3:DQ3"/>
    <mergeCell ref="DL3:DN3"/>
    <mergeCell ref="CZ3:DB3"/>
    <mergeCell ref="B3:D3"/>
    <mergeCell ref="T3:V3"/>
    <mergeCell ref="N3:P3"/>
    <mergeCell ref="K3:M3"/>
    <mergeCell ref="E3:G3"/>
    <mergeCell ref="Q3:S3"/>
    <mergeCell ref="H3:J3"/>
    <mergeCell ref="BJ3:BL3"/>
    <mergeCell ref="BM3:BO3"/>
    <mergeCell ref="CB3:CD3"/>
    <mergeCell ref="BG3:BI3"/>
    <mergeCell ref="BP3:BR3"/>
    <mergeCell ref="BY3:CA3"/>
    <mergeCell ref="BS3:BU3"/>
  </mergeCells>
  <hyperlinks>
    <hyperlink ref="A4" location="'Index'!D28" display="Índice!A1" xr:uid="{5E37C1E7-E6A7-4631-BC52-33D074DF605C}"/>
  </hyperlinks>
  <printOptions horizontalCentered="1"/>
  <pageMargins left="0.39370078740157483" right="0.39370078740157483" top="0.39370078740157483" bottom="0.39370078740157483" header="0.51181102362204722" footer="0.51181102362204722"/>
  <pageSetup paperSize="9" orientation="landscape" r:id="rId1"/>
  <headerFooter alignWithMargins="0">
    <oddHeader>&amp;R&amp;"Calibri"&amp;10&amp;K000000 #interna&amp;1#_x000D_</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CA81C-93EE-425E-AC63-891AACAE057F}">
  <sheetPr codeName="Plan17">
    <tabColor rgb="FF33CCCC"/>
  </sheetPr>
  <dimension ref="A1:DZ20"/>
  <sheetViews>
    <sheetView showGridLines="0" showRowColHeaders="0" zoomScaleNormal="100" workbookViewId="0">
      <pane xSplit="1" ySplit="5" topLeftCell="DR6" activePane="bottomRight" state="frozen"/>
      <selection pane="topRight" activeCell="B1" sqref="B1"/>
      <selection pane="bottomLeft" activeCell="A6" sqref="A6"/>
      <selection pane="bottomRight" activeCell="A4" sqref="A4"/>
    </sheetView>
  </sheetViews>
  <sheetFormatPr defaultColWidth="12.42578125" defaultRowHeight="12.75"/>
  <cols>
    <col min="1" max="1" width="64.7109375" customWidth="1"/>
    <col min="2" max="236" width="12.7109375" customWidth="1"/>
  </cols>
  <sheetData>
    <row r="1" spans="1:130" s="80" customFormat="1" ht="16.350000000000001" customHeight="1">
      <c r="A1" s="320"/>
      <c r="B1" s="313"/>
      <c r="C1" s="313"/>
      <c r="D1" s="313"/>
      <c r="E1" s="313"/>
      <c r="F1" s="313"/>
      <c r="G1" s="313"/>
      <c r="H1" s="313"/>
      <c r="I1" s="313"/>
      <c r="J1" s="313"/>
      <c r="K1" s="313"/>
      <c r="L1" s="313"/>
      <c r="M1" s="313"/>
      <c r="N1" s="313"/>
      <c r="O1" s="313"/>
      <c r="P1" s="313"/>
      <c r="Q1" s="313"/>
      <c r="R1" s="313"/>
      <c r="S1" s="313"/>
      <c r="T1" s="313"/>
      <c r="U1" s="313"/>
      <c r="V1" s="313"/>
      <c r="W1" s="313"/>
      <c r="X1" s="313"/>
      <c r="Y1" s="313"/>
      <c r="Z1" s="313"/>
      <c r="AA1" s="313"/>
      <c r="AB1" s="313"/>
      <c r="AC1" s="313"/>
      <c r="AD1" s="313"/>
      <c r="AE1" s="313"/>
      <c r="AF1" s="313"/>
      <c r="AG1" s="313"/>
      <c r="AH1" s="313"/>
      <c r="AI1" s="313"/>
      <c r="AJ1" s="313"/>
      <c r="AK1" s="313"/>
      <c r="AL1" s="313"/>
      <c r="AM1" s="313"/>
      <c r="AN1" s="313"/>
      <c r="AO1" s="313"/>
      <c r="AP1" s="313"/>
      <c r="AQ1" s="313"/>
      <c r="AR1" s="313"/>
      <c r="AS1" s="313"/>
      <c r="AT1" s="313"/>
      <c r="AU1" s="313"/>
      <c r="AV1" s="313"/>
      <c r="AW1" s="313"/>
      <c r="AX1" s="313"/>
      <c r="AY1" s="313"/>
      <c r="AZ1" s="313"/>
      <c r="BA1" s="313"/>
      <c r="BB1" s="313"/>
      <c r="BC1" s="313"/>
      <c r="BD1" s="313"/>
      <c r="BE1" s="313"/>
      <c r="BF1" s="313"/>
      <c r="BG1" s="313"/>
      <c r="BH1" s="313"/>
      <c r="BI1" s="313"/>
      <c r="BJ1" s="313"/>
      <c r="BK1" s="313"/>
      <c r="BL1" s="313"/>
      <c r="BM1" s="313"/>
      <c r="BN1" s="313"/>
      <c r="BO1" s="313"/>
      <c r="BP1" s="313"/>
      <c r="BQ1" s="313"/>
      <c r="BR1" s="313"/>
      <c r="BS1" s="313"/>
      <c r="BT1" s="313"/>
      <c r="BU1" s="313"/>
      <c r="BV1" s="313"/>
      <c r="BW1" s="313"/>
      <c r="BX1" s="313"/>
      <c r="BY1" s="313"/>
      <c r="BZ1" s="313"/>
      <c r="CA1" s="313"/>
      <c r="CB1" s="313"/>
      <c r="CC1" s="313"/>
      <c r="CD1" s="313"/>
      <c r="CE1" s="313"/>
      <c r="CF1" s="313"/>
      <c r="CG1" s="313"/>
      <c r="CH1" s="313"/>
      <c r="CI1" s="313"/>
      <c r="CJ1" s="313"/>
      <c r="CK1" s="313"/>
      <c r="CL1" s="313"/>
      <c r="CM1" s="313"/>
      <c r="CN1" s="313"/>
      <c r="CO1" s="313"/>
      <c r="CP1" s="313"/>
      <c r="CQ1" s="313"/>
      <c r="CR1" s="313"/>
      <c r="CS1" s="313"/>
      <c r="CT1" s="313"/>
      <c r="CU1" s="313"/>
      <c r="CV1" s="313"/>
      <c r="CW1" s="313"/>
      <c r="CX1" s="313"/>
      <c r="CY1" s="313"/>
      <c r="CZ1" s="313"/>
      <c r="DA1" s="313"/>
      <c r="DB1" s="313"/>
      <c r="DC1" s="313"/>
      <c r="DD1" s="313"/>
      <c r="DE1" s="313"/>
      <c r="DF1" s="313"/>
      <c r="DG1" s="313"/>
      <c r="DH1" s="313"/>
      <c r="DI1" s="313"/>
      <c r="DJ1" s="313"/>
      <c r="DK1" s="313"/>
      <c r="DL1" s="313"/>
      <c r="DM1" s="313"/>
      <c r="DN1" s="313"/>
      <c r="DO1" s="313"/>
      <c r="DP1" s="313"/>
      <c r="DQ1" s="313"/>
      <c r="DR1" s="313"/>
      <c r="DS1" s="313"/>
      <c r="DT1" s="313"/>
      <c r="DU1" s="313"/>
      <c r="DV1" s="313"/>
      <c r="DW1" s="313"/>
      <c r="DX1" s="313"/>
      <c r="DY1" s="313"/>
      <c r="DZ1" s="313"/>
    </row>
    <row r="2" spans="1:130" s="80" customFormat="1" ht="33" customHeight="1">
      <c r="A2" s="620" t="s">
        <v>750</v>
      </c>
      <c r="B2" s="313"/>
      <c r="C2" s="313"/>
      <c r="D2" s="313"/>
      <c r="E2" s="313"/>
      <c r="F2" s="313"/>
      <c r="G2" s="313"/>
      <c r="H2" s="313"/>
      <c r="I2" s="313"/>
      <c r="J2" s="313"/>
      <c r="K2" s="313"/>
      <c r="L2" s="313"/>
      <c r="M2" s="313"/>
      <c r="N2" s="313"/>
      <c r="O2" s="313"/>
      <c r="P2" s="313"/>
      <c r="Q2" s="313"/>
      <c r="R2" s="313"/>
      <c r="S2" s="313"/>
      <c r="T2" s="313"/>
      <c r="U2" s="313"/>
      <c r="V2" s="313"/>
      <c r="W2" s="313"/>
      <c r="X2" s="313"/>
      <c r="Y2" s="313"/>
      <c r="Z2" s="313"/>
      <c r="AA2" s="313"/>
      <c r="AB2" s="313"/>
      <c r="AC2" s="313"/>
      <c r="AD2" s="313"/>
      <c r="AE2" s="313"/>
      <c r="AF2" s="313"/>
      <c r="AG2" s="313"/>
      <c r="AH2" s="313"/>
      <c r="AI2" s="313"/>
      <c r="AJ2" s="313"/>
      <c r="AK2" s="313"/>
      <c r="AL2" s="313"/>
      <c r="AM2" s="313"/>
      <c r="AN2" s="313"/>
      <c r="AO2" s="313"/>
      <c r="AP2" s="313"/>
      <c r="AQ2" s="313"/>
      <c r="AR2" s="313"/>
      <c r="AS2" s="313"/>
      <c r="AT2" s="313"/>
      <c r="AU2" s="313"/>
      <c r="AV2" s="313"/>
      <c r="AW2" s="313"/>
      <c r="AX2" s="313"/>
      <c r="AY2" s="313"/>
      <c r="AZ2" s="313"/>
      <c r="BA2" s="313"/>
      <c r="BB2" s="313"/>
      <c r="BC2" s="313"/>
      <c r="BD2" s="313"/>
      <c r="BE2" s="313"/>
      <c r="BF2" s="313"/>
      <c r="BG2" s="313"/>
      <c r="BH2" s="313"/>
      <c r="BI2" s="313"/>
      <c r="BJ2" s="313"/>
      <c r="BK2" s="313"/>
      <c r="BL2" s="313"/>
      <c r="BM2" s="313"/>
      <c r="BN2" s="313"/>
      <c r="BO2" s="313"/>
      <c r="BP2" s="313"/>
      <c r="BQ2" s="313"/>
      <c r="BR2" s="313"/>
      <c r="BS2" s="313"/>
      <c r="BT2" s="313"/>
      <c r="BU2" s="313"/>
      <c r="BV2" s="313"/>
      <c r="BW2" s="313"/>
      <c r="BX2" s="313"/>
      <c r="BY2" s="313"/>
      <c r="BZ2" s="313"/>
      <c r="CA2" s="313"/>
      <c r="CB2" s="313"/>
      <c r="CC2" s="313"/>
      <c r="CD2" s="313"/>
      <c r="CE2" s="313"/>
      <c r="CF2" s="313"/>
      <c r="CG2" s="313"/>
      <c r="CH2" s="313"/>
      <c r="CI2" s="313"/>
      <c r="CJ2" s="313"/>
      <c r="CK2" s="313"/>
      <c r="CL2" s="313"/>
      <c r="CM2" s="313"/>
      <c r="CN2" s="313"/>
      <c r="CO2" s="313"/>
      <c r="CP2" s="313"/>
      <c r="CQ2" s="313"/>
      <c r="CR2" s="313"/>
      <c r="CS2" s="313"/>
      <c r="CT2" s="313"/>
      <c r="CU2" s="313"/>
      <c r="CV2" s="313"/>
      <c r="CW2" s="313"/>
      <c r="CX2" s="313"/>
      <c r="CY2" s="313"/>
      <c r="CZ2" s="313"/>
      <c r="DA2" s="313"/>
      <c r="DB2" s="313"/>
      <c r="DC2" s="313"/>
      <c r="DD2" s="313"/>
      <c r="DE2" s="313"/>
      <c r="DF2" s="313"/>
      <c r="DG2" s="313"/>
      <c r="DH2" s="313"/>
      <c r="DI2" s="313"/>
      <c r="DJ2" s="313"/>
      <c r="DK2" s="313"/>
      <c r="DL2" s="313"/>
      <c r="DM2" s="313"/>
      <c r="DN2" s="313"/>
      <c r="DO2" s="313"/>
      <c r="DP2" s="313"/>
      <c r="DQ2" s="313"/>
      <c r="DR2" s="313"/>
      <c r="DS2" s="313"/>
      <c r="DT2" s="313"/>
      <c r="DU2" s="313"/>
      <c r="DV2" s="313"/>
      <c r="DW2" s="313"/>
      <c r="DX2" s="313"/>
      <c r="DY2" s="313"/>
      <c r="DZ2" s="313"/>
    </row>
    <row r="3" spans="1:130" s="317" customFormat="1" ht="16.350000000000001" customHeight="1">
      <c r="A3" s="621" t="s">
        <v>1595</v>
      </c>
      <c r="B3" s="806" t="s">
        <v>761</v>
      </c>
      <c r="C3" s="806"/>
      <c r="D3" s="806"/>
      <c r="E3" s="806" t="s">
        <v>762</v>
      </c>
      <c r="F3" s="806"/>
      <c r="G3" s="806"/>
      <c r="H3" s="806" t="s">
        <v>1478</v>
      </c>
      <c r="I3" s="806"/>
      <c r="J3" s="806"/>
      <c r="K3" s="806" t="s">
        <v>1479</v>
      </c>
      <c r="L3" s="806"/>
      <c r="M3" s="806"/>
      <c r="N3" s="806" t="s">
        <v>1460</v>
      </c>
      <c r="O3" s="806"/>
      <c r="P3" s="806"/>
      <c r="Q3" s="806" t="s">
        <v>1461</v>
      </c>
      <c r="R3" s="806"/>
      <c r="S3" s="806"/>
      <c r="T3" s="806" t="s">
        <v>1480</v>
      </c>
      <c r="U3" s="806"/>
      <c r="V3" s="806"/>
      <c r="W3" s="806" t="s">
        <v>1481</v>
      </c>
      <c r="X3" s="806"/>
      <c r="Y3" s="806"/>
      <c r="Z3" s="806" t="s">
        <v>1464</v>
      </c>
      <c r="AA3" s="806"/>
      <c r="AB3" s="806"/>
      <c r="AC3" s="806" t="s">
        <v>1465</v>
      </c>
      <c r="AD3" s="806"/>
      <c r="AE3" s="806"/>
      <c r="AF3" s="806" t="s">
        <v>1482</v>
      </c>
      <c r="AG3" s="806"/>
      <c r="AH3" s="806"/>
      <c r="AI3" s="806" t="s">
        <v>1483</v>
      </c>
      <c r="AJ3" s="806"/>
      <c r="AK3" s="806"/>
      <c r="AL3" s="806" t="s">
        <v>1468</v>
      </c>
      <c r="AM3" s="806"/>
      <c r="AN3" s="806"/>
      <c r="AO3" s="806" t="s">
        <v>1469</v>
      </c>
      <c r="AP3" s="806"/>
      <c r="AQ3" s="806"/>
      <c r="AR3" s="806" t="s">
        <v>1484</v>
      </c>
      <c r="AS3" s="806"/>
      <c r="AT3" s="806"/>
      <c r="AU3" s="806" t="s">
        <v>1485</v>
      </c>
      <c r="AV3" s="806"/>
      <c r="AW3" s="806"/>
      <c r="AX3" s="806" t="s">
        <v>1472</v>
      </c>
      <c r="AY3" s="806"/>
      <c r="AZ3" s="806"/>
      <c r="BA3" s="806" t="s">
        <v>1473</v>
      </c>
      <c r="BB3" s="806"/>
      <c r="BC3" s="806"/>
      <c r="BD3" s="806" t="s">
        <v>1486</v>
      </c>
      <c r="BE3" s="806"/>
      <c r="BF3" s="806"/>
      <c r="BG3" s="806" t="s">
        <v>1487</v>
      </c>
      <c r="BH3" s="806"/>
      <c r="BI3" s="806"/>
      <c r="BJ3" s="806" t="s">
        <v>1163</v>
      </c>
      <c r="BK3" s="806"/>
      <c r="BL3" s="806"/>
      <c r="BM3" s="806" t="s">
        <v>1164</v>
      </c>
      <c r="BN3" s="806"/>
      <c r="BO3" s="806"/>
      <c r="BP3" s="806" t="s">
        <v>1488</v>
      </c>
      <c r="BQ3" s="806"/>
      <c r="BR3" s="806"/>
      <c r="BS3" s="806" t="s">
        <v>1489</v>
      </c>
      <c r="BT3" s="806"/>
      <c r="BU3" s="806"/>
      <c r="BV3" s="806" t="s">
        <v>1203</v>
      </c>
      <c r="BW3" s="806"/>
      <c r="BX3" s="806"/>
      <c r="BY3" s="806" t="s">
        <v>1204</v>
      </c>
      <c r="BZ3" s="806"/>
      <c r="CA3" s="806"/>
      <c r="CB3" s="806" t="s">
        <v>1490</v>
      </c>
      <c r="CC3" s="806"/>
      <c r="CD3" s="806"/>
      <c r="CE3" s="806" t="s">
        <v>1491</v>
      </c>
      <c r="CF3" s="806"/>
      <c r="CG3" s="806"/>
      <c r="CH3" s="806" t="s">
        <v>1477</v>
      </c>
      <c r="CI3" s="806"/>
      <c r="CJ3" s="806"/>
      <c r="CK3" s="806" t="s">
        <v>1403</v>
      </c>
      <c r="CL3" s="806"/>
      <c r="CM3" s="806"/>
      <c r="CN3" s="806" t="s">
        <v>1418</v>
      </c>
      <c r="CO3" s="806"/>
      <c r="CP3" s="806"/>
      <c r="CQ3" s="806" t="s">
        <v>1419</v>
      </c>
      <c r="CR3" s="806"/>
      <c r="CS3" s="806"/>
      <c r="CT3" s="806" t="s">
        <v>1406</v>
      </c>
      <c r="CU3" s="806"/>
      <c r="CV3" s="806"/>
      <c r="CW3" s="806" t="s">
        <v>1407</v>
      </c>
      <c r="CX3" s="806"/>
      <c r="CY3" s="806"/>
      <c r="CZ3" s="806" t="s">
        <v>1420</v>
      </c>
      <c r="DA3" s="806"/>
      <c r="DB3" s="806"/>
      <c r="DC3" s="806" t="s">
        <v>1421</v>
      </c>
      <c r="DD3" s="806"/>
      <c r="DE3" s="806"/>
      <c r="DF3" s="806" t="s">
        <v>1410</v>
      </c>
      <c r="DG3" s="806"/>
      <c r="DH3" s="806"/>
      <c r="DI3" s="806" t="s">
        <v>1411</v>
      </c>
      <c r="DJ3" s="806"/>
      <c r="DK3" s="806"/>
      <c r="DL3" s="806" t="s">
        <v>1422</v>
      </c>
      <c r="DM3" s="806"/>
      <c r="DN3" s="806"/>
      <c r="DO3" s="806" t="s">
        <v>1423</v>
      </c>
      <c r="DP3" s="806"/>
      <c r="DQ3" s="806"/>
      <c r="DR3" s="806" t="s">
        <v>1414</v>
      </c>
      <c r="DS3" s="806"/>
      <c r="DT3" s="806"/>
      <c r="DU3" s="806" t="s">
        <v>1415</v>
      </c>
      <c r="DV3" s="806"/>
      <c r="DW3" s="806"/>
      <c r="DX3" s="806" t="s">
        <v>1424</v>
      </c>
      <c r="DY3" s="806"/>
      <c r="DZ3" s="806"/>
    </row>
    <row r="4" spans="1:130" s="317" customFormat="1" ht="16.350000000000001" customHeight="1">
      <c r="A4" s="95" t="s">
        <v>1457</v>
      </c>
      <c r="B4" s="315" t="s">
        <v>1445</v>
      </c>
      <c r="C4" s="315" t="s">
        <v>1446</v>
      </c>
      <c r="D4" s="315" t="s">
        <v>1447</v>
      </c>
      <c r="E4" s="315" t="s">
        <v>1445</v>
      </c>
      <c r="F4" s="315" t="s">
        <v>1446</v>
      </c>
      <c r="G4" s="315" t="s">
        <v>1447</v>
      </c>
      <c r="H4" s="315" t="s">
        <v>1445</v>
      </c>
      <c r="I4" s="315" t="s">
        <v>1446</v>
      </c>
      <c r="J4" s="315" t="s">
        <v>1447</v>
      </c>
      <c r="K4" s="315" t="s">
        <v>1445</v>
      </c>
      <c r="L4" s="315" t="s">
        <v>1446</v>
      </c>
      <c r="M4" s="315" t="s">
        <v>1447</v>
      </c>
      <c r="N4" s="315" t="s">
        <v>1445</v>
      </c>
      <c r="O4" s="315" t="s">
        <v>1446</v>
      </c>
      <c r="P4" s="315" t="s">
        <v>1447</v>
      </c>
      <c r="Q4" s="315" t="s">
        <v>1445</v>
      </c>
      <c r="R4" s="315" t="s">
        <v>1446</v>
      </c>
      <c r="S4" s="315" t="s">
        <v>1447</v>
      </c>
      <c r="T4" s="315" t="s">
        <v>1445</v>
      </c>
      <c r="U4" s="315" t="s">
        <v>1446</v>
      </c>
      <c r="V4" s="315" t="s">
        <v>1447</v>
      </c>
      <c r="W4" s="315" t="s">
        <v>1445</v>
      </c>
      <c r="X4" s="315" t="s">
        <v>1446</v>
      </c>
      <c r="Y4" s="315" t="s">
        <v>1447</v>
      </c>
      <c r="Z4" s="315" t="s">
        <v>1445</v>
      </c>
      <c r="AA4" s="315" t="s">
        <v>1446</v>
      </c>
      <c r="AB4" s="315" t="s">
        <v>1447</v>
      </c>
      <c r="AC4" s="315" t="s">
        <v>1445</v>
      </c>
      <c r="AD4" s="315" t="s">
        <v>1446</v>
      </c>
      <c r="AE4" s="315" t="s">
        <v>1447</v>
      </c>
      <c r="AF4" s="315" t="s">
        <v>1445</v>
      </c>
      <c r="AG4" s="315" t="s">
        <v>1446</v>
      </c>
      <c r="AH4" s="315" t="s">
        <v>1447</v>
      </c>
      <c r="AI4" s="315" t="s">
        <v>1445</v>
      </c>
      <c r="AJ4" s="315" t="s">
        <v>1446</v>
      </c>
      <c r="AK4" s="315" t="s">
        <v>1447</v>
      </c>
      <c r="AL4" s="315" t="s">
        <v>1445</v>
      </c>
      <c r="AM4" s="315" t="s">
        <v>1446</v>
      </c>
      <c r="AN4" s="315" t="s">
        <v>1447</v>
      </c>
      <c r="AO4" s="315" t="s">
        <v>1445</v>
      </c>
      <c r="AP4" s="315" t="s">
        <v>1446</v>
      </c>
      <c r="AQ4" s="315" t="s">
        <v>1447</v>
      </c>
      <c r="AR4" s="315" t="s">
        <v>1445</v>
      </c>
      <c r="AS4" s="315" t="s">
        <v>1446</v>
      </c>
      <c r="AT4" s="315" t="s">
        <v>1447</v>
      </c>
      <c r="AU4" s="315" t="s">
        <v>1445</v>
      </c>
      <c r="AV4" s="315" t="s">
        <v>1446</v>
      </c>
      <c r="AW4" s="315" t="s">
        <v>1447</v>
      </c>
      <c r="AX4" s="315" t="s">
        <v>1445</v>
      </c>
      <c r="AY4" s="315" t="s">
        <v>1446</v>
      </c>
      <c r="AZ4" s="315" t="s">
        <v>1447</v>
      </c>
      <c r="BA4" s="315" t="s">
        <v>1445</v>
      </c>
      <c r="BB4" s="315" t="s">
        <v>1446</v>
      </c>
      <c r="BC4" s="315" t="s">
        <v>1447</v>
      </c>
      <c r="BD4" s="315" t="s">
        <v>1445</v>
      </c>
      <c r="BE4" s="315" t="s">
        <v>1446</v>
      </c>
      <c r="BF4" s="315" t="s">
        <v>1447</v>
      </c>
      <c r="BG4" s="315" t="s">
        <v>1445</v>
      </c>
      <c r="BH4" s="315" t="s">
        <v>1446</v>
      </c>
      <c r="BI4" s="315" t="s">
        <v>1447</v>
      </c>
      <c r="BJ4" s="315" t="s">
        <v>1445</v>
      </c>
      <c r="BK4" s="315" t="s">
        <v>1446</v>
      </c>
      <c r="BL4" s="315" t="s">
        <v>1447</v>
      </c>
      <c r="BM4" s="315" t="s">
        <v>1445</v>
      </c>
      <c r="BN4" s="315" t="s">
        <v>1446</v>
      </c>
      <c r="BO4" s="315" t="s">
        <v>1447</v>
      </c>
      <c r="BP4" s="315" t="s">
        <v>1445</v>
      </c>
      <c r="BQ4" s="315" t="s">
        <v>1446</v>
      </c>
      <c r="BR4" s="315" t="s">
        <v>1447</v>
      </c>
      <c r="BS4" s="315" t="s">
        <v>1445</v>
      </c>
      <c r="BT4" s="315" t="s">
        <v>1446</v>
      </c>
      <c r="BU4" s="315" t="s">
        <v>1447</v>
      </c>
      <c r="BV4" s="315" t="s">
        <v>1445</v>
      </c>
      <c r="BW4" s="315" t="s">
        <v>1446</v>
      </c>
      <c r="BX4" s="315" t="s">
        <v>1447</v>
      </c>
      <c r="BY4" s="315" t="s">
        <v>1445</v>
      </c>
      <c r="BZ4" s="315" t="s">
        <v>1446</v>
      </c>
      <c r="CA4" s="315" t="s">
        <v>1447</v>
      </c>
      <c r="CB4" s="315" t="s">
        <v>1445</v>
      </c>
      <c r="CC4" s="315" t="s">
        <v>1446</v>
      </c>
      <c r="CD4" s="315" t="s">
        <v>1447</v>
      </c>
      <c r="CE4" s="315" t="s">
        <v>1445</v>
      </c>
      <c r="CF4" s="315" t="s">
        <v>1446</v>
      </c>
      <c r="CG4" s="315" t="s">
        <v>1447</v>
      </c>
      <c r="CH4" s="315" t="s">
        <v>1445</v>
      </c>
      <c r="CI4" s="315" t="s">
        <v>1446</v>
      </c>
      <c r="CJ4" s="315" t="s">
        <v>1447</v>
      </c>
      <c r="CK4" s="315" t="s">
        <v>1445</v>
      </c>
      <c r="CL4" s="315" t="s">
        <v>1446</v>
      </c>
      <c r="CM4" s="315" t="s">
        <v>1447</v>
      </c>
      <c r="CN4" s="315" t="s">
        <v>1445</v>
      </c>
      <c r="CO4" s="315" t="s">
        <v>1446</v>
      </c>
      <c r="CP4" s="315" t="s">
        <v>1447</v>
      </c>
      <c r="CQ4" s="315" t="s">
        <v>1445</v>
      </c>
      <c r="CR4" s="315" t="s">
        <v>1446</v>
      </c>
      <c r="CS4" s="315" t="s">
        <v>1447</v>
      </c>
      <c r="CT4" s="315" t="s">
        <v>1445</v>
      </c>
      <c r="CU4" s="315" t="s">
        <v>1446</v>
      </c>
      <c r="CV4" s="315" t="s">
        <v>1447</v>
      </c>
      <c r="CW4" s="315" t="s">
        <v>1445</v>
      </c>
      <c r="CX4" s="315" t="s">
        <v>1446</v>
      </c>
      <c r="CY4" s="315" t="s">
        <v>1447</v>
      </c>
      <c r="CZ4" s="315" t="s">
        <v>1445</v>
      </c>
      <c r="DA4" s="315" t="s">
        <v>1446</v>
      </c>
      <c r="DB4" s="315" t="s">
        <v>1447</v>
      </c>
      <c r="DC4" s="315" t="s">
        <v>1445</v>
      </c>
      <c r="DD4" s="315" t="s">
        <v>1446</v>
      </c>
      <c r="DE4" s="315" t="s">
        <v>1447</v>
      </c>
      <c r="DF4" s="315" t="s">
        <v>1445</v>
      </c>
      <c r="DG4" s="315" t="s">
        <v>1446</v>
      </c>
      <c r="DH4" s="315" t="s">
        <v>1447</v>
      </c>
      <c r="DI4" s="315" t="s">
        <v>1445</v>
      </c>
      <c r="DJ4" s="315" t="s">
        <v>1446</v>
      </c>
      <c r="DK4" s="315" t="s">
        <v>1447</v>
      </c>
      <c r="DL4" s="315" t="s">
        <v>1445</v>
      </c>
      <c r="DM4" s="315" t="s">
        <v>1446</v>
      </c>
      <c r="DN4" s="315" t="s">
        <v>1447</v>
      </c>
      <c r="DO4" s="315" t="s">
        <v>1445</v>
      </c>
      <c r="DP4" s="315" t="s">
        <v>1446</v>
      </c>
      <c r="DQ4" s="315" t="s">
        <v>1447</v>
      </c>
      <c r="DR4" s="315" t="s">
        <v>1445</v>
      </c>
      <c r="DS4" s="315" t="s">
        <v>1446</v>
      </c>
      <c r="DT4" s="315" t="s">
        <v>1447</v>
      </c>
      <c r="DU4" s="315" t="s">
        <v>1445</v>
      </c>
      <c r="DV4" s="315" t="s">
        <v>1446</v>
      </c>
      <c r="DW4" s="315" t="s">
        <v>1447</v>
      </c>
      <c r="DX4" s="315" t="s">
        <v>1445</v>
      </c>
      <c r="DY4" s="315" t="s">
        <v>1446</v>
      </c>
      <c r="DZ4" s="315" t="s">
        <v>1447</v>
      </c>
    </row>
    <row r="5" spans="1:130" s="318" customFormat="1" ht="4.5" customHeight="1">
      <c r="A5" s="322"/>
      <c r="B5" s="316"/>
      <c r="C5" s="316"/>
      <c r="D5" s="316"/>
      <c r="E5" s="316"/>
      <c r="F5" s="316"/>
      <c r="G5" s="316"/>
      <c r="H5" s="316"/>
      <c r="I5" s="316"/>
      <c r="J5" s="316"/>
      <c r="K5" s="316"/>
      <c r="L5" s="316"/>
      <c r="M5" s="316"/>
      <c r="N5" s="316"/>
      <c r="O5" s="316"/>
      <c r="P5" s="316"/>
      <c r="Q5" s="316"/>
      <c r="R5" s="316"/>
      <c r="S5" s="316"/>
      <c r="T5" s="316"/>
      <c r="U5" s="316"/>
      <c r="V5" s="316"/>
      <c r="W5" s="316"/>
      <c r="X5" s="316"/>
      <c r="Y5" s="316"/>
      <c r="Z5" s="316"/>
      <c r="AA5" s="316"/>
      <c r="AB5" s="316"/>
      <c r="AC5" s="316"/>
      <c r="AD5" s="316"/>
      <c r="AE5" s="316"/>
      <c r="AF5" s="316"/>
      <c r="AG5" s="316"/>
      <c r="AH5" s="316"/>
      <c r="AI5" s="316"/>
      <c r="AJ5" s="316"/>
      <c r="AK5" s="316"/>
      <c r="AL5" s="316"/>
      <c r="AM5" s="316"/>
      <c r="AN5" s="316"/>
      <c r="AO5" s="316"/>
      <c r="AP5" s="316"/>
      <c r="AQ5" s="316"/>
      <c r="AR5" s="316"/>
      <c r="AS5" s="316"/>
      <c r="AT5" s="316"/>
      <c r="AU5" s="316"/>
      <c r="AV5" s="316"/>
      <c r="AW5" s="316"/>
      <c r="AX5" s="316"/>
      <c r="AY5" s="316"/>
      <c r="AZ5" s="316"/>
      <c r="BA5" s="316"/>
      <c r="BB5" s="316"/>
      <c r="BC5" s="316"/>
      <c r="BD5" s="316"/>
      <c r="BE5" s="316"/>
      <c r="BF5" s="316"/>
      <c r="BG5" s="316"/>
      <c r="BH5" s="316"/>
      <c r="BI5" s="316"/>
      <c r="BJ5" s="316"/>
      <c r="BK5" s="316"/>
      <c r="BL5" s="316"/>
      <c r="BM5" s="316"/>
      <c r="BN5" s="316"/>
      <c r="BO5" s="316"/>
      <c r="BP5" s="316"/>
      <c r="BQ5" s="316"/>
      <c r="BR5" s="316"/>
      <c r="BS5" s="316"/>
      <c r="BT5" s="316"/>
      <c r="BU5" s="316"/>
      <c r="BV5" s="316"/>
      <c r="BW5" s="316"/>
      <c r="BX5" s="316"/>
      <c r="BY5" s="316"/>
      <c r="BZ5" s="316"/>
      <c r="CA5" s="316"/>
      <c r="CB5" s="316"/>
      <c r="CC5" s="316"/>
      <c r="CD5" s="316"/>
      <c r="CE5" s="316"/>
      <c r="CF5" s="316"/>
      <c r="CG5" s="316"/>
      <c r="CH5" s="316"/>
      <c r="CI5" s="316"/>
      <c r="CJ5" s="316"/>
      <c r="CK5" s="316"/>
      <c r="CL5" s="316"/>
      <c r="CM5" s="316"/>
      <c r="CN5" s="316"/>
      <c r="CO5" s="316"/>
      <c r="CP5" s="316"/>
      <c r="CQ5" s="316"/>
      <c r="CR5" s="316"/>
      <c r="CS5" s="316"/>
      <c r="CT5" s="316"/>
      <c r="CU5" s="316"/>
      <c r="CV5" s="316"/>
      <c r="CW5" s="316"/>
      <c r="CX5" s="316"/>
      <c r="CY5" s="316"/>
      <c r="CZ5" s="316"/>
      <c r="DA5" s="316"/>
      <c r="DB5" s="316"/>
      <c r="DC5" s="316"/>
      <c r="DD5" s="316"/>
      <c r="DE5" s="316"/>
      <c r="DF5" s="316"/>
      <c r="DG5" s="316"/>
      <c r="DH5" s="316"/>
      <c r="DI5" s="316"/>
      <c r="DJ5" s="316"/>
      <c r="DK5" s="316"/>
      <c r="DL5" s="316"/>
      <c r="DM5" s="316"/>
      <c r="DN5" s="316"/>
      <c r="DO5" s="316"/>
      <c r="DP5" s="316"/>
      <c r="DQ5" s="316"/>
      <c r="DR5" s="316"/>
      <c r="DS5" s="316"/>
      <c r="DT5" s="316"/>
      <c r="DU5" s="316"/>
      <c r="DV5" s="316"/>
      <c r="DW5" s="316"/>
      <c r="DX5" s="316"/>
      <c r="DY5" s="316"/>
      <c r="DZ5" s="316"/>
    </row>
    <row r="6" spans="1:130" s="79" customFormat="1">
      <c r="A6" s="332" t="s">
        <v>19</v>
      </c>
      <c r="B6" s="229">
        <v>48581.187854739917</v>
      </c>
      <c r="C6" s="229">
        <v>0</v>
      </c>
      <c r="D6" s="333">
        <v>31.005989696812865</v>
      </c>
      <c r="E6" s="229">
        <v>50376.626857639996</v>
      </c>
      <c r="F6" s="229">
        <v>0</v>
      </c>
      <c r="G6" s="333">
        <v>31.494315044361098</v>
      </c>
      <c r="H6" s="229">
        <v>50513.05270647</v>
      </c>
      <c r="I6" s="229">
        <v>0</v>
      </c>
      <c r="J6" s="333">
        <v>30.92813910544529</v>
      </c>
      <c r="K6" s="229">
        <v>52854.332999721002</v>
      </c>
      <c r="L6" s="229">
        <v>0</v>
      </c>
      <c r="M6" s="333">
        <v>31.533140569002647</v>
      </c>
      <c r="N6" s="229">
        <v>55168.286576191706</v>
      </c>
      <c r="O6" s="229">
        <v>0</v>
      </c>
      <c r="P6" s="333">
        <v>31.999089981708355</v>
      </c>
      <c r="Q6" s="229">
        <v>52576.231612730902</v>
      </c>
      <c r="R6" s="229">
        <v>0</v>
      </c>
      <c r="S6" s="333">
        <v>29.490091917688694</v>
      </c>
      <c r="T6" s="229">
        <v>51660.964130471199</v>
      </c>
      <c r="U6" s="229">
        <v>0</v>
      </c>
      <c r="V6" s="333">
        <v>28.573052300093387</v>
      </c>
      <c r="W6" s="229">
        <v>52058.435592641501</v>
      </c>
      <c r="X6" s="229">
        <v>0</v>
      </c>
      <c r="Y6" s="333">
        <v>28.242923439828349</v>
      </c>
      <c r="Z6" s="229">
        <v>66861.308550481204</v>
      </c>
      <c r="AA6" s="229">
        <v>0</v>
      </c>
      <c r="AB6" s="333">
        <v>35.722171773498069</v>
      </c>
      <c r="AC6" s="229">
        <v>66035.894241380593</v>
      </c>
      <c r="AD6" s="229">
        <v>0</v>
      </c>
      <c r="AE6" s="333">
        <v>34.898546766966881</v>
      </c>
      <c r="AF6" s="229">
        <v>63761.694532574875</v>
      </c>
      <c r="AG6" s="229">
        <v>0</v>
      </c>
      <c r="AH6" s="333">
        <v>34.070853875948977</v>
      </c>
      <c r="AI6" s="229">
        <v>60266.475502220004</v>
      </c>
      <c r="AJ6" s="229">
        <v>0</v>
      </c>
      <c r="AK6" s="333">
        <v>32.153892338304637</v>
      </c>
      <c r="AL6" s="229">
        <v>56559.847157069999</v>
      </c>
      <c r="AM6" s="229">
        <v>0</v>
      </c>
      <c r="AN6" s="333">
        <v>30.613959293311034</v>
      </c>
      <c r="AO6" s="229">
        <v>42375.548359319997</v>
      </c>
      <c r="AP6" s="229">
        <v>0</v>
      </c>
      <c r="AQ6" s="333">
        <v>22.840223017810622</v>
      </c>
      <c r="AR6" s="229">
        <v>43624.850419460439</v>
      </c>
      <c r="AS6" s="229">
        <v>0</v>
      </c>
      <c r="AT6" s="333">
        <v>23.305598334748961</v>
      </c>
      <c r="AU6" s="229">
        <v>42193.850763911672</v>
      </c>
      <c r="AV6" s="229">
        <v>0</v>
      </c>
      <c r="AW6" s="333">
        <v>22.523104057261747</v>
      </c>
      <c r="AX6" s="229">
        <v>41382.543689338832</v>
      </c>
      <c r="AY6" s="229">
        <v>0</v>
      </c>
      <c r="AZ6" s="333">
        <v>22.301684366193498</v>
      </c>
      <c r="BA6" s="229">
        <v>42628.681717628453</v>
      </c>
      <c r="BB6" s="229">
        <v>0</v>
      </c>
      <c r="BC6" s="333">
        <v>22.480212646636552</v>
      </c>
      <c r="BD6" s="229">
        <v>42320.307559519999</v>
      </c>
      <c r="BE6" s="229">
        <v>0</v>
      </c>
      <c r="BF6" s="333">
        <v>22.090734739995519</v>
      </c>
      <c r="BG6" s="229">
        <v>41683.729524660004</v>
      </c>
      <c r="BH6" s="229">
        <v>0</v>
      </c>
      <c r="BI6" s="333">
        <v>21.196435438343538</v>
      </c>
      <c r="BJ6" s="229">
        <v>42500.581367718725</v>
      </c>
      <c r="BK6" s="229">
        <v>0</v>
      </c>
      <c r="BL6" s="333">
        <v>21.25863843913114</v>
      </c>
      <c r="BM6" s="229">
        <v>41806.259367158775</v>
      </c>
      <c r="BN6" s="229">
        <v>0</v>
      </c>
      <c r="BO6" s="333">
        <v>20.488604320815703</v>
      </c>
      <c r="BP6" s="229">
        <v>42403.169101008134</v>
      </c>
      <c r="BQ6" s="229">
        <v>0</v>
      </c>
      <c r="BR6" s="333">
        <v>20.294211835496895</v>
      </c>
      <c r="BS6" s="229">
        <v>41339.792618349667</v>
      </c>
      <c r="BT6" s="229">
        <v>0</v>
      </c>
      <c r="BU6" s="333">
        <v>19.311388399982484</v>
      </c>
      <c r="BV6" s="229">
        <v>43227.038737912742</v>
      </c>
      <c r="BW6" s="229">
        <v>0</v>
      </c>
      <c r="BX6" s="333">
        <v>19.901845690916652</v>
      </c>
      <c r="BY6" s="229">
        <v>44989.823831759335</v>
      </c>
      <c r="BZ6" s="229">
        <v>0</v>
      </c>
      <c r="CA6" s="333">
        <v>20.748492085515167</v>
      </c>
      <c r="CB6" s="229">
        <v>42111.814946819693</v>
      </c>
      <c r="CC6" s="229">
        <v>0</v>
      </c>
      <c r="CD6" s="333">
        <v>19.021652288696096</v>
      </c>
      <c r="CE6" s="229">
        <v>40903.617344900515</v>
      </c>
      <c r="CF6" s="229">
        <v>0</v>
      </c>
      <c r="CG6" s="333">
        <v>17.924306381565554</v>
      </c>
      <c r="CH6" s="229">
        <v>44888.91561918785</v>
      </c>
      <c r="CI6" s="229">
        <v>0</v>
      </c>
      <c r="CJ6" s="333">
        <v>19.29500187983944</v>
      </c>
      <c r="CK6" s="229">
        <v>47016.761608063833</v>
      </c>
      <c r="CL6" s="229">
        <v>0</v>
      </c>
      <c r="CM6" s="333">
        <v>19.628596863020924</v>
      </c>
      <c r="CN6" s="229">
        <v>48356.865277860779</v>
      </c>
      <c r="CO6" s="229">
        <v>0</v>
      </c>
      <c r="CP6" s="333">
        <v>19.121405775178214</v>
      </c>
      <c r="CQ6" s="229">
        <v>49211.998485603894</v>
      </c>
      <c r="CR6" s="229">
        <v>0</v>
      </c>
      <c r="CS6" s="333">
        <v>18.633058468504661</v>
      </c>
      <c r="CT6" s="229">
        <v>48416.691114381145</v>
      </c>
      <c r="CU6" s="229">
        <v>0</v>
      </c>
      <c r="CV6" s="333">
        <v>18.104213889615703</v>
      </c>
      <c r="CW6" s="229">
        <v>40593.577452580692</v>
      </c>
      <c r="CX6" s="229">
        <v>0</v>
      </c>
      <c r="CY6" s="333">
        <v>14.868654670922565</v>
      </c>
      <c r="CZ6" s="229">
        <v>40079.638785699091</v>
      </c>
      <c r="DA6" s="229">
        <v>0</v>
      </c>
      <c r="DB6" s="333">
        <v>14.303732175571444</v>
      </c>
      <c r="DC6" s="229">
        <v>42687.379853582803</v>
      </c>
      <c r="DD6" s="229">
        <v>0</v>
      </c>
      <c r="DE6" s="333">
        <v>14.832625203145472</v>
      </c>
      <c r="DF6" s="229">
        <v>57176.55854736011</v>
      </c>
      <c r="DG6" s="229">
        <v>0</v>
      </c>
      <c r="DH6" s="333">
        <v>19.177888380794375</v>
      </c>
      <c r="DI6" s="229">
        <v>110916.5308204895</v>
      </c>
      <c r="DJ6" s="229">
        <v>0</v>
      </c>
      <c r="DK6" s="333">
        <v>36.955407551595229</v>
      </c>
      <c r="DL6" s="229">
        <v>119389.84669583304</v>
      </c>
      <c r="DM6" s="229">
        <v>0</v>
      </c>
      <c r="DN6" s="333">
        <v>39.517549490557812</v>
      </c>
      <c r="DO6" s="229">
        <v>125824.43345828709</v>
      </c>
      <c r="DP6" s="229">
        <v>0</v>
      </c>
      <c r="DQ6" s="333">
        <v>40.522153220313363</v>
      </c>
      <c r="DR6" s="229">
        <v>142042.44843025538</v>
      </c>
      <c r="DS6" s="229">
        <v>0</v>
      </c>
      <c r="DT6" s="333">
        <v>45.109751915720452</v>
      </c>
      <c r="DU6" s="229">
        <v>143201.32211028616</v>
      </c>
      <c r="DV6" s="229">
        <v>0</v>
      </c>
      <c r="DW6" s="333">
        <v>45.140389377918062</v>
      </c>
      <c r="DX6" s="229">
        <v>146091.37323772407</v>
      </c>
      <c r="DY6" s="229">
        <v>0</v>
      </c>
      <c r="DZ6" s="333">
        <v>44.975538846595256</v>
      </c>
    </row>
    <row r="7" spans="1:130" s="79" customFormat="1">
      <c r="A7" s="332" t="s">
        <v>20</v>
      </c>
      <c r="B7" s="229">
        <v>29566.315494570401</v>
      </c>
      <c r="C7" s="229">
        <v>147.83205139999697</v>
      </c>
      <c r="D7" s="333">
        <v>18.870120597677513</v>
      </c>
      <c r="E7" s="229">
        <v>29700.475428290199</v>
      </c>
      <c r="F7" s="229">
        <v>148.50238396999899</v>
      </c>
      <c r="G7" s="333">
        <v>18.568058015262235</v>
      </c>
      <c r="H7" s="229">
        <v>29602.102745689997</v>
      </c>
      <c r="I7" s="229">
        <v>148.0101449</v>
      </c>
      <c r="J7" s="333">
        <v>18.12477968521425</v>
      </c>
      <c r="K7" s="229">
        <v>29371.7125908296</v>
      </c>
      <c r="L7" s="229">
        <v>146.857718380004</v>
      </c>
      <c r="M7" s="333">
        <v>17.523300159399678</v>
      </c>
      <c r="N7" s="229">
        <v>34752.527532090906</v>
      </c>
      <c r="O7" s="229">
        <v>173.76141546999901</v>
      </c>
      <c r="P7" s="333">
        <v>20.15740064820297</v>
      </c>
      <c r="Q7" s="229">
        <v>47576.276686610996</v>
      </c>
      <c r="R7" s="229">
        <v>237.879624369997</v>
      </c>
      <c r="S7" s="333">
        <v>26.685609248758251</v>
      </c>
      <c r="T7" s="229">
        <v>49410.995943641698</v>
      </c>
      <c r="U7" s="229">
        <v>247.05296959000202</v>
      </c>
      <c r="V7" s="333">
        <v>27.328622201702977</v>
      </c>
      <c r="W7" s="229">
        <v>49773.216377101096</v>
      </c>
      <c r="X7" s="229">
        <v>248.86354950999899</v>
      </c>
      <c r="Y7" s="333">
        <v>27.003138367284695</v>
      </c>
      <c r="Z7" s="229">
        <v>48881.90649057</v>
      </c>
      <c r="AA7" s="229">
        <v>244.405703890003</v>
      </c>
      <c r="AB7" s="333">
        <v>26.116268109736907</v>
      </c>
      <c r="AC7" s="229">
        <v>49878.884740220499</v>
      </c>
      <c r="AD7" s="229">
        <v>249.39047577999798</v>
      </c>
      <c r="AE7" s="333">
        <v>26.3599154942608</v>
      </c>
      <c r="AF7" s="229">
        <v>50065.218922989006</v>
      </c>
      <c r="AG7" s="229">
        <v>250.32197586994252</v>
      </c>
      <c r="AH7" s="333">
        <v>26.752186727426206</v>
      </c>
      <c r="AI7" s="229">
        <v>37030.163842599999</v>
      </c>
      <c r="AJ7" s="229">
        <v>193.22217713000003</v>
      </c>
      <c r="AK7" s="333">
        <v>19.756653953007117</v>
      </c>
      <c r="AL7" s="229">
        <v>36899.071575169997</v>
      </c>
      <c r="AM7" s="229">
        <v>192.21538075999999</v>
      </c>
      <c r="AN7" s="333">
        <v>19.972237054074515</v>
      </c>
      <c r="AO7" s="229">
        <v>25775.890096130002</v>
      </c>
      <c r="AP7" s="229">
        <v>145.24537888</v>
      </c>
      <c r="AQ7" s="333">
        <v>13.893084598838042</v>
      </c>
      <c r="AR7" s="229">
        <v>25703.40948121055</v>
      </c>
      <c r="AS7" s="229">
        <v>145.00989801998097</v>
      </c>
      <c r="AT7" s="333">
        <v>13.731470284547974</v>
      </c>
      <c r="AU7" s="229">
        <v>26639.754691851889</v>
      </c>
      <c r="AV7" s="229">
        <v>150.13973453996104</v>
      </c>
      <c r="AW7" s="333">
        <v>14.220317798007059</v>
      </c>
      <c r="AX7" s="229">
        <v>26782.779915691084</v>
      </c>
      <c r="AY7" s="229">
        <v>150.95065685996985</v>
      </c>
      <c r="AZ7" s="333">
        <v>14.433648849934006</v>
      </c>
      <c r="BA7" s="229">
        <v>27602.586763381092</v>
      </c>
      <c r="BB7" s="229">
        <v>154.99893168998034</v>
      </c>
      <c r="BC7" s="333">
        <v>14.556209458887368</v>
      </c>
      <c r="BD7" s="229">
        <v>28524.21482107</v>
      </c>
      <c r="BE7" s="229">
        <v>161.63572119999998</v>
      </c>
      <c r="BF7" s="333">
        <v>14.889326179699744</v>
      </c>
      <c r="BG7" s="229">
        <v>29271.69311059999</v>
      </c>
      <c r="BH7" s="229">
        <v>165.60497049999844</v>
      </c>
      <c r="BI7" s="333">
        <v>14.884837807585761</v>
      </c>
      <c r="BJ7" s="229">
        <v>30066.756938221879</v>
      </c>
      <c r="BK7" s="229">
        <v>169.57074978995627</v>
      </c>
      <c r="BL7" s="333">
        <v>15.039284033709329</v>
      </c>
      <c r="BM7" s="229">
        <v>31022.151198709358</v>
      </c>
      <c r="BN7" s="229">
        <v>175.01252338997236</v>
      </c>
      <c r="BO7" s="333">
        <v>15.203478874031372</v>
      </c>
      <c r="BP7" s="229">
        <v>30847.77290122984</v>
      </c>
      <c r="BQ7" s="229">
        <v>174.88973618995232</v>
      </c>
      <c r="BR7" s="333">
        <v>14.763784197817778</v>
      </c>
      <c r="BS7" s="229">
        <v>31576.143035641107</v>
      </c>
      <c r="BT7" s="229">
        <v>179.68065541997697</v>
      </c>
      <c r="BU7" s="333">
        <v>14.750416577174654</v>
      </c>
      <c r="BV7" s="229">
        <v>32092.510702220417</v>
      </c>
      <c r="BW7" s="229">
        <v>183.44310035996324</v>
      </c>
      <c r="BX7" s="333">
        <v>14.775478831713333</v>
      </c>
      <c r="BY7" s="229">
        <v>31645.046626991065</v>
      </c>
      <c r="BZ7" s="229">
        <v>180.1732480799684</v>
      </c>
      <c r="CA7" s="333">
        <v>14.594122482924302</v>
      </c>
      <c r="CB7" s="229">
        <v>30905.849663859874</v>
      </c>
      <c r="CC7" s="229">
        <v>177.6170740499721</v>
      </c>
      <c r="CD7" s="333">
        <v>13.959985498963984</v>
      </c>
      <c r="CE7" s="229">
        <v>31806.980265851886</v>
      </c>
      <c r="CF7" s="229">
        <v>184.45750634996173</v>
      </c>
      <c r="CG7" s="333">
        <v>13.938084119805008</v>
      </c>
      <c r="CH7" s="229">
        <v>34957.245627482618</v>
      </c>
      <c r="CI7" s="229">
        <v>202.79418963995974</v>
      </c>
      <c r="CJ7" s="333">
        <v>15.025983826795091</v>
      </c>
      <c r="CK7" s="229">
        <v>35793.561708342946</v>
      </c>
      <c r="CL7" s="229">
        <v>207.87139724995822</v>
      </c>
      <c r="CM7" s="333">
        <v>14.943126005178273</v>
      </c>
      <c r="CN7" s="229">
        <v>37394.396328342562</v>
      </c>
      <c r="CO7" s="229">
        <v>217.34645559995212</v>
      </c>
      <c r="CP7" s="333">
        <v>14.786595901191227</v>
      </c>
      <c r="CQ7" s="229">
        <v>38632.86147039989</v>
      </c>
      <c r="CR7" s="229">
        <v>225.38268108992247</v>
      </c>
      <c r="CS7" s="333">
        <v>14.627497129468967</v>
      </c>
      <c r="CT7" s="229">
        <v>39227.899327639243</v>
      </c>
      <c r="CU7" s="229">
        <v>228.26415359993112</v>
      </c>
      <c r="CV7" s="333">
        <v>14.668294415042048</v>
      </c>
      <c r="CW7" s="229">
        <v>45540.502346772781</v>
      </c>
      <c r="CX7" s="229">
        <v>259.43360709994153</v>
      </c>
      <c r="CY7" s="333">
        <v>16.680619088708962</v>
      </c>
      <c r="CZ7" s="229">
        <v>47062.887841318268</v>
      </c>
      <c r="DA7" s="229">
        <v>266.74643405994112</v>
      </c>
      <c r="DB7" s="333">
        <v>16.795933383795148</v>
      </c>
      <c r="DC7" s="229">
        <v>47754.53877308435</v>
      </c>
      <c r="DD7" s="229">
        <v>270.37992115994041</v>
      </c>
      <c r="DE7" s="333">
        <v>16.593315818393759</v>
      </c>
      <c r="DF7" s="229">
        <v>69058.610090241084</v>
      </c>
      <c r="DG7" s="229">
        <v>380.23519164007553</v>
      </c>
      <c r="DH7" s="333">
        <v>23.163309399715391</v>
      </c>
      <c r="DI7" s="229">
        <v>57646.128498829385</v>
      </c>
      <c r="DJ7" s="229">
        <v>310.13498629998162</v>
      </c>
      <c r="DK7" s="333">
        <v>19.206660690584222</v>
      </c>
      <c r="DL7" s="229">
        <v>49882.907528050266</v>
      </c>
      <c r="DM7" s="229">
        <v>271.21550084997239</v>
      </c>
      <c r="DN7" s="333">
        <v>16.51103776014352</v>
      </c>
      <c r="DO7" s="229">
        <v>51369.145421349043</v>
      </c>
      <c r="DP7" s="229">
        <v>279.5122716099745</v>
      </c>
      <c r="DQ7" s="333">
        <v>16.54359431112039</v>
      </c>
      <c r="DR7" s="229">
        <v>52109.917384031694</v>
      </c>
      <c r="DS7" s="229">
        <v>310.87046707001917</v>
      </c>
      <c r="DT7" s="333">
        <v>16.549034964689195</v>
      </c>
      <c r="DU7" s="229">
        <v>51550.151006992783</v>
      </c>
      <c r="DV7" s="229">
        <v>309.83366127997573</v>
      </c>
      <c r="DW7" s="333">
        <v>16.249807296848839</v>
      </c>
      <c r="DX7" s="229">
        <v>52342.199030880998</v>
      </c>
      <c r="DY7" s="229">
        <v>313.94643414998689</v>
      </c>
      <c r="DZ7" s="333">
        <v>16.114015178698605</v>
      </c>
    </row>
    <row r="8" spans="1:130" s="79" customFormat="1">
      <c r="A8" s="332" t="s">
        <v>21</v>
      </c>
      <c r="B8" s="229">
        <v>51824.94067226979</v>
      </c>
      <c r="C8" s="229">
        <v>518.13696419000394</v>
      </c>
      <c r="D8" s="333">
        <v>33.076251270903342</v>
      </c>
      <c r="E8" s="229">
        <v>53029.197907289905</v>
      </c>
      <c r="F8" s="229">
        <v>530.17834875999995</v>
      </c>
      <c r="G8" s="333">
        <v>33.152641802746594</v>
      </c>
      <c r="H8" s="229">
        <v>55476.690736450008</v>
      </c>
      <c r="I8" s="229">
        <v>554.65431523000393</v>
      </c>
      <c r="J8" s="333">
        <v>33.967276105388216</v>
      </c>
      <c r="K8" s="229">
        <v>58145.1449607178</v>
      </c>
      <c r="L8" s="229">
        <v>581.34082778984202</v>
      </c>
      <c r="M8" s="333">
        <v>34.689663560053418</v>
      </c>
      <c r="N8" s="229">
        <v>54125.702259588499</v>
      </c>
      <c r="O8" s="229">
        <v>541.14545907982904</v>
      </c>
      <c r="P8" s="333">
        <v>31.39436303746243</v>
      </c>
      <c r="Q8" s="229">
        <v>53256.093160029202</v>
      </c>
      <c r="R8" s="229">
        <v>532.44896378983401</v>
      </c>
      <c r="S8" s="333">
        <v>29.871427340676181</v>
      </c>
      <c r="T8" s="229">
        <v>56263.377631569005</v>
      </c>
      <c r="U8" s="229">
        <v>562.52507094987607</v>
      </c>
      <c r="V8" s="333">
        <v>31.118591352392215</v>
      </c>
      <c r="W8" s="229">
        <v>56859.145013117697</v>
      </c>
      <c r="X8" s="229">
        <v>568.48866951987304</v>
      </c>
      <c r="Y8" s="333">
        <v>30.847421002535309</v>
      </c>
      <c r="Z8" s="229">
        <v>46492.535943233896</v>
      </c>
      <c r="AA8" s="229">
        <v>464.82043034992296</v>
      </c>
      <c r="AB8" s="333">
        <v>24.839692658659178</v>
      </c>
      <c r="AC8" s="229">
        <v>47844.932050092393</v>
      </c>
      <c r="AD8" s="229">
        <v>478.34525292993499</v>
      </c>
      <c r="AE8" s="333">
        <v>25.285015337404083</v>
      </c>
      <c r="AF8" s="229">
        <v>47130.747810603018</v>
      </c>
      <c r="AG8" s="229">
        <v>471.20516178029726</v>
      </c>
      <c r="AH8" s="333">
        <v>25.184161642675395</v>
      </c>
      <c r="AI8" s="229">
        <v>45806.627886750008</v>
      </c>
      <c r="AJ8" s="229">
        <v>584.65859818000001</v>
      </c>
      <c r="AK8" s="333">
        <v>24.43914911528363</v>
      </c>
      <c r="AL8" s="229">
        <v>45359.721584189996</v>
      </c>
      <c r="AM8" s="229">
        <v>577.0349101999999</v>
      </c>
      <c r="AN8" s="333">
        <v>24.551704785870058</v>
      </c>
      <c r="AO8" s="229">
        <v>70382.601926090007</v>
      </c>
      <c r="AP8" s="229">
        <v>1017.3611663300001</v>
      </c>
      <c r="AQ8" s="333">
        <v>37.935894326005119</v>
      </c>
      <c r="AR8" s="229">
        <v>71615.697133855443</v>
      </c>
      <c r="AS8" s="229">
        <v>1032.6565366098839</v>
      </c>
      <c r="AT8" s="333">
        <v>38.259080680311719</v>
      </c>
      <c r="AU8" s="229">
        <v>73193.975850934279</v>
      </c>
      <c r="AV8" s="229">
        <v>1055.752580679939</v>
      </c>
      <c r="AW8" s="333">
        <v>39.070990312770952</v>
      </c>
      <c r="AX8" s="229">
        <v>72384.362023485723</v>
      </c>
      <c r="AY8" s="229">
        <v>1045.1640873198994</v>
      </c>
      <c r="AZ8" s="333">
        <v>39.009037409944035</v>
      </c>
      <c r="BA8" s="229">
        <v>73581.702289057983</v>
      </c>
      <c r="BB8" s="229">
        <v>1063.5429925798376</v>
      </c>
      <c r="BC8" s="333">
        <v>38.80327159344187</v>
      </c>
      <c r="BD8" s="229">
        <v>73973.9917805</v>
      </c>
      <c r="BE8" s="229">
        <v>1060.4451103399999</v>
      </c>
      <c r="BF8" s="333">
        <v>38.613609501380687</v>
      </c>
      <c r="BG8" s="229">
        <v>76629.508950860007</v>
      </c>
      <c r="BH8" s="229">
        <v>1106.0931868799998</v>
      </c>
      <c r="BI8" s="333">
        <v>38.966581389699215</v>
      </c>
      <c r="BJ8" s="229">
        <v>76433.353331535298</v>
      </c>
      <c r="BK8" s="229">
        <v>1100.5190994198369</v>
      </c>
      <c r="BL8" s="333">
        <v>38.231689329304942</v>
      </c>
      <c r="BM8" s="229">
        <v>79247.928387859065</v>
      </c>
      <c r="BN8" s="229">
        <v>1137.4252037397823</v>
      </c>
      <c r="BO8" s="333">
        <v>38.838190083532723</v>
      </c>
      <c r="BP8" s="229">
        <v>82380.047588414367</v>
      </c>
      <c r="BQ8" s="229">
        <v>1188.3496150699934</v>
      </c>
      <c r="BR8" s="333">
        <v>39.427197830311421</v>
      </c>
      <c r="BS8" s="229">
        <v>87388.386846760986</v>
      </c>
      <c r="BT8" s="229">
        <v>1264.5920618295327</v>
      </c>
      <c r="BU8" s="333">
        <v>40.822437007016909</v>
      </c>
      <c r="BV8" s="229">
        <v>87160.327840205151</v>
      </c>
      <c r="BW8" s="229">
        <v>1258.0650897098988</v>
      </c>
      <c r="BX8" s="333">
        <v>40.128850962073301</v>
      </c>
      <c r="BY8" s="229">
        <v>85785.642947871864</v>
      </c>
      <c r="BZ8" s="229">
        <v>1232.4860209999081</v>
      </c>
      <c r="CA8" s="333">
        <v>39.562785140275686</v>
      </c>
      <c r="CB8" s="229">
        <v>89088.761106081351</v>
      </c>
      <c r="CC8" s="229">
        <v>1295.4396549093233</v>
      </c>
      <c r="CD8" s="333">
        <v>40.240854941317849</v>
      </c>
      <c r="CE8" s="229">
        <v>91277.38821506215</v>
      </c>
      <c r="CF8" s="229">
        <v>1341.0337434393584</v>
      </c>
      <c r="CG8" s="333">
        <v>39.998513047889311</v>
      </c>
      <c r="CH8" s="229">
        <v>92317.389483764113</v>
      </c>
      <c r="CI8" s="229">
        <v>1338.9542532292126</v>
      </c>
      <c r="CJ8" s="333">
        <v>39.68160466923139</v>
      </c>
      <c r="CK8" s="229">
        <v>92536.265707894374</v>
      </c>
      <c r="CL8" s="229">
        <v>1343.8521659992139</v>
      </c>
      <c r="CM8" s="333">
        <v>38.632117412317122</v>
      </c>
      <c r="CN8" s="229">
        <v>96094.004153293077</v>
      </c>
      <c r="CO8" s="229">
        <v>1406.5459189398532</v>
      </c>
      <c r="CP8" s="333">
        <v>37.997757617634875</v>
      </c>
      <c r="CQ8" s="229">
        <v>99160.651939610674</v>
      </c>
      <c r="CR8" s="229">
        <v>1461.1266700999872</v>
      </c>
      <c r="CS8" s="333">
        <v>37.545035402419352</v>
      </c>
      <c r="CT8" s="229">
        <v>98302.694261139448</v>
      </c>
      <c r="CU8" s="229">
        <v>1450.8698852199027</v>
      </c>
      <c r="CV8" s="333">
        <v>36.757840361803389</v>
      </c>
      <c r="CW8" s="229">
        <v>98440.942329635291</v>
      </c>
      <c r="CX8" s="229">
        <v>1482.5343508191902</v>
      </c>
      <c r="CY8" s="333">
        <v>36.05704322781974</v>
      </c>
      <c r="CZ8" s="229">
        <v>98557.625860297165</v>
      </c>
      <c r="DA8" s="229">
        <v>1490.964325959271</v>
      </c>
      <c r="DB8" s="333">
        <v>35.173517698190388</v>
      </c>
      <c r="DC8" s="229">
        <v>99803.756019557477</v>
      </c>
      <c r="DD8" s="229">
        <v>1512.0826677093462</v>
      </c>
      <c r="DE8" s="333">
        <v>34.678907723590868</v>
      </c>
      <c r="DF8" s="229">
        <v>92445.774195097809</v>
      </c>
      <c r="DG8" s="229">
        <v>1314.079734540047</v>
      </c>
      <c r="DH8" s="333">
        <v>31.007720363602814</v>
      </c>
      <c r="DI8" s="229">
        <v>42137.097549745929</v>
      </c>
      <c r="DJ8" s="229">
        <v>576.33241343001043</v>
      </c>
      <c r="DK8" s="333">
        <v>14.039328506518048</v>
      </c>
      <c r="DL8" s="229">
        <v>42378.807543807023</v>
      </c>
      <c r="DM8" s="229">
        <v>580.86191585001222</v>
      </c>
      <c r="DN8" s="333">
        <v>14.0272114489755</v>
      </c>
      <c r="DO8" s="229">
        <v>43036.786190836639</v>
      </c>
      <c r="DP8" s="229">
        <v>592.62521351998544</v>
      </c>
      <c r="DQ8" s="333">
        <v>13.860131901274128</v>
      </c>
      <c r="DR8" s="229">
        <v>28566.418960704385</v>
      </c>
      <c r="DS8" s="229">
        <v>364.11044513006169</v>
      </c>
      <c r="DT8" s="333">
        <v>9.0721054633934894</v>
      </c>
      <c r="DU8" s="229">
        <v>28417.507784596386</v>
      </c>
      <c r="DV8" s="229">
        <v>367.06026847002835</v>
      </c>
      <c r="DW8" s="333">
        <v>8.9578597993583511</v>
      </c>
      <c r="DX8" s="229">
        <v>28730.170434745512</v>
      </c>
      <c r="DY8" s="229">
        <v>373.9136337200602</v>
      </c>
      <c r="DZ8" s="333">
        <v>8.8448405119347324</v>
      </c>
    </row>
    <row r="9" spans="1:130" s="79" customFormat="1">
      <c r="A9" s="332" t="s">
        <v>22</v>
      </c>
      <c r="B9" s="229">
        <v>15438.784970160101</v>
      </c>
      <c r="C9" s="229">
        <v>463.14092643000049</v>
      </c>
      <c r="D9" s="333">
        <v>9.8535015065381657</v>
      </c>
      <c r="E9" s="229">
        <v>15428.703989209998</v>
      </c>
      <c r="F9" s="229">
        <v>462.83995355000002</v>
      </c>
      <c r="G9" s="333">
        <v>9.6456728938110228</v>
      </c>
      <c r="H9" s="229">
        <v>15913.084634679899</v>
      </c>
      <c r="I9" s="229">
        <v>477.37087538999998</v>
      </c>
      <c r="J9" s="333">
        <v>9.743265726544875</v>
      </c>
      <c r="K9" s="229">
        <v>15178.822539819701</v>
      </c>
      <c r="L9" s="229">
        <v>455.34440590998503</v>
      </c>
      <c r="M9" s="333">
        <v>9.0557560308746492</v>
      </c>
      <c r="N9" s="229">
        <v>15490.5921443402</v>
      </c>
      <c r="O9" s="229">
        <v>464.69854006998901</v>
      </c>
      <c r="P9" s="333">
        <v>8.9849600678119153</v>
      </c>
      <c r="Q9" s="229">
        <v>13402.388557779701</v>
      </c>
      <c r="R9" s="229">
        <v>402.05452671998597</v>
      </c>
      <c r="S9" s="333">
        <v>7.517421054379998</v>
      </c>
      <c r="T9" s="229">
        <v>12471.47132941</v>
      </c>
      <c r="U9" s="229">
        <v>374.12687038999303</v>
      </c>
      <c r="V9" s="333">
        <v>6.897819437794082</v>
      </c>
      <c r="W9" s="229">
        <v>13777.036149149599</v>
      </c>
      <c r="X9" s="229">
        <v>413.29645262997599</v>
      </c>
      <c r="Y9" s="333">
        <v>7.4743655424632047</v>
      </c>
      <c r="Z9" s="229">
        <v>12603.8576349501</v>
      </c>
      <c r="AA9" s="229">
        <v>378.10044945999397</v>
      </c>
      <c r="AB9" s="333">
        <v>6.7338970355997052</v>
      </c>
      <c r="AC9" s="229">
        <v>12720.850660460001</v>
      </c>
      <c r="AD9" s="229">
        <v>381.61169044000098</v>
      </c>
      <c r="AE9" s="333">
        <v>6.7226953884645928</v>
      </c>
      <c r="AF9" s="229">
        <v>12758.873500390717</v>
      </c>
      <c r="AG9" s="229">
        <v>382.75323421998513</v>
      </c>
      <c r="AH9" s="333">
        <v>6.8176625141517411</v>
      </c>
      <c r="AI9" s="229">
        <v>26845.316277010003</v>
      </c>
      <c r="AJ9" s="229">
        <v>1332.1867106600002</v>
      </c>
      <c r="AK9" s="333">
        <v>14.322745807939608</v>
      </c>
      <c r="AL9" s="229">
        <v>27210.376731839999</v>
      </c>
      <c r="AM9" s="229">
        <v>1363.22943446</v>
      </c>
      <c r="AN9" s="333">
        <v>14.728069602289933</v>
      </c>
      <c r="AO9" s="229">
        <v>31645.994897050001</v>
      </c>
      <c r="AP9" s="229">
        <v>1626.1792808299999</v>
      </c>
      <c r="AQ9" s="333">
        <v>17.057043721067206</v>
      </c>
      <c r="AR9" s="229">
        <v>31509.163108937879</v>
      </c>
      <c r="AS9" s="229">
        <v>1609.6336932499294</v>
      </c>
      <c r="AT9" s="333">
        <v>16.833064004121312</v>
      </c>
      <c r="AU9" s="229">
        <v>30838.818595244993</v>
      </c>
      <c r="AV9" s="229">
        <v>1564.1901283999096</v>
      </c>
      <c r="AW9" s="333">
        <v>16.461780748814697</v>
      </c>
      <c r="AX9" s="229">
        <v>30512.531183385905</v>
      </c>
      <c r="AY9" s="229">
        <v>1540.9486937400468</v>
      </c>
      <c r="AZ9" s="333">
        <v>16.443668730803946</v>
      </c>
      <c r="BA9" s="229">
        <v>31370.532186933702</v>
      </c>
      <c r="BB9" s="229">
        <v>1579.755037720073</v>
      </c>
      <c r="BC9" s="333">
        <v>16.543233475333917</v>
      </c>
      <c r="BD9" s="229">
        <v>31476.291676650002</v>
      </c>
      <c r="BE9" s="229">
        <v>1590.0187536600001</v>
      </c>
      <c r="BF9" s="333">
        <v>16.430277805747842</v>
      </c>
      <c r="BG9" s="229">
        <v>32580.89115662</v>
      </c>
      <c r="BH9" s="229">
        <v>1647.5158555200001</v>
      </c>
      <c r="BI9" s="333">
        <v>16.567585573561431</v>
      </c>
      <c r="BJ9" s="229">
        <v>33184.679923205927</v>
      </c>
      <c r="BK9" s="229">
        <v>1684.4646317401821</v>
      </c>
      <c r="BL9" s="333">
        <v>16.598857933307265</v>
      </c>
      <c r="BM9" s="229">
        <v>33736.133487385123</v>
      </c>
      <c r="BN9" s="229">
        <v>1714.0006002902105</v>
      </c>
      <c r="BO9" s="333">
        <v>16.533559825738358</v>
      </c>
      <c r="BP9" s="229">
        <v>34202.358689945555</v>
      </c>
      <c r="BQ9" s="229">
        <v>1737.5638512200692</v>
      </c>
      <c r="BR9" s="333">
        <v>16.3692933156475</v>
      </c>
      <c r="BS9" s="229">
        <v>33575.056296107061</v>
      </c>
      <c r="BT9" s="229">
        <v>1721.8804318302969</v>
      </c>
      <c r="BU9" s="333">
        <v>15.684184937047824</v>
      </c>
      <c r="BV9" s="229">
        <v>33407.17667263437</v>
      </c>
      <c r="BW9" s="229">
        <v>1721.9854350001185</v>
      </c>
      <c r="BX9" s="333">
        <v>15.380754604521012</v>
      </c>
      <c r="BY9" s="229">
        <v>33213.025353116573</v>
      </c>
      <c r="BZ9" s="229">
        <v>1705.0895017600424</v>
      </c>
      <c r="CA9" s="333">
        <v>15.317245878804448</v>
      </c>
      <c r="CB9" s="229">
        <v>34941.663803503237</v>
      </c>
      <c r="CC9" s="229">
        <v>1825.9611375502197</v>
      </c>
      <c r="CD9" s="333">
        <v>15.78293835347867</v>
      </c>
      <c r="CE9" s="229">
        <v>38316.877458807052</v>
      </c>
      <c r="CF9" s="229">
        <v>1994.4477125602798</v>
      </c>
      <c r="CG9" s="333">
        <v>16.790775382172519</v>
      </c>
      <c r="CH9" s="229">
        <v>36332.446732765326</v>
      </c>
      <c r="CI9" s="229">
        <v>1883.3421857003186</v>
      </c>
      <c r="CJ9" s="333">
        <v>15.617098750057906</v>
      </c>
      <c r="CK9" s="229">
        <v>37962.088861385688</v>
      </c>
      <c r="CL9" s="229">
        <v>1982.0173470203474</v>
      </c>
      <c r="CM9" s="333">
        <v>15.848444530269761</v>
      </c>
      <c r="CN9" s="229">
        <v>42098.104304422595</v>
      </c>
      <c r="CO9" s="229">
        <v>2216.4117749804282</v>
      </c>
      <c r="CP9" s="333">
        <v>16.646549153780295</v>
      </c>
      <c r="CQ9" s="229">
        <v>45487.329435325999</v>
      </c>
      <c r="CR9" s="229">
        <v>2400.8479759305628</v>
      </c>
      <c r="CS9" s="333">
        <v>17.222793120106747</v>
      </c>
      <c r="CT9" s="229">
        <v>47299.889587606405</v>
      </c>
      <c r="CU9" s="229">
        <v>2497.6769385805242</v>
      </c>
      <c r="CV9" s="333">
        <v>17.686613817251949</v>
      </c>
      <c r="CW9" s="229">
        <v>53194.238883246042</v>
      </c>
      <c r="CX9" s="229">
        <v>2836.7378020011647</v>
      </c>
      <c r="CY9" s="333">
        <v>19.484037083488555</v>
      </c>
      <c r="CZ9" s="229">
        <v>55920.326966794128</v>
      </c>
      <c r="DA9" s="229">
        <v>2980.4741408107702</v>
      </c>
      <c r="DB9" s="333">
        <v>19.957000719996806</v>
      </c>
      <c r="DC9" s="229">
        <v>58081.45843259243</v>
      </c>
      <c r="DD9" s="229">
        <v>3088.7108347504532</v>
      </c>
      <c r="DE9" s="333">
        <v>20.18162058991798</v>
      </c>
      <c r="DF9" s="229">
        <v>42837.346724522002</v>
      </c>
      <c r="DG9" s="229">
        <v>2214.039240660059</v>
      </c>
      <c r="DH9" s="333">
        <v>14.368298388084799</v>
      </c>
      <c r="DI9" s="229">
        <v>50232.003770383119</v>
      </c>
      <c r="DJ9" s="229">
        <v>2670.8248984896054</v>
      </c>
      <c r="DK9" s="333">
        <v>16.736406717156864</v>
      </c>
      <c r="DL9" s="229">
        <v>51284.012263690747</v>
      </c>
      <c r="DM9" s="229">
        <v>2725.2633642499968</v>
      </c>
      <c r="DN9" s="333">
        <v>16.974797679973118</v>
      </c>
      <c r="DO9" s="229">
        <v>51282.340582059136</v>
      </c>
      <c r="DP9" s="229">
        <v>2715.3601408900167</v>
      </c>
      <c r="DQ9" s="333">
        <v>16.515638540517724</v>
      </c>
      <c r="DR9" s="229">
        <v>54053.325435359671</v>
      </c>
      <c r="DS9" s="229">
        <v>2960.0734856097079</v>
      </c>
      <c r="DT9" s="333">
        <v>17.166221277902206</v>
      </c>
      <c r="DU9" s="229">
        <v>56029.531321381175</v>
      </c>
      <c r="DV9" s="229">
        <v>2997.5866365691895</v>
      </c>
      <c r="DW9" s="333">
        <v>17.6618122181969</v>
      </c>
      <c r="DX9" s="229">
        <v>58823.324892734316</v>
      </c>
      <c r="DY9" s="229">
        <v>3082.6882281087924</v>
      </c>
      <c r="DZ9" s="333">
        <v>18.109287873514969</v>
      </c>
    </row>
    <row r="10" spans="1:130" s="79" customFormat="1">
      <c r="A10" s="332" t="s">
        <v>23</v>
      </c>
      <c r="B10" s="229">
        <v>1759.2018349</v>
      </c>
      <c r="C10" s="229">
        <v>175.91568246999992</v>
      </c>
      <c r="D10" s="333">
        <v>1.1227760451353768</v>
      </c>
      <c r="E10" s="229">
        <v>1703.1292206199998</v>
      </c>
      <c r="F10" s="229">
        <v>170.30883369</v>
      </c>
      <c r="G10" s="333">
        <v>1.0647574397357393</v>
      </c>
      <c r="H10" s="229">
        <v>1735.9593529200001</v>
      </c>
      <c r="I10" s="229">
        <v>173.59207228</v>
      </c>
      <c r="J10" s="333">
        <v>1.0628934398500853</v>
      </c>
      <c r="K10" s="229">
        <v>1564.8823027999999</v>
      </c>
      <c r="L10" s="229">
        <v>156.48470299000098</v>
      </c>
      <c r="M10" s="333">
        <v>0.93361605052129681</v>
      </c>
      <c r="N10" s="229">
        <v>1902.3560611599501</v>
      </c>
      <c r="O10" s="229">
        <v>190.23197999000098</v>
      </c>
      <c r="P10" s="333">
        <v>1.1034176799062674</v>
      </c>
      <c r="Q10" s="229">
        <v>2258.9311739200703</v>
      </c>
      <c r="R10" s="229">
        <v>225.88985575000001</v>
      </c>
      <c r="S10" s="333">
        <v>1.2670380875776717</v>
      </c>
      <c r="T10" s="229">
        <v>1739.2288458099899</v>
      </c>
      <c r="U10" s="229">
        <v>173.919975570003</v>
      </c>
      <c r="V10" s="333">
        <v>0.96194636723491256</v>
      </c>
      <c r="W10" s="229">
        <v>2153.7611374599901</v>
      </c>
      <c r="X10" s="229">
        <v>215.37345253000001</v>
      </c>
      <c r="Y10" s="333">
        <v>1.1684659790575473</v>
      </c>
      <c r="Z10" s="229">
        <v>2311.9577441800197</v>
      </c>
      <c r="AA10" s="229">
        <v>231.193287700003</v>
      </c>
      <c r="AB10" s="333">
        <v>1.2352159038035067</v>
      </c>
      <c r="AC10" s="229">
        <v>2568.4596049300098</v>
      </c>
      <c r="AD10" s="229">
        <v>256.84366042000698</v>
      </c>
      <c r="AE10" s="333">
        <v>1.3573755405517962</v>
      </c>
      <c r="AF10" s="229">
        <v>2885.0593517100306</v>
      </c>
      <c r="AG10" s="229">
        <v>288.50368438998896</v>
      </c>
      <c r="AH10" s="333">
        <v>1.5416220713101403</v>
      </c>
      <c r="AI10" s="229">
        <v>7827.1723001</v>
      </c>
      <c r="AJ10" s="229">
        <v>942.66268245000015</v>
      </c>
      <c r="AK10" s="333">
        <v>4.1760208034980391</v>
      </c>
      <c r="AL10" s="229">
        <v>8682.0004991899987</v>
      </c>
      <c r="AM10" s="229">
        <v>1050.91436105</v>
      </c>
      <c r="AN10" s="333">
        <v>4.6992773712523164</v>
      </c>
      <c r="AO10" s="229">
        <v>5197.1565157900004</v>
      </c>
      <c r="AP10" s="229">
        <v>615.61428525999997</v>
      </c>
      <c r="AQ10" s="333">
        <v>2.8012431337187316</v>
      </c>
      <c r="AR10" s="229">
        <v>4415.0500832900043</v>
      </c>
      <c r="AS10" s="229">
        <v>520.06507315998988</v>
      </c>
      <c r="AT10" s="333">
        <v>2.3586415283857702</v>
      </c>
      <c r="AU10" s="229">
        <v>4144.7115507999697</v>
      </c>
      <c r="AV10" s="229">
        <v>485.8456992499934</v>
      </c>
      <c r="AW10" s="333">
        <v>2.2124496308321313</v>
      </c>
      <c r="AX10" s="229">
        <v>4326.4563050400029</v>
      </c>
      <c r="AY10" s="229">
        <v>501.53270057999316</v>
      </c>
      <c r="AZ10" s="333">
        <v>2.3315933322868077</v>
      </c>
      <c r="BA10" s="229">
        <v>4213.5868722100149</v>
      </c>
      <c r="BB10" s="229">
        <v>489.08842885998524</v>
      </c>
      <c r="BC10" s="333">
        <v>2.2220327975374929</v>
      </c>
      <c r="BD10" s="229">
        <v>4883.1567210600006</v>
      </c>
      <c r="BE10" s="229">
        <v>571.38092251</v>
      </c>
      <c r="BF10" s="333">
        <v>2.5489540610509271</v>
      </c>
      <c r="BG10" s="229">
        <v>5775.5147696700014</v>
      </c>
      <c r="BH10" s="229">
        <v>683.96373396000001</v>
      </c>
      <c r="BI10" s="333">
        <v>2.9368851428249991</v>
      </c>
      <c r="BJ10" s="229">
        <v>6762.1855968600685</v>
      </c>
      <c r="BK10" s="229">
        <v>805.81254300999353</v>
      </c>
      <c r="BL10" s="333">
        <v>3.3824209936840357</v>
      </c>
      <c r="BM10" s="229">
        <v>6975.7308910801084</v>
      </c>
      <c r="BN10" s="229">
        <v>840.83113966999372</v>
      </c>
      <c r="BO10" s="333">
        <v>3.418698353771056</v>
      </c>
      <c r="BP10" s="229">
        <v>7263.0250926400677</v>
      </c>
      <c r="BQ10" s="229">
        <v>883.46631065994768</v>
      </c>
      <c r="BR10" s="333">
        <v>3.4760932477818649</v>
      </c>
      <c r="BS10" s="229">
        <v>7127.740792720233</v>
      </c>
      <c r="BT10" s="229">
        <v>879.20347511999762</v>
      </c>
      <c r="BU10" s="333">
        <v>3.3296386397817028</v>
      </c>
      <c r="BV10" s="229">
        <v>7693.7685375298897</v>
      </c>
      <c r="BW10" s="229">
        <v>947.56416346001686</v>
      </c>
      <c r="BX10" s="333">
        <v>3.5422318688986114</v>
      </c>
      <c r="BY10" s="229">
        <v>7629.9200532600025</v>
      </c>
      <c r="BZ10" s="229">
        <v>933.96086398997591</v>
      </c>
      <c r="CA10" s="333">
        <v>3.5187809676735045</v>
      </c>
      <c r="CB10" s="229">
        <v>10314.207892860248</v>
      </c>
      <c r="CC10" s="229">
        <v>1189.9547964499734</v>
      </c>
      <c r="CD10" s="333">
        <v>4.6588653663840507</v>
      </c>
      <c r="CE10" s="229">
        <v>11534.422074320488</v>
      </c>
      <c r="CF10" s="229">
        <v>1320.927208869974</v>
      </c>
      <c r="CG10" s="333">
        <v>5.0544799852570623</v>
      </c>
      <c r="CH10" s="229">
        <v>9490.8809010901277</v>
      </c>
      <c r="CI10" s="229">
        <v>1116.5247973199037</v>
      </c>
      <c r="CJ10" s="333">
        <v>4.079549757481522</v>
      </c>
      <c r="CK10" s="229">
        <v>10275.553698550651</v>
      </c>
      <c r="CL10" s="229">
        <v>1219.2595242398818</v>
      </c>
      <c r="CM10" s="333">
        <v>4.2898467311407034</v>
      </c>
      <c r="CN10" s="229">
        <v>12237.364165151528</v>
      </c>
      <c r="CO10" s="229">
        <v>1488.0997423399408</v>
      </c>
      <c r="CP10" s="333">
        <v>4.8389324757909309</v>
      </c>
      <c r="CQ10" s="229">
        <v>14359.810325892062</v>
      </c>
      <c r="CR10" s="229">
        <v>1766.2836419703649</v>
      </c>
      <c r="CS10" s="333">
        <v>5.4370314889214635</v>
      </c>
      <c r="CT10" s="229">
        <v>15317.30378700558</v>
      </c>
      <c r="CU10" s="229">
        <v>1879.6697382304117</v>
      </c>
      <c r="CV10" s="333">
        <v>5.7275236615622687</v>
      </c>
      <c r="CW10" s="229">
        <v>15537.993667727273</v>
      </c>
      <c r="CX10" s="229">
        <v>1965.6361341002882</v>
      </c>
      <c r="CY10" s="333">
        <v>5.6912712951770397</v>
      </c>
      <c r="CZ10" s="229">
        <v>15650.895200791245</v>
      </c>
      <c r="DA10" s="229">
        <v>1989.9155129901646</v>
      </c>
      <c r="DB10" s="333">
        <v>5.5855347014737236</v>
      </c>
      <c r="DC10" s="229">
        <v>15407.369504233224</v>
      </c>
      <c r="DD10" s="229">
        <v>1952.9418088201123</v>
      </c>
      <c r="DE10" s="333">
        <v>5.353613597426822</v>
      </c>
      <c r="DF10" s="229">
        <v>12006.405885153141</v>
      </c>
      <c r="DG10" s="229">
        <v>1501.8722640999922</v>
      </c>
      <c r="DH10" s="333">
        <v>4.0271313588986688</v>
      </c>
      <c r="DI10" s="229">
        <v>13608.556109301891</v>
      </c>
      <c r="DJ10" s="229">
        <v>1685.9761894099454</v>
      </c>
      <c r="DK10" s="333">
        <v>4.5341279021963476</v>
      </c>
      <c r="DL10" s="229">
        <v>13231.082522851562</v>
      </c>
      <c r="DM10" s="229">
        <v>1631.9763309500022</v>
      </c>
      <c r="DN10" s="333">
        <v>4.3794340379925289</v>
      </c>
      <c r="DO10" s="229">
        <v>13121.808579112163</v>
      </c>
      <c r="DP10" s="229">
        <v>1606.9358917599659</v>
      </c>
      <c r="DQ10" s="333">
        <v>4.2259195861722745</v>
      </c>
      <c r="DR10" s="229">
        <v>11921.1913266301</v>
      </c>
      <c r="DS10" s="229">
        <v>1440.7094015499695</v>
      </c>
      <c r="DT10" s="333">
        <v>3.7859244840331661</v>
      </c>
      <c r="DU10" s="229">
        <v>10819.748039399869</v>
      </c>
      <c r="DV10" s="229">
        <v>1408.0981422699876</v>
      </c>
      <c r="DW10" s="333">
        <v>3.4106363843018821</v>
      </c>
      <c r="DX10" s="229">
        <v>11214.663600029959</v>
      </c>
      <c r="DY10" s="229">
        <v>1433.7573874900336</v>
      </c>
      <c r="DZ10" s="333">
        <v>3.4525347199926353</v>
      </c>
    </row>
    <row r="11" spans="1:130" s="79" customFormat="1">
      <c r="A11" s="332" t="s">
        <v>24</v>
      </c>
      <c r="B11" s="229">
        <v>2371.9552436000013</v>
      </c>
      <c r="C11" s="229">
        <v>711.58516886999973</v>
      </c>
      <c r="D11" s="333">
        <v>1.5138538823765577</v>
      </c>
      <c r="E11" s="229">
        <v>2633.8670539499999</v>
      </c>
      <c r="F11" s="229">
        <v>790.15878125000199</v>
      </c>
      <c r="G11" s="333">
        <v>1.646633448017059</v>
      </c>
      <c r="H11" s="229">
        <v>2887.5916548599998</v>
      </c>
      <c r="I11" s="229">
        <v>866.27604769999994</v>
      </c>
      <c r="J11" s="333">
        <v>1.7680150297032828</v>
      </c>
      <c r="K11" s="229">
        <v>3210.40748037004</v>
      </c>
      <c r="L11" s="229">
        <v>963.12100521998707</v>
      </c>
      <c r="M11" s="333">
        <v>1.9153440147058609</v>
      </c>
      <c r="N11" s="229">
        <v>3519.8767801301096</v>
      </c>
      <c r="O11" s="229">
        <v>1055.9617932599699</v>
      </c>
      <c r="P11" s="333">
        <v>2.0416232006109976</v>
      </c>
      <c r="Q11" s="229">
        <v>1852.21543416995</v>
      </c>
      <c r="R11" s="229">
        <v>555.66381111996202</v>
      </c>
      <c r="S11" s="333">
        <v>1.038910582397222</v>
      </c>
      <c r="T11" s="229">
        <v>1713.1038326799801</v>
      </c>
      <c r="U11" s="229">
        <v>513.93046679998895</v>
      </c>
      <c r="V11" s="333">
        <v>0.94749693952738556</v>
      </c>
      <c r="W11" s="229">
        <v>1961.34524445997</v>
      </c>
      <c r="X11" s="229">
        <v>588.40293930999803</v>
      </c>
      <c r="Y11" s="333">
        <v>1.0640758399237096</v>
      </c>
      <c r="Z11" s="229">
        <v>1916.4249967800099</v>
      </c>
      <c r="AA11" s="229">
        <v>574.92702899000392</v>
      </c>
      <c r="AB11" s="333">
        <v>1.0238935553334798</v>
      </c>
      <c r="AC11" s="229">
        <v>2038.46694772002</v>
      </c>
      <c r="AD11" s="229">
        <v>611.53968838000208</v>
      </c>
      <c r="AE11" s="333">
        <v>1.0772858446936064</v>
      </c>
      <c r="AF11" s="229">
        <v>2445.5417202699796</v>
      </c>
      <c r="AG11" s="229">
        <v>733.66205801999729</v>
      </c>
      <c r="AH11" s="333">
        <v>1.306767255946869</v>
      </c>
      <c r="AI11" s="229">
        <v>2206.9109529000002</v>
      </c>
      <c r="AJ11" s="229">
        <v>662.07298563000006</v>
      </c>
      <c r="AK11" s="333">
        <v>1.1774502588451177</v>
      </c>
      <c r="AL11" s="229">
        <v>2171.0609758299997</v>
      </c>
      <c r="AM11" s="229">
        <v>651.31803405999995</v>
      </c>
      <c r="AN11" s="333">
        <v>1.1751229127755451</v>
      </c>
      <c r="AO11" s="229">
        <v>2102.9198347699999</v>
      </c>
      <c r="AP11" s="229">
        <v>630.87572927999997</v>
      </c>
      <c r="AQ11" s="333">
        <v>1.1334639874733414</v>
      </c>
      <c r="AR11" s="229">
        <v>2233.1029240499879</v>
      </c>
      <c r="AS11" s="229">
        <v>669.93061429000909</v>
      </c>
      <c r="AT11" s="333">
        <v>1.1929851744510835</v>
      </c>
      <c r="AU11" s="229">
        <v>2303.6458721400131</v>
      </c>
      <c r="AV11" s="229">
        <v>691.09351584000217</v>
      </c>
      <c r="AW11" s="333">
        <v>1.2296876144252842</v>
      </c>
      <c r="AX11" s="229">
        <v>2344.9632807799662</v>
      </c>
      <c r="AY11" s="229">
        <v>703.4887649000068</v>
      </c>
      <c r="AZ11" s="333">
        <v>1.2637365003674557</v>
      </c>
      <c r="BA11" s="229">
        <v>2191.1979333900081</v>
      </c>
      <c r="BB11" s="229">
        <v>657.35913353000376</v>
      </c>
      <c r="BC11" s="333">
        <v>1.1555270655509804</v>
      </c>
      <c r="BD11" s="229">
        <v>2288.6313298300001</v>
      </c>
      <c r="BE11" s="229">
        <v>686.58910405999995</v>
      </c>
      <c r="BF11" s="333">
        <v>1.1946403639390555</v>
      </c>
      <c r="BG11" s="229">
        <v>2326.6102983600008</v>
      </c>
      <c r="BH11" s="229">
        <v>697.98278116999995</v>
      </c>
      <c r="BI11" s="333">
        <v>1.1830957916133154</v>
      </c>
      <c r="BJ11" s="229">
        <v>2405.0149345299951</v>
      </c>
      <c r="BK11" s="229">
        <v>721.50425318000407</v>
      </c>
      <c r="BL11" s="333">
        <v>1.2029798484760854</v>
      </c>
      <c r="BM11" s="229">
        <v>2469.6397681199915</v>
      </c>
      <c r="BN11" s="229">
        <v>740.8917334800044</v>
      </c>
      <c r="BO11" s="333">
        <v>1.2103324427946871</v>
      </c>
      <c r="BP11" s="229">
        <v>2629.1053684500098</v>
      </c>
      <c r="BQ11" s="229">
        <v>788.73134581999784</v>
      </c>
      <c r="BR11" s="333">
        <v>1.2582932459144447</v>
      </c>
      <c r="BS11" s="229">
        <v>2388.1289855400219</v>
      </c>
      <c r="BT11" s="229">
        <v>716.438379040011</v>
      </c>
      <c r="BU11" s="333">
        <v>1.1155858186029912</v>
      </c>
      <c r="BV11" s="229">
        <v>1609.8687499200005</v>
      </c>
      <c r="BW11" s="229">
        <v>482.96011571000065</v>
      </c>
      <c r="BX11" s="333">
        <v>0.74118793188200216</v>
      </c>
      <c r="BY11" s="229">
        <v>1912.0502965699818</v>
      </c>
      <c r="BZ11" s="229">
        <v>573.61454403999892</v>
      </c>
      <c r="CA11" s="333">
        <v>0.88180297379790407</v>
      </c>
      <c r="CB11" s="229">
        <v>3681.3874056799591</v>
      </c>
      <c r="CC11" s="229">
        <v>1104.4161075899906</v>
      </c>
      <c r="CD11" s="333">
        <v>1.662860440929953</v>
      </c>
      <c r="CE11" s="229">
        <v>3304.1544592500554</v>
      </c>
      <c r="CF11" s="229">
        <v>991.24645361999558</v>
      </c>
      <c r="CG11" s="333">
        <v>1.4479080507777542</v>
      </c>
      <c r="CH11" s="229">
        <v>3461.4511281899836</v>
      </c>
      <c r="CI11" s="229">
        <v>1038.4350512499991</v>
      </c>
      <c r="CJ11" s="333">
        <v>1.487866327446973</v>
      </c>
      <c r="CK11" s="229">
        <v>3306.6218492300286</v>
      </c>
      <c r="CL11" s="229">
        <v>991.98619908000342</v>
      </c>
      <c r="CM11" s="333">
        <v>1.3804512483875804</v>
      </c>
      <c r="CN11" s="229">
        <v>3263.7863944700689</v>
      </c>
      <c r="CO11" s="229">
        <v>979.13603052001213</v>
      </c>
      <c r="CP11" s="333">
        <v>1.2905754674867314</v>
      </c>
      <c r="CQ11" s="229">
        <v>3473.8556234599291</v>
      </c>
      <c r="CR11" s="229">
        <v>1042.1568517900209</v>
      </c>
      <c r="CS11" s="333">
        <v>1.3153002709696451</v>
      </c>
      <c r="CT11" s="229">
        <v>4709.0806754400428</v>
      </c>
      <c r="CU11" s="229">
        <v>1412.7227848599971</v>
      </c>
      <c r="CV11" s="333">
        <v>1.7608432507338276</v>
      </c>
      <c r="CW11" s="229">
        <v>4432.8405157801062</v>
      </c>
      <c r="CX11" s="229">
        <v>1329.85113883995</v>
      </c>
      <c r="CY11" s="333">
        <v>1.6236650962187738</v>
      </c>
      <c r="CZ11" s="229">
        <v>4822.008251730048</v>
      </c>
      <c r="DA11" s="229">
        <v>1446.6014101800101</v>
      </c>
      <c r="DB11" s="333">
        <v>1.7208916215520489</v>
      </c>
      <c r="DC11" s="229">
        <v>4795.0366807001446</v>
      </c>
      <c r="DD11" s="229">
        <v>1438.5102229499985</v>
      </c>
      <c r="DE11" s="333">
        <v>1.6661360374918992</v>
      </c>
      <c r="DF11" s="229">
        <v>4840.1155550299836</v>
      </c>
      <c r="DG11" s="229">
        <v>1452.0340294899956</v>
      </c>
      <c r="DH11" s="333">
        <v>1.6234484589978417</v>
      </c>
      <c r="DI11" s="229">
        <v>4684.7794031400363</v>
      </c>
      <c r="DJ11" s="229">
        <v>1405.4334684699788</v>
      </c>
      <c r="DK11" s="333">
        <v>1.5608848460339453</v>
      </c>
      <c r="DL11" s="229">
        <v>4933.6771374500713</v>
      </c>
      <c r="DM11" s="229">
        <v>1480.1027625299744</v>
      </c>
      <c r="DN11" s="333">
        <v>1.6330268933700001</v>
      </c>
      <c r="DO11" s="229">
        <v>4753.4611071400195</v>
      </c>
      <c r="DP11" s="229">
        <v>1426.0380196299989</v>
      </c>
      <c r="DQ11" s="333">
        <v>1.5308670503506394</v>
      </c>
      <c r="DR11" s="229">
        <v>4886.7113956700014</v>
      </c>
      <c r="DS11" s="229">
        <v>1466.0129109099828</v>
      </c>
      <c r="DT11" s="333">
        <v>1.5519187480820973</v>
      </c>
      <c r="DU11" s="229">
        <v>5171.6144215698605</v>
      </c>
      <c r="DV11" s="229">
        <v>1551.4830051699853</v>
      </c>
      <c r="DW11" s="333">
        <v>1.6302132219305214</v>
      </c>
      <c r="DX11" s="229">
        <v>5233.173649269831</v>
      </c>
      <c r="DY11" s="229">
        <v>1569.9508473800138</v>
      </c>
      <c r="DZ11" s="333">
        <v>1.611079419253056</v>
      </c>
    </row>
    <row r="12" spans="1:130" s="79" customFormat="1">
      <c r="A12" s="332" t="s">
        <v>25</v>
      </c>
      <c r="B12" s="229">
        <v>1260.3261533599991</v>
      </c>
      <c r="C12" s="229">
        <v>630.16277818999936</v>
      </c>
      <c r="D12" s="333">
        <v>0.80437843229663308</v>
      </c>
      <c r="E12" s="229">
        <v>1350.15648493</v>
      </c>
      <c r="F12" s="229">
        <v>675.07789790999902</v>
      </c>
      <c r="G12" s="333">
        <v>0.84408695754356122</v>
      </c>
      <c r="H12" s="229">
        <v>1294.4868565100001</v>
      </c>
      <c r="I12" s="229">
        <v>647.24319470999899</v>
      </c>
      <c r="J12" s="333">
        <v>0.79258859687139505</v>
      </c>
      <c r="K12" s="229">
        <v>1407.3359578699601</v>
      </c>
      <c r="L12" s="229">
        <v>703.66777694998302</v>
      </c>
      <c r="M12" s="333">
        <v>0.83962316935415116</v>
      </c>
      <c r="N12" s="229">
        <v>1576.26228172993</v>
      </c>
      <c r="O12" s="229">
        <v>788.13093146995607</v>
      </c>
      <c r="P12" s="333">
        <v>0.91427451744742549</v>
      </c>
      <c r="Q12" s="229">
        <v>1114.70706845994</v>
      </c>
      <c r="R12" s="229">
        <v>557.35332672995605</v>
      </c>
      <c r="S12" s="333">
        <v>0.62524096729330925</v>
      </c>
      <c r="T12" s="229">
        <v>1081.85813187995</v>
      </c>
      <c r="U12" s="229">
        <v>540.92888091996599</v>
      </c>
      <c r="V12" s="333">
        <v>0.59836260324948731</v>
      </c>
      <c r="W12" s="229">
        <v>1316.8377103400098</v>
      </c>
      <c r="X12" s="229">
        <v>658.4187289200031</v>
      </c>
      <c r="Y12" s="333">
        <v>0.71441537211826589</v>
      </c>
      <c r="Z12" s="229">
        <v>1316.6499454700102</v>
      </c>
      <c r="AA12" s="229">
        <v>658.32487116000402</v>
      </c>
      <c r="AB12" s="333">
        <v>0.70345011991704531</v>
      </c>
      <c r="AC12" s="229">
        <v>1419.2242466</v>
      </c>
      <c r="AD12" s="229">
        <v>709.61205102999793</v>
      </c>
      <c r="AE12" s="333">
        <v>0.75002942432703179</v>
      </c>
      <c r="AF12" s="229">
        <v>1423.9028705099965</v>
      </c>
      <c r="AG12" s="229">
        <v>711.9513833499982</v>
      </c>
      <c r="AH12" s="333">
        <v>0.7608578628647571</v>
      </c>
      <c r="AI12" s="229">
        <v>1541.4294023299999</v>
      </c>
      <c r="AJ12" s="229">
        <v>770.71468843999992</v>
      </c>
      <c r="AK12" s="333">
        <v>0.82239677426947511</v>
      </c>
      <c r="AL12" s="229">
        <v>1583.9570157200001</v>
      </c>
      <c r="AM12" s="229">
        <v>791.97846862999995</v>
      </c>
      <c r="AN12" s="333">
        <v>0.85734311599081281</v>
      </c>
      <c r="AO12" s="229">
        <v>1346.7529611399998</v>
      </c>
      <c r="AP12" s="229">
        <v>673.37635931999989</v>
      </c>
      <c r="AQ12" s="333">
        <v>0.72589356771283198</v>
      </c>
      <c r="AR12" s="229">
        <v>1101.340762730001</v>
      </c>
      <c r="AS12" s="229">
        <v>550.67028332000268</v>
      </c>
      <c r="AT12" s="333">
        <v>0.58836661212760488</v>
      </c>
      <c r="AU12" s="229">
        <v>1268.4649627399931</v>
      </c>
      <c r="AV12" s="229">
        <v>634.23241862999532</v>
      </c>
      <c r="AW12" s="333">
        <v>0.67710739436039291</v>
      </c>
      <c r="AX12" s="229">
        <v>1123.3591717299958</v>
      </c>
      <c r="AY12" s="229">
        <v>561.67950374999918</v>
      </c>
      <c r="AZ12" s="333">
        <v>0.60539540212568288</v>
      </c>
      <c r="BA12" s="229">
        <v>1109.675988829991</v>
      </c>
      <c r="BB12" s="229">
        <v>554.83788805999325</v>
      </c>
      <c r="BC12" s="333">
        <v>0.58518704291643486</v>
      </c>
      <c r="BD12" s="229">
        <v>1065.7366199800001</v>
      </c>
      <c r="BE12" s="229">
        <v>532.86822774999996</v>
      </c>
      <c r="BF12" s="333">
        <v>0.5563027854078435</v>
      </c>
      <c r="BG12" s="229">
        <v>1151.01530725</v>
      </c>
      <c r="BH12" s="229">
        <v>575.50759184000003</v>
      </c>
      <c r="BI12" s="333">
        <v>0.58529843483022104</v>
      </c>
      <c r="BJ12" s="229">
        <v>1235.6359868599843</v>
      </c>
      <c r="BK12" s="229">
        <v>617.81792052999083</v>
      </c>
      <c r="BL12" s="333">
        <v>0.61806069097650485</v>
      </c>
      <c r="BM12" s="229">
        <v>1266.6340595799861</v>
      </c>
      <c r="BN12" s="229">
        <v>633.31697051998935</v>
      </c>
      <c r="BO12" s="333">
        <v>0.62075785920204296</v>
      </c>
      <c r="BP12" s="229">
        <v>1245.8553223199833</v>
      </c>
      <c r="BQ12" s="229">
        <v>622.92764891998934</v>
      </c>
      <c r="BR12" s="333">
        <v>0.59626797627590256</v>
      </c>
      <c r="BS12" s="229">
        <v>1112.304305320024</v>
      </c>
      <c r="BT12" s="229">
        <v>556.15212071000246</v>
      </c>
      <c r="BU12" s="333">
        <v>0.5195996181527337</v>
      </c>
      <c r="BV12" s="229">
        <v>763.29052071000206</v>
      </c>
      <c r="BW12" s="229">
        <v>381.64508964999902</v>
      </c>
      <c r="BX12" s="333">
        <v>0.35142102267547987</v>
      </c>
      <c r="BY12" s="229">
        <v>979.24062788999299</v>
      </c>
      <c r="BZ12" s="229">
        <v>489.62006504999493</v>
      </c>
      <c r="CA12" s="333">
        <v>0.45160804571205387</v>
      </c>
      <c r="CB12" s="229">
        <v>1136.550460009995</v>
      </c>
      <c r="CC12" s="229">
        <v>568.27512926000372</v>
      </c>
      <c r="CD12" s="333">
        <v>0.51337297350325684</v>
      </c>
      <c r="CE12" s="229">
        <v>594.05295465999723</v>
      </c>
      <c r="CF12" s="229">
        <v>297.02642102999852</v>
      </c>
      <c r="CG12" s="333">
        <v>0.26031896094704571</v>
      </c>
      <c r="CH12" s="229">
        <v>751.3771012199943</v>
      </c>
      <c r="CI12" s="229">
        <v>375.68834051999841</v>
      </c>
      <c r="CJ12" s="333">
        <v>0.32297110278847951</v>
      </c>
      <c r="CK12" s="229">
        <v>1095.116987740023</v>
      </c>
      <c r="CL12" s="229">
        <v>547.5582308099988</v>
      </c>
      <c r="CM12" s="333">
        <v>0.45719035371649308</v>
      </c>
      <c r="CN12" s="229">
        <v>870.09496519000049</v>
      </c>
      <c r="CO12" s="229">
        <v>435.04747579000048</v>
      </c>
      <c r="CP12" s="333">
        <v>0.34405536415022092</v>
      </c>
      <c r="CQ12" s="229">
        <v>859.69554791998416</v>
      </c>
      <c r="CR12" s="229">
        <v>429.84780770998805</v>
      </c>
      <c r="CS12" s="333">
        <v>0.32550511872002558</v>
      </c>
      <c r="CT12" s="229">
        <v>2094.708898890181</v>
      </c>
      <c r="CU12" s="229">
        <v>1047.3537617401089</v>
      </c>
      <c r="CV12" s="333">
        <v>0.78326414030233049</v>
      </c>
      <c r="CW12" s="229">
        <v>2288.2181544000996</v>
      </c>
      <c r="CX12" s="229">
        <v>1144.1085653200516</v>
      </c>
      <c r="CY12" s="333">
        <v>0.83813075083748001</v>
      </c>
      <c r="CZ12" s="229">
        <v>2394.4248864800766</v>
      </c>
      <c r="DA12" s="229">
        <v>1197.2120599600257</v>
      </c>
      <c r="DB12" s="333">
        <v>0.85452896603835193</v>
      </c>
      <c r="DC12" s="229">
        <v>2321.2903589100429</v>
      </c>
      <c r="DD12" s="229">
        <v>1160.6449424499881</v>
      </c>
      <c r="DE12" s="333">
        <v>0.80658100823908685</v>
      </c>
      <c r="DF12" s="229">
        <v>2461.7834222500123</v>
      </c>
      <c r="DG12" s="229">
        <v>1230.8914556000279</v>
      </c>
      <c r="DH12" s="333">
        <v>0.82571964611151871</v>
      </c>
      <c r="DI12" s="229">
        <v>2604.8587120500515</v>
      </c>
      <c r="DJ12" s="229">
        <v>1302.4290510300038</v>
      </c>
      <c r="DK12" s="333">
        <v>0.8678924106806849</v>
      </c>
      <c r="DL12" s="229">
        <v>2496.9955538699887</v>
      </c>
      <c r="DM12" s="229">
        <v>1248.4976168900137</v>
      </c>
      <c r="DN12" s="333">
        <v>0.82649528505679937</v>
      </c>
      <c r="DO12" s="229">
        <v>2605.003771730027</v>
      </c>
      <c r="DP12" s="229">
        <v>1302.5017160600082</v>
      </c>
      <c r="DQ12" s="333">
        <v>0.83894963065765282</v>
      </c>
      <c r="DR12" s="229">
        <v>2712.4727143499831</v>
      </c>
      <c r="DS12" s="229">
        <v>1356.2362119399852</v>
      </c>
      <c r="DT12" s="333">
        <v>0.86142538779573619</v>
      </c>
      <c r="DU12" s="229">
        <v>2854.115470620055</v>
      </c>
      <c r="DV12" s="229">
        <v>1427.0575765500073</v>
      </c>
      <c r="DW12" s="333">
        <v>0.89968361866175006</v>
      </c>
      <c r="DX12" s="229">
        <v>2964.6404655400333</v>
      </c>
      <c r="DY12" s="229">
        <v>1482.3202120800199</v>
      </c>
      <c r="DZ12" s="333">
        <v>0.91269114300893983</v>
      </c>
    </row>
    <row r="13" spans="1:130" s="79" customFormat="1">
      <c r="A13" s="332" t="s">
        <v>26</v>
      </c>
      <c r="B13" s="229">
        <v>674.35039802000119</v>
      </c>
      <c r="C13" s="229">
        <v>472.04488573999987</v>
      </c>
      <c r="D13" s="333">
        <v>0.43039090677585801</v>
      </c>
      <c r="E13" s="229">
        <v>849.20006375999901</v>
      </c>
      <c r="F13" s="229">
        <v>594.43957423000006</v>
      </c>
      <c r="G13" s="333">
        <v>0.53090045943980979</v>
      </c>
      <c r="H13" s="229">
        <v>889.754868420001</v>
      </c>
      <c r="I13" s="229">
        <v>622.82800071000008</v>
      </c>
      <c r="J13" s="333">
        <v>0.54477923755964641</v>
      </c>
      <c r="K13" s="229">
        <v>959.72320964999494</v>
      </c>
      <c r="L13" s="229">
        <v>671.80595743999902</v>
      </c>
      <c r="M13" s="333">
        <v>0.57257532466425098</v>
      </c>
      <c r="N13" s="229">
        <v>942.76905572998498</v>
      </c>
      <c r="O13" s="229">
        <v>659.93808935999505</v>
      </c>
      <c r="P13" s="333">
        <v>0.5468314083782535</v>
      </c>
      <c r="Q13" s="229">
        <v>1095.6804924599501</v>
      </c>
      <c r="R13" s="229">
        <v>766.97598708000896</v>
      </c>
      <c r="S13" s="333">
        <v>0.61456893055907647</v>
      </c>
      <c r="T13" s="229">
        <v>1009.5047132699799</v>
      </c>
      <c r="U13" s="229">
        <v>706.65301426998599</v>
      </c>
      <c r="V13" s="333">
        <v>0.55834480550161625</v>
      </c>
      <c r="W13" s="229">
        <v>1083.76014986001</v>
      </c>
      <c r="X13" s="229">
        <v>758.63187461999098</v>
      </c>
      <c r="Y13" s="333">
        <v>0.58796532379777666</v>
      </c>
      <c r="Z13" s="229">
        <v>1091.55986792001</v>
      </c>
      <c r="AA13" s="229">
        <v>764.09166873999902</v>
      </c>
      <c r="AB13" s="333">
        <v>0.58319063668123239</v>
      </c>
      <c r="AC13" s="229">
        <v>1206.5240896299902</v>
      </c>
      <c r="AD13" s="229">
        <v>844.56666649999795</v>
      </c>
      <c r="AE13" s="333">
        <v>0.63762197591380809</v>
      </c>
      <c r="AF13" s="229">
        <v>1226.8237155500085</v>
      </c>
      <c r="AG13" s="229">
        <v>858.77645398000482</v>
      </c>
      <c r="AH13" s="333">
        <v>0.65554925806902276</v>
      </c>
      <c r="AI13" s="229">
        <v>1332.03956191</v>
      </c>
      <c r="AJ13" s="229">
        <v>932.42754927999999</v>
      </c>
      <c r="AK13" s="333">
        <v>0.71068129183095996</v>
      </c>
      <c r="AL13" s="229">
        <v>1336.1568065399999</v>
      </c>
      <c r="AM13" s="229">
        <v>935.30965809000008</v>
      </c>
      <c r="AN13" s="333">
        <v>0.72321712559265428</v>
      </c>
      <c r="AO13" s="229">
        <v>1436.9323132500001</v>
      </c>
      <c r="AP13" s="229">
        <v>1005.85250322</v>
      </c>
      <c r="AQ13" s="333">
        <v>0.77449981809875923</v>
      </c>
      <c r="AR13" s="229">
        <v>1055.9718174299953</v>
      </c>
      <c r="AS13" s="229">
        <v>739.18012067000291</v>
      </c>
      <c r="AT13" s="333">
        <v>0.56412927020284132</v>
      </c>
      <c r="AU13" s="229">
        <v>1059.5608724400026</v>
      </c>
      <c r="AV13" s="229">
        <v>741.69250623000266</v>
      </c>
      <c r="AW13" s="333">
        <v>0.56559425965881671</v>
      </c>
      <c r="AX13" s="229">
        <v>1045.1034655200006</v>
      </c>
      <c r="AY13" s="229">
        <v>731.57230232000552</v>
      </c>
      <c r="AZ13" s="333">
        <v>0.56322220772636189</v>
      </c>
      <c r="BA13" s="229">
        <v>1077.1337345399927</v>
      </c>
      <c r="BB13" s="229">
        <v>753.9934357099977</v>
      </c>
      <c r="BC13" s="333">
        <v>0.56802590241282047</v>
      </c>
      <c r="BD13" s="229">
        <v>1007.90382849</v>
      </c>
      <c r="BE13" s="229">
        <v>705.53251401</v>
      </c>
      <c r="BF13" s="333">
        <v>0.52611470479708078</v>
      </c>
      <c r="BG13" s="229">
        <v>1088.8047935299999</v>
      </c>
      <c r="BH13" s="229">
        <v>762.16081111999995</v>
      </c>
      <c r="BI13" s="333">
        <v>0.5536640020985707</v>
      </c>
      <c r="BJ13" s="229">
        <v>1097.0678868699977</v>
      </c>
      <c r="BK13" s="229">
        <v>767.947397689995</v>
      </c>
      <c r="BL13" s="333">
        <v>0.54874942411647187</v>
      </c>
      <c r="BM13" s="229">
        <v>1091.5975015100084</v>
      </c>
      <c r="BN13" s="229">
        <v>764.11810337999748</v>
      </c>
      <c r="BO13" s="333">
        <v>0.53497513589074708</v>
      </c>
      <c r="BP13" s="229">
        <v>1005.9135377399887</v>
      </c>
      <c r="BQ13" s="229">
        <v>704.13934324999832</v>
      </c>
      <c r="BR13" s="333">
        <v>0.48143152636683662</v>
      </c>
      <c r="BS13" s="229">
        <v>1050.3483710000044</v>
      </c>
      <c r="BT13" s="229">
        <v>735.24377849000098</v>
      </c>
      <c r="BU13" s="333">
        <v>0.49065764637306319</v>
      </c>
      <c r="BV13" s="229">
        <v>600.25218284001153</v>
      </c>
      <c r="BW13" s="229">
        <v>420.17614315000128</v>
      </c>
      <c r="BX13" s="333">
        <v>0.27635773042302608</v>
      </c>
      <c r="BY13" s="229">
        <v>724.93169088000002</v>
      </c>
      <c r="BZ13" s="229">
        <v>507.45174053000738</v>
      </c>
      <c r="CA13" s="333">
        <v>0.3343253689325375</v>
      </c>
      <c r="CB13" s="229">
        <v>877.13613373998214</v>
      </c>
      <c r="CC13" s="229">
        <v>613.99512558000708</v>
      </c>
      <c r="CD13" s="333">
        <v>0.39619709022095245</v>
      </c>
      <c r="CE13" s="229">
        <v>504.303696320001</v>
      </c>
      <c r="CF13" s="229">
        <v>353.01259561999944</v>
      </c>
      <c r="CG13" s="333">
        <v>0.22099008715967822</v>
      </c>
      <c r="CH13" s="229">
        <v>592.023828089988</v>
      </c>
      <c r="CI13" s="229">
        <v>414.41635958000313</v>
      </c>
      <c r="CJ13" s="333">
        <v>0.25447486797883873</v>
      </c>
      <c r="CK13" s="229">
        <v>1402.36220134</v>
      </c>
      <c r="CL13" s="229">
        <v>981.65327385999808</v>
      </c>
      <c r="CM13" s="333">
        <v>0.58545934183013548</v>
      </c>
      <c r="CN13" s="229">
        <v>1162.9681176600095</v>
      </c>
      <c r="CO13" s="229">
        <v>814.07795031999979</v>
      </c>
      <c r="CP13" s="333">
        <v>0.45986407831843629</v>
      </c>
      <c r="CQ13" s="229">
        <v>1093.5494871299777</v>
      </c>
      <c r="CR13" s="229">
        <v>765.48466376000454</v>
      </c>
      <c r="CS13" s="333">
        <v>0.41404885310351397</v>
      </c>
      <c r="CT13" s="229">
        <v>2004.6667270599958</v>
      </c>
      <c r="CU13" s="229">
        <v>1403.2658536700753</v>
      </c>
      <c r="CV13" s="333">
        <v>0.74959511624514952</v>
      </c>
      <c r="CW13" s="229">
        <v>2155.6744527500559</v>
      </c>
      <c r="CX13" s="229">
        <v>1508.9709954700595</v>
      </c>
      <c r="CY13" s="333">
        <v>0.7895825160596408</v>
      </c>
      <c r="CZ13" s="229">
        <v>2058.9433395399992</v>
      </c>
      <c r="DA13" s="229">
        <v>1441.2595868600333</v>
      </c>
      <c r="DB13" s="333">
        <v>0.73480138508546478</v>
      </c>
      <c r="DC13" s="229">
        <v>2328.3014748300584</v>
      </c>
      <c r="DD13" s="229">
        <v>1629.8103847799816</v>
      </c>
      <c r="DE13" s="333">
        <v>0.80901716747523789</v>
      </c>
      <c r="DF13" s="229">
        <v>2275.72702772004</v>
      </c>
      <c r="DG13" s="229">
        <v>1593.0084075299928</v>
      </c>
      <c r="DH13" s="333">
        <v>0.76331349825158268</v>
      </c>
      <c r="DI13" s="229">
        <v>2710.2871596199993</v>
      </c>
      <c r="DJ13" s="229">
        <v>1897.2005082199742</v>
      </c>
      <c r="DK13" s="333">
        <v>0.90301928688802902</v>
      </c>
      <c r="DL13" s="229">
        <v>2664.3326379699784</v>
      </c>
      <c r="DM13" s="229">
        <v>1865.03232749996</v>
      </c>
      <c r="DN13" s="333">
        <v>0.88188317343707456</v>
      </c>
      <c r="DO13" s="229">
        <v>2887.6464108500013</v>
      </c>
      <c r="DP13" s="229">
        <v>2021.352178410019</v>
      </c>
      <c r="DQ13" s="333">
        <v>0.92997557859335556</v>
      </c>
      <c r="DR13" s="229">
        <v>2975.4510293901121</v>
      </c>
      <c r="DS13" s="229">
        <v>2082.8154322400078</v>
      </c>
      <c r="DT13" s="333">
        <v>0.94494187657619566</v>
      </c>
      <c r="DU13" s="229">
        <v>3322.80727901006</v>
      </c>
      <c r="DV13" s="229">
        <v>2325.9647523400117</v>
      </c>
      <c r="DW13" s="333">
        <v>1.0474261842832562</v>
      </c>
      <c r="DX13" s="229">
        <v>3216.7834390700464</v>
      </c>
      <c r="DY13" s="229">
        <v>2251.7480562300116</v>
      </c>
      <c r="DZ13" s="333">
        <v>0.99031561767550291</v>
      </c>
    </row>
    <row r="14" spans="1:130" s="79" customFormat="1">
      <c r="A14" s="332" t="s">
        <v>27</v>
      </c>
      <c r="B14" s="229">
        <v>5206.1728750800112</v>
      </c>
      <c r="C14" s="229">
        <v>5206.1728750800112</v>
      </c>
      <c r="D14" s="333">
        <v>3.3227376614836714</v>
      </c>
      <c r="E14" s="229">
        <v>4883.3103261199994</v>
      </c>
      <c r="F14" s="229">
        <v>4883.3103261199994</v>
      </c>
      <c r="G14" s="333">
        <v>3.052933939082914</v>
      </c>
      <c r="H14" s="229">
        <v>5011.2078782600101</v>
      </c>
      <c r="I14" s="229">
        <v>5011.2078782600101</v>
      </c>
      <c r="J14" s="333">
        <v>3.0682630734229472</v>
      </c>
      <c r="K14" s="229">
        <v>4922.8264424202498</v>
      </c>
      <c r="L14" s="229">
        <v>4922.8264424202498</v>
      </c>
      <c r="M14" s="333">
        <v>2.9369811214240542</v>
      </c>
      <c r="N14" s="229">
        <v>4927.4257480804399</v>
      </c>
      <c r="O14" s="229">
        <v>4927.4257480804399</v>
      </c>
      <c r="P14" s="333">
        <v>2.8580394584713753</v>
      </c>
      <c r="Q14" s="229">
        <v>5151.8696349203392</v>
      </c>
      <c r="R14" s="229">
        <v>5151.8696349203392</v>
      </c>
      <c r="S14" s="333">
        <v>2.8896918706695915</v>
      </c>
      <c r="T14" s="229">
        <v>5452.5947667902301</v>
      </c>
      <c r="U14" s="229">
        <v>5452.5947667902301</v>
      </c>
      <c r="V14" s="333">
        <v>3.0157639925039414</v>
      </c>
      <c r="W14" s="229">
        <v>5340.2834355401601</v>
      </c>
      <c r="X14" s="229">
        <v>5340.2834355401601</v>
      </c>
      <c r="Y14" s="333">
        <v>2.8972291329911481</v>
      </c>
      <c r="Z14" s="229">
        <v>5694.1337501299895</v>
      </c>
      <c r="AA14" s="229">
        <v>5694.1337501299895</v>
      </c>
      <c r="AB14" s="333">
        <v>3.042220206770875</v>
      </c>
      <c r="AC14" s="229">
        <v>5509.2393069500704</v>
      </c>
      <c r="AD14" s="229">
        <v>5509.2393069500704</v>
      </c>
      <c r="AE14" s="333">
        <v>2.9115142274173831</v>
      </c>
      <c r="AF14" s="229">
        <v>5446.536024379986</v>
      </c>
      <c r="AG14" s="229">
        <v>5446.536024379986</v>
      </c>
      <c r="AH14" s="333">
        <v>2.9103387916069052</v>
      </c>
      <c r="AI14" s="229">
        <v>4575.2174308399999</v>
      </c>
      <c r="AJ14" s="229">
        <v>4575.2174308399999</v>
      </c>
      <c r="AK14" s="333">
        <v>2.4410096570214237</v>
      </c>
      <c r="AL14" s="229">
        <v>4949.6282705699996</v>
      </c>
      <c r="AM14" s="229">
        <v>4949.6282705699996</v>
      </c>
      <c r="AN14" s="333">
        <v>2.6790687388431254</v>
      </c>
      <c r="AO14" s="229">
        <v>5266.5647145399998</v>
      </c>
      <c r="AP14" s="229">
        <v>5266.5647145399998</v>
      </c>
      <c r="AQ14" s="333">
        <v>2.8386538292753323</v>
      </c>
      <c r="AR14" s="229">
        <v>5927.5563832898724</v>
      </c>
      <c r="AS14" s="229">
        <v>5927.5563832898724</v>
      </c>
      <c r="AT14" s="333">
        <v>3.1666641111027483</v>
      </c>
      <c r="AU14" s="229">
        <v>5693.0771931100098</v>
      </c>
      <c r="AV14" s="229">
        <v>5693.0771931100098</v>
      </c>
      <c r="AW14" s="333">
        <v>3.0389681838689078</v>
      </c>
      <c r="AX14" s="229">
        <v>5655.8301771801798</v>
      </c>
      <c r="AY14" s="229">
        <v>5655.8301771801798</v>
      </c>
      <c r="AZ14" s="333">
        <v>3.0480132006182119</v>
      </c>
      <c r="BA14" s="229">
        <v>5852.4758279603457</v>
      </c>
      <c r="BB14" s="229">
        <v>5852.4758279603457</v>
      </c>
      <c r="BC14" s="333">
        <v>3.0863000172825465</v>
      </c>
      <c r="BD14" s="229">
        <v>6034.6863598500004</v>
      </c>
      <c r="BE14" s="229">
        <v>6034.6863598500004</v>
      </c>
      <c r="BF14" s="333">
        <v>3.1500398579813043</v>
      </c>
      <c r="BG14" s="229">
        <v>6146.6631880100003</v>
      </c>
      <c r="BH14" s="229">
        <v>6146.6631880100003</v>
      </c>
      <c r="BI14" s="333">
        <v>3.1256164194429656</v>
      </c>
      <c r="BJ14" s="229">
        <v>6236.1888514705788</v>
      </c>
      <c r="BK14" s="229">
        <v>6236.1888514705788</v>
      </c>
      <c r="BL14" s="333">
        <v>3.1193193072942083</v>
      </c>
      <c r="BM14" s="229">
        <v>6430.3245590905117</v>
      </c>
      <c r="BN14" s="229">
        <v>6430.3245590905117</v>
      </c>
      <c r="BO14" s="333">
        <v>3.1514031042233146</v>
      </c>
      <c r="BP14" s="229">
        <v>6964.9347541105244</v>
      </c>
      <c r="BQ14" s="229">
        <v>6964.9347541105244</v>
      </c>
      <c r="BR14" s="333">
        <v>3.3334268243873524</v>
      </c>
      <c r="BS14" s="229">
        <v>8511.5988907007049</v>
      </c>
      <c r="BT14" s="229">
        <v>8511.5988907007049</v>
      </c>
      <c r="BU14" s="333">
        <v>3.9760913558676489</v>
      </c>
      <c r="BV14" s="229">
        <v>10646.921211410214</v>
      </c>
      <c r="BW14" s="229">
        <v>10646.921211410214</v>
      </c>
      <c r="BX14" s="333">
        <v>4.9018713568965815</v>
      </c>
      <c r="BY14" s="229">
        <v>9954.5041420304751</v>
      </c>
      <c r="BZ14" s="229">
        <v>9954.5041420304751</v>
      </c>
      <c r="CA14" s="333">
        <v>4.590837056364407</v>
      </c>
      <c r="CB14" s="229">
        <v>8331.4664637708138</v>
      </c>
      <c r="CC14" s="229">
        <v>8331.4664637708138</v>
      </c>
      <c r="CD14" s="333">
        <v>3.763273046505188</v>
      </c>
      <c r="CE14" s="229">
        <v>9960.1572029001109</v>
      </c>
      <c r="CF14" s="229">
        <v>9960.1572029001109</v>
      </c>
      <c r="CG14" s="333">
        <v>4.3646239844260597</v>
      </c>
      <c r="CH14" s="229">
        <v>9853.5727439507646</v>
      </c>
      <c r="CI14" s="229">
        <v>9853.5727439507646</v>
      </c>
      <c r="CJ14" s="333">
        <v>4.2354488183803563</v>
      </c>
      <c r="CK14" s="229">
        <v>10143.621373820612</v>
      </c>
      <c r="CL14" s="229">
        <v>10143.621373820612</v>
      </c>
      <c r="CM14" s="333">
        <v>4.2347675141390164</v>
      </c>
      <c r="CN14" s="229">
        <v>11416.297875441378</v>
      </c>
      <c r="CO14" s="229">
        <v>11416.297875441378</v>
      </c>
      <c r="CP14" s="333">
        <v>4.5142641664690748</v>
      </c>
      <c r="CQ14" s="229">
        <v>11831.470052078499</v>
      </c>
      <c r="CR14" s="229">
        <v>11831.470052078499</v>
      </c>
      <c r="CS14" s="333">
        <v>4.4797301477856299</v>
      </c>
      <c r="CT14" s="229">
        <v>10060.335077250002</v>
      </c>
      <c r="CU14" s="229">
        <v>10060.335077250002</v>
      </c>
      <c r="CV14" s="333">
        <v>3.7618113474433286</v>
      </c>
      <c r="CW14" s="229">
        <v>10830.473498480733</v>
      </c>
      <c r="CX14" s="229">
        <v>10830.473498480733</v>
      </c>
      <c r="CY14" s="333">
        <v>3.9669962707672375</v>
      </c>
      <c r="CZ14" s="229">
        <v>13657.312350507886</v>
      </c>
      <c r="DA14" s="229">
        <v>13657.312350507886</v>
      </c>
      <c r="DB14" s="333">
        <v>4.8740593482966315</v>
      </c>
      <c r="DC14" s="229">
        <v>14614.696825366491</v>
      </c>
      <c r="DD14" s="229">
        <v>14614.696825366491</v>
      </c>
      <c r="DE14" s="333">
        <v>5.0781828543188743</v>
      </c>
      <c r="DF14" s="229">
        <v>15035.603917857143</v>
      </c>
      <c r="DG14" s="229">
        <v>15035.603917857143</v>
      </c>
      <c r="DH14" s="333">
        <v>5.0431705055429976</v>
      </c>
      <c r="DI14" s="229">
        <v>15595.890058419056</v>
      </c>
      <c r="DJ14" s="229">
        <v>15595.890058419056</v>
      </c>
      <c r="DK14" s="333">
        <v>5.1962720883466327</v>
      </c>
      <c r="DL14" s="229">
        <v>15856.886040000812</v>
      </c>
      <c r="DM14" s="229">
        <v>15856.886040000812</v>
      </c>
      <c r="DN14" s="333">
        <v>5.2485642304936304</v>
      </c>
      <c r="DO14" s="229">
        <v>15627.142351179593</v>
      </c>
      <c r="DP14" s="229">
        <v>15627.142351179593</v>
      </c>
      <c r="DQ14" s="333">
        <v>5.0327701810004886</v>
      </c>
      <c r="DR14" s="229">
        <v>15613.973327539563</v>
      </c>
      <c r="DS14" s="229">
        <v>15613.973327539563</v>
      </c>
      <c r="DT14" s="333">
        <v>4.9586758818074497</v>
      </c>
      <c r="DU14" s="229">
        <v>15868.663056739037</v>
      </c>
      <c r="DV14" s="229">
        <v>15868.663056739037</v>
      </c>
      <c r="DW14" s="333">
        <v>5.0021718985004426</v>
      </c>
      <c r="DX14" s="229">
        <v>16207.735584219421</v>
      </c>
      <c r="DY14" s="229">
        <v>16207.735584219421</v>
      </c>
      <c r="DZ14" s="333">
        <v>4.9896966893263013</v>
      </c>
    </row>
    <row r="15" spans="1:130" s="79" customFormat="1">
      <c r="A15" s="334" t="s">
        <v>2</v>
      </c>
      <c r="B15" s="309">
        <v>156683.23549670025</v>
      </c>
      <c r="C15" s="309">
        <v>8324.9913323700112</v>
      </c>
      <c r="D15" s="335">
        <v>99.999999999999972</v>
      </c>
      <c r="E15" s="309">
        <v>159954.66733181005</v>
      </c>
      <c r="F15" s="309">
        <v>8254.8160994799982</v>
      </c>
      <c r="G15" s="335">
        <v>100.00000000000004</v>
      </c>
      <c r="H15" s="309">
        <v>163323.93143425992</v>
      </c>
      <c r="I15" s="309">
        <v>8501.1825291800124</v>
      </c>
      <c r="J15" s="335">
        <v>99.999999999999986</v>
      </c>
      <c r="K15" s="309">
        <v>167615.18848419833</v>
      </c>
      <c r="L15" s="309">
        <v>8601.4488371000516</v>
      </c>
      <c r="M15" s="335">
        <v>100.00000000000001</v>
      </c>
      <c r="N15" s="309">
        <v>172405.79843904174</v>
      </c>
      <c r="O15" s="309">
        <v>8801.2939567801786</v>
      </c>
      <c r="P15" s="335">
        <v>100</v>
      </c>
      <c r="Q15" s="309">
        <v>178284.39382108106</v>
      </c>
      <c r="R15" s="309">
        <v>8430.135730480084</v>
      </c>
      <c r="S15" s="335">
        <v>100</v>
      </c>
      <c r="T15" s="309">
        <v>180803.09932552202</v>
      </c>
      <c r="U15" s="309">
        <v>8571.7320152800457</v>
      </c>
      <c r="V15" s="335">
        <v>100</v>
      </c>
      <c r="W15" s="309">
        <v>184323.82080967003</v>
      </c>
      <c r="X15" s="309">
        <v>8791.7591025799993</v>
      </c>
      <c r="Y15" s="335">
        <v>100</v>
      </c>
      <c r="Z15" s="309">
        <v>187170.33492371524</v>
      </c>
      <c r="AA15" s="309">
        <v>9009.9971904199192</v>
      </c>
      <c r="AB15" s="335">
        <v>100</v>
      </c>
      <c r="AC15" s="309">
        <v>189222.4758879836</v>
      </c>
      <c r="AD15" s="309">
        <v>9041.1487924300091</v>
      </c>
      <c r="AE15" s="335">
        <v>100</v>
      </c>
      <c r="AF15" s="309">
        <v>187144.39844897759</v>
      </c>
      <c r="AG15" s="309">
        <v>9143.7099759902012</v>
      </c>
      <c r="AH15" s="335">
        <v>100</v>
      </c>
      <c r="AI15" s="309">
        <v>187431.35315666001</v>
      </c>
      <c r="AJ15" s="309">
        <v>9993.1628226100001</v>
      </c>
      <c r="AK15" s="335">
        <v>100.00000000000001</v>
      </c>
      <c r="AL15" s="309">
        <v>184751.82061612001</v>
      </c>
      <c r="AM15" s="309">
        <v>10511.62851782</v>
      </c>
      <c r="AN15" s="335">
        <v>100.00000000000001</v>
      </c>
      <c r="AO15" s="309">
        <v>185530.36161808003</v>
      </c>
      <c r="AP15" s="309">
        <v>10981.069417659999</v>
      </c>
      <c r="AQ15" s="335">
        <v>99.999999999999986</v>
      </c>
      <c r="AR15" s="309">
        <v>187186.14211425415</v>
      </c>
      <c r="AS15" s="309">
        <v>11194.702602609672</v>
      </c>
      <c r="AT15" s="335">
        <v>100.00000000000001</v>
      </c>
      <c r="AU15" s="309">
        <v>187335.86035317284</v>
      </c>
      <c r="AV15" s="309">
        <v>11016.023776679813</v>
      </c>
      <c r="AW15" s="335">
        <v>99.999999999999986</v>
      </c>
      <c r="AX15" s="309">
        <v>185557.92921215168</v>
      </c>
      <c r="AY15" s="309">
        <v>10891.166886650102</v>
      </c>
      <c r="AZ15" s="335">
        <v>100.00000000000001</v>
      </c>
      <c r="BA15" s="309">
        <v>189627.57331393161</v>
      </c>
      <c r="BB15" s="309">
        <v>11106.051676110215</v>
      </c>
      <c r="BC15" s="335">
        <v>100</v>
      </c>
      <c r="BD15" s="309">
        <v>191574.92069694999</v>
      </c>
      <c r="BE15" s="309">
        <v>11343.156713380002</v>
      </c>
      <c r="BF15" s="335">
        <v>99.999999999999986</v>
      </c>
      <c r="BG15" s="309">
        <v>196654.43109955997</v>
      </c>
      <c r="BH15" s="309">
        <v>11785.492118999999</v>
      </c>
      <c r="BI15" s="335">
        <v>100.00000000000001</v>
      </c>
      <c r="BJ15" s="309">
        <v>199921.4648172725</v>
      </c>
      <c r="BK15" s="309">
        <v>12103.825446830539</v>
      </c>
      <c r="BL15" s="335">
        <v>99.999999999999986</v>
      </c>
      <c r="BM15" s="309">
        <v>204046.39922049292</v>
      </c>
      <c r="BN15" s="309">
        <v>12435.920833560464</v>
      </c>
      <c r="BO15" s="335">
        <v>99.999999999999986</v>
      </c>
      <c r="BP15" s="309">
        <v>208942.18235585847</v>
      </c>
      <c r="BQ15" s="309">
        <v>13065.002605240472</v>
      </c>
      <c r="BR15" s="335">
        <v>99.999999999999972</v>
      </c>
      <c r="BS15" s="309">
        <v>214069.50014213979</v>
      </c>
      <c r="BT15" s="309">
        <v>14564.789793140524</v>
      </c>
      <c r="BU15" s="335">
        <v>100.00000000000004</v>
      </c>
      <c r="BV15" s="309">
        <v>217201.15515538282</v>
      </c>
      <c r="BW15" s="309">
        <v>16042.760348450212</v>
      </c>
      <c r="BX15" s="335">
        <v>100</v>
      </c>
      <c r="BY15" s="309">
        <v>216834.18557036927</v>
      </c>
      <c r="BZ15" s="309">
        <v>15576.90012648037</v>
      </c>
      <c r="CA15" s="335">
        <v>100</v>
      </c>
      <c r="CB15" s="309">
        <v>221388.83787632515</v>
      </c>
      <c r="CC15" s="309">
        <v>15107.125489160306</v>
      </c>
      <c r="CD15" s="335">
        <v>99.999999999999986</v>
      </c>
      <c r="CE15" s="309">
        <v>228201.95367207227</v>
      </c>
      <c r="CF15" s="309">
        <v>16442.308844389678</v>
      </c>
      <c r="CG15" s="335">
        <v>100</v>
      </c>
      <c r="CH15" s="309">
        <v>232645.30316574077</v>
      </c>
      <c r="CI15" s="309">
        <v>16223.727921190159</v>
      </c>
      <c r="CJ15" s="335">
        <v>100</v>
      </c>
      <c r="CK15" s="309">
        <v>239531.95399636813</v>
      </c>
      <c r="CL15" s="309">
        <v>17417.819512080016</v>
      </c>
      <c r="CM15" s="335">
        <v>100.00000000000001</v>
      </c>
      <c r="CN15" s="309">
        <v>252893.88158183199</v>
      </c>
      <c r="CO15" s="309">
        <v>18972.963223931565</v>
      </c>
      <c r="CP15" s="335">
        <v>100</v>
      </c>
      <c r="CQ15" s="309">
        <v>264111.22236742091</v>
      </c>
      <c r="CR15" s="309">
        <v>19922.600344429349</v>
      </c>
      <c r="CS15" s="335">
        <v>100</v>
      </c>
      <c r="CT15" s="309">
        <v>267433.26945641206</v>
      </c>
      <c r="CU15" s="309">
        <v>19980.15819315095</v>
      </c>
      <c r="CV15" s="335">
        <v>100</v>
      </c>
      <c r="CW15" s="309">
        <v>273014.46130137309</v>
      </c>
      <c r="CX15" s="309">
        <v>21357.74609213138</v>
      </c>
      <c r="CY15" s="335">
        <v>100</v>
      </c>
      <c r="CZ15" s="309">
        <v>280204.06348315789</v>
      </c>
      <c r="DA15" s="309">
        <v>24470.485821328104</v>
      </c>
      <c r="DB15" s="335">
        <v>100</v>
      </c>
      <c r="DC15" s="309">
        <v>287793.82792285702</v>
      </c>
      <c r="DD15" s="309">
        <v>25667.777607986311</v>
      </c>
      <c r="DE15" s="335">
        <v>100</v>
      </c>
      <c r="DF15" s="309">
        <v>298137.92536523135</v>
      </c>
      <c r="DG15" s="309">
        <v>24721.764241417332</v>
      </c>
      <c r="DH15" s="335">
        <v>100</v>
      </c>
      <c r="DI15" s="309">
        <v>300136.13208197895</v>
      </c>
      <c r="DJ15" s="309">
        <v>25444.221573768555</v>
      </c>
      <c r="DK15" s="335">
        <v>100</v>
      </c>
      <c r="DL15" s="309">
        <v>302118.54792352353</v>
      </c>
      <c r="DM15" s="309">
        <v>25659.835858820745</v>
      </c>
      <c r="DN15" s="335">
        <v>99.999999999999986</v>
      </c>
      <c r="DO15" s="309">
        <v>310507.76787254366</v>
      </c>
      <c r="DP15" s="309">
        <v>25571.467783059561</v>
      </c>
      <c r="DQ15" s="335">
        <v>100.00000000000001</v>
      </c>
      <c r="DR15" s="309">
        <v>314881.91000393091</v>
      </c>
      <c r="DS15" s="309">
        <v>25594.801681989295</v>
      </c>
      <c r="DT15" s="335">
        <v>99.999999999999986</v>
      </c>
      <c r="DU15" s="309">
        <v>317235.46049059537</v>
      </c>
      <c r="DV15" s="309">
        <v>26255.747099388223</v>
      </c>
      <c r="DW15" s="335">
        <v>100</v>
      </c>
      <c r="DX15" s="309">
        <v>324824.0643342142</v>
      </c>
      <c r="DY15" s="309">
        <v>26716.060383378339</v>
      </c>
      <c r="DZ15" s="335">
        <v>100.00000000000003</v>
      </c>
    </row>
    <row r="16" spans="1:130" s="79" customFormat="1">
      <c r="A16" s="336" t="s">
        <v>1596</v>
      </c>
      <c r="B16" s="229">
        <v>145411.22899174021</v>
      </c>
      <c r="C16" s="229">
        <v>1129.1099420200014</v>
      </c>
      <c r="D16" s="333">
        <v>92.805863071931881</v>
      </c>
      <c r="E16" s="229">
        <v>148535.00418243007</v>
      </c>
      <c r="F16" s="229">
        <v>1141.5206862799989</v>
      </c>
      <c r="G16" s="333">
        <v>92.860687756180923</v>
      </c>
      <c r="H16" s="229">
        <v>151504.93082328991</v>
      </c>
      <c r="I16" s="229">
        <v>1180.0353355200039</v>
      </c>
      <c r="J16" s="333">
        <v>92.763460622592646</v>
      </c>
      <c r="K16" s="229">
        <v>155550.0130910881</v>
      </c>
      <c r="L16" s="229">
        <v>1183.5429520798311</v>
      </c>
      <c r="M16" s="333">
        <v>92.801860319330402</v>
      </c>
      <c r="N16" s="229">
        <v>159537.1085122113</v>
      </c>
      <c r="O16" s="229">
        <v>1179.6054146198171</v>
      </c>
      <c r="P16" s="333">
        <v>92.53581373518567</v>
      </c>
      <c r="Q16" s="229">
        <v>166810.99001715079</v>
      </c>
      <c r="R16" s="229">
        <v>1172.383114879817</v>
      </c>
      <c r="S16" s="333">
        <v>93.564549561503114</v>
      </c>
      <c r="T16" s="229">
        <v>169806.80903509192</v>
      </c>
      <c r="U16" s="229">
        <v>1183.7049109298712</v>
      </c>
      <c r="V16" s="333">
        <v>93.918085291982678</v>
      </c>
      <c r="W16" s="229">
        <v>172467.8331320099</v>
      </c>
      <c r="X16" s="229">
        <v>1230.6486716598479</v>
      </c>
      <c r="Y16" s="333">
        <v>93.567848352111554</v>
      </c>
      <c r="Z16" s="229">
        <v>174839.60861923522</v>
      </c>
      <c r="AA16" s="229">
        <v>1087.3265836999199</v>
      </c>
      <c r="AB16" s="333">
        <v>93.412029577493868</v>
      </c>
      <c r="AC16" s="229">
        <v>176480.56169215351</v>
      </c>
      <c r="AD16" s="229">
        <v>1109.347419149934</v>
      </c>
      <c r="AE16" s="333">
        <v>93.266172987096368</v>
      </c>
      <c r="AF16" s="229">
        <v>173716.5347665576</v>
      </c>
      <c r="AG16" s="229">
        <v>1104.2803718702248</v>
      </c>
      <c r="AH16" s="333">
        <v>92.824864760202303</v>
      </c>
      <c r="AI16" s="229">
        <v>169948.58350857999</v>
      </c>
      <c r="AJ16" s="229">
        <v>2110.0674859700002</v>
      </c>
      <c r="AK16" s="333">
        <v>90.67244121453497</v>
      </c>
      <c r="AL16" s="229">
        <v>166029.01704826998</v>
      </c>
      <c r="AM16" s="229">
        <v>2132.4797254199998</v>
      </c>
      <c r="AN16" s="333">
        <v>89.865970735545531</v>
      </c>
      <c r="AO16" s="229">
        <v>170180.03527859002</v>
      </c>
      <c r="AP16" s="229">
        <v>2788.7858260399998</v>
      </c>
      <c r="AQ16" s="333">
        <v>91.726245663721002</v>
      </c>
      <c r="AR16" s="229">
        <v>172453.12014346433</v>
      </c>
      <c r="AS16" s="229">
        <v>2787.3001278797942</v>
      </c>
      <c r="AT16" s="333">
        <v>92.129213303729969</v>
      </c>
      <c r="AU16" s="229">
        <v>172866.39990194284</v>
      </c>
      <c r="AV16" s="229">
        <v>2770.0824436198095</v>
      </c>
      <c r="AW16" s="333">
        <v>92.276192916854455</v>
      </c>
      <c r="AX16" s="229">
        <v>171062.21681190154</v>
      </c>
      <c r="AY16" s="229">
        <v>2737.0634379199164</v>
      </c>
      <c r="AZ16" s="333">
        <v>92.188039356875478</v>
      </c>
      <c r="BA16" s="229">
        <v>175183.50295700124</v>
      </c>
      <c r="BB16" s="229">
        <v>2798.2969619898909</v>
      </c>
      <c r="BC16" s="333">
        <v>92.382927174299709</v>
      </c>
      <c r="BD16" s="229">
        <v>176294.80583774002</v>
      </c>
      <c r="BE16" s="229">
        <v>2812.0995852000001</v>
      </c>
      <c r="BF16" s="333">
        <v>92.023948226823805</v>
      </c>
      <c r="BG16" s="229">
        <v>180165.82274273998</v>
      </c>
      <c r="BH16" s="229">
        <v>2919.2140128999981</v>
      </c>
      <c r="BI16" s="333">
        <v>91.615440209189941</v>
      </c>
      <c r="BJ16" s="229">
        <v>182185.37156068184</v>
      </c>
      <c r="BK16" s="229">
        <v>2954.5544809499752</v>
      </c>
      <c r="BL16" s="333">
        <v>91.128469735452683</v>
      </c>
      <c r="BM16" s="229">
        <v>185812.47244111233</v>
      </c>
      <c r="BN16" s="229">
        <v>3026.4383274199654</v>
      </c>
      <c r="BO16" s="333">
        <v>91.06383310411816</v>
      </c>
      <c r="BP16" s="229">
        <v>189833.34828059789</v>
      </c>
      <c r="BQ16" s="229">
        <v>3100.803202480015</v>
      </c>
      <c r="BR16" s="333">
        <v>90.85448717927359</v>
      </c>
      <c r="BS16" s="229">
        <v>193879.37879685883</v>
      </c>
      <c r="BT16" s="229">
        <v>3166.1531490798066</v>
      </c>
      <c r="BU16" s="333">
        <v>90.568426921221885</v>
      </c>
      <c r="BV16" s="229">
        <v>195887.0539529727</v>
      </c>
      <c r="BW16" s="229">
        <v>3163.4936250699802</v>
      </c>
      <c r="BX16" s="333">
        <v>90.18693008922429</v>
      </c>
      <c r="BY16" s="229">
        <v>195633.53875973885</v>
      </c>
      <c r="BZ16" s="229">
        <v>3117.748770839919</v>
      </c>
      <c r="CA16" s="333">
        <v>90.222645587519608</v>
      </c>
      <c r="CB16" s="229">
        <v>197048.08952026415</v>
      </c>
      <c r="CC16" s="229">
        <v>3299.0178665095154</v>
      </c>
      <c r="CD16" s="333">
        <v>89.005431082456596</v>
      </c>
      <c r="CE16" s="229">
        <v>202304.86328462159</v>
      </c>
      <c r="CF16" s="229">
        <v>3519.9389623495999</v>
      </c>
      <c r="CG16" s="333">
        <v>88.651678931432386</v>
      </c>
      <c r="CH16" s="229">
        <v>208495.99746319992</v>
      </c>
      <c r="CI16" s="229">
        <v>3425.0906285694909</v>
      </c>
      <c r="CJ16" s="333">
        <v>89.619689125923841</v>
      </c>
      <c r="CK16" s="229">
        <v>213308.67788568683</v>
      </c>
      <c r="CL16" s="229">
        <v>3533.7409102695192</v>
      </c>
      <c r="CM16" s="333">
        <v>89.052284810786077</v>
      </c>
      <c r="CN16" s="229">
        <v>223943.37006391902</v>
      </c>
      <c r="CO16" s="229">
        <v>3840.3041495202333</v>
      </c>
      <c r="CP16" s="333">
        <v>88.552308447784611</v>
      </c>
      <c r="CQ16" s="229">
        <v>232492.84133094043</v>
      </c>
      <c r="CR16" s="229">
        <v>4087.3573271204723</v>
      </c>
      <c r="CS16" s="333">
        <v>88.028384120499709</v>
      </c>
      <c r="CT16" s="229">
        <v>233247.17429076624</v>
      </c>
      <c r="CU16" s="229">
        <v>4176.8109774003578</v>
      </c>
      <c r="CV16" s="333">
        <v>87.21696248371309</v>
      </c>
      <c r="CW16" s="229">
        <v>237769.26101223478</v>
      </c>
      <c r="CX16" s="229">
        <v>4578.7057599202963</v>
      </c>
      <c r="CY16" s="333">
        <v>87.09035407093981</v>
      </c>
      <c r="CZ16" s="229">
        <v>241620.47945410866</v>
      </c>
      <c r="DA16" s="229">
        <v>4738.1849008299823</v>
      </c>
      <c r="DB16" s="333">
        <v>86.230183977553793</v>
      </c>
      <c r="DC16" s="229">
        <v>248327.13307881705</v>
      </c>
      <c r="DD16" s="229">
        <v>4871.1734236197399</v>
      </c>
      <c r="DE16" s="333">
        <v>86.286469335048082</v>
      </c>
      <c r="DF16" s="229">
        <v>261518.289557221</v>
      </c>
      <c r="DG16" s="229">
        <v>3908.3541668401813</v>
      </c>
      <c r="DH16" s="333">
        <v>87.717216532197384</v>
      </c>
      <c r="DI16" s="229">
        <v>260931.76063944795</v>
      </c>
      <c r="DJ16" s="229">
        <v>3557.2922982195973</v>
      </c>
      <c r="DK16" s="333">
        <v>86.937803465854373</v>
      </c>
      <c r="DL16" s="229">
        <v>262935.57403138105</v>
      </c>
      <c r="DM16" s="229">
        <v>3577.3407809499813</v>
      </c>
      <c r="DN16" s="333">
        <v>87.03059637964995</v>
      </c>
      <c r="DO16" s="229">
        <v>271512.70565253188</v>
      </c>
      <c r="DP16" s="229">
        <v>3587.4976260199765</v>
      </c>
      <c r="DQ16" s="333">
        <v>87.441517973225601</v>
      </c>
      <c r="DR16" s="229">
        <v>276772.11021035112</v>
      </c>
      <c r="DS16" s="229">
        <v>3635.0543978097885</v>
      </c>
      <c r="DT16" s="333">
        <v>87.897113621705344</v>
      </c>
      <c r="DU16" s="229">
        <v>279198.51222325652</v>
      </c>
      <c r="DV16" s="229">
        <v>3674.4805663191937</v>
      </c>
      <c r="DW16" s="333">
        <v>88.009868692322158</v>
      </c>
      <c r="DX16" s="229">
        <v>285987.0675960849</v>
      </c>
      <c r="DY16" s="229">
        <v>3770.5482959788396</v>
      </c>
      <c r="DZ16" s="333">
        <v>88.043682410743557</v>
      </c>
    </row>
    <row r="17" spans="1:130" s="79" customFormat="1" ht="13.5" thickBot="1">
      <c r="A17" s="337" t="s">
        <v>1597</v>
      </c>
      <c r="B17" s="241">
        <v>11272.006504960013</v>
      </c>
      <c r="C17" s="241">
        <v>7195.8813903500104</v>
      </c>
      <c r="D17" s="338">
        <v>7.1941369280680973</v>
      </c>
      <c r="E17" s="241">
        <v>11419.663149379998</v>
      </c>
      <c r="F17" s="241">
        <v>7113.2954132000004</v>
      </c>
      <c r="G17" s="338">
        <v>7.1393122438190835</v>
      </c>
      <c r="H17" s="241">
        <v>11819.000610970012</v>
      </c>
      <c r="I17" s="241">
        <v>7321.1471936600092</v>
      </c>
      <c r="J17" s="338">
        <v>7.2365393774073565</v>
      </c>
      <c r="K17" s="241">
        <v>12065.175393110245</v>
      </c>
      <c r="L17" s="241">
        <v>7417.90588502022</v>
      </c>
      <c r="M17" s="338">
        <v>7.1981396806696143</v>
      </c>
      <c r="N17" s="241">
        <v>12868.689926830415</v>
      </c>
      <c r="O17" s="241">
        <v>7621.688542160362</v>
      </c>
      <c r="P17" s="338">
        <v>7.4641862648143196</v>
      </c>
      <c r="Q17" s="241">
        <v>11473.40380393025</v>
      </c>
      <c r="R17" s="241">
        <v>7257.7526156002659</v>
      </c>
      <c r="S17" s="338">
        <v>6.435450438496872</v>
      </c>
      <c r="T17" s="241">
        <v>10996.29029043013</v>
      </c>
      <c r="U17" s="241">
        <v>7388.0271043501743</v>
      </c>
      <c r="V17" s="338">
        <v>6.0819147080173437</v>
      </c>
      <c r="W17" s="241">
        <v>11855.98767766014</v>
      </c>
      <c r="X17" s="241">
        <v>7561.1104309201528</v>
      </c>
      <c r="Y17" s="338">
        <v>6.4321516478884471</v>
      </c>
      <c r="Z17" s="241">
        <v>12330.72630448004</v>
      </c>
      <c r="AA17" s="241">
        <v>7922.6706067199993</v>
      </c>
      <c r="AB17" s="338">
        <v>6.5879704225061397</v>
      </c>
      <c r="AC17" s="241">
        <v>12741.91419583009</v>
      </c>
      <c r="AD17" s="241">
        <v>7931.8013732800755</v>
      </c>
      <c r="AE17" s="338">
        <v>6.7338270129036264</v>
      </c>
      <c r="AF17" s="241">
        <v>13427.86368242</v>
      </c>
      <c r="AG17" s="241">
        <v>8039.429604119975</v>
      </c>
      <c r="AH17" s="338">
        <v>7.1751352397976946</v>
      </c>
      <c r="AI17" s="241">
        <v>17482.76964808</v>
      </c>
      <c r="AJ17" s="241">
        <v>7883.0953366399999</v>
      </c>
      <c r="AK17" s="338">
        <v>9.3275587854650155</v>
      </c>
      <c r="AL17" s="241">
        <v>18722.803567849998</v>
      </c>
      <c r="AM17" s="241">
        <v>8379.1487923999994</v>
      </c>
      <c r="AN17" s="338">
        <v>10.134029264454455</v>
      </c>
      <c r="AO17" s="241">
        <v>15350.32633949</v>
      </c>
      <c r="AP17" s="241">
        <v>8192.2835916200002</v>
      </c>
      <c r="AQ17" s="338">
        <v>8.2737543362789978</v>
      </c>
      <c r="AR17" s="241">
        <v>14733.021970789861</v>
      </c>
      <c r="AS17" s="241">
        <v>8407.4024747298772</v>
      </c>
      <c r="AT17" s="338">
        <v>7.8707866962700477</v>
      </c>
      <c r="AU17" s="241">
        <v>14469.460451229988</v>
      </c>
      <c r="AV17" s="241">
        <v>8245.9413330600037</v>
      </c>
      <c r="AW17" s="338">
        <v>7.723807083145533</v>
      </c>
      <c r="AX17" s="241">
        <v>14495.712400250146</v>
      </c>
      <c r="AY17" s="241">
        <v>8154.103448730184</v>
      </c>
      <c r="AZ17" s="338">
        <v>7.8119606431245199</v>
      </c>
      <c r="BA17" s="241">
        <v>14444.070356930351</v>
      </c>
      <c r="BB17" s="241">
        <v>8307.7547141203249</v>
      </c>
      <c r="BC17" s="338">
        <v>7.6170728257002747</v>
      </c>
      <c r="BD17" s="241">
        <v>15280.114859210002</v>
      </c>
      <c r="BE17" s="241">
        <v>8531.0571281800003</v>
      </c>
      <c r="BF17" s="338">
        <v>7.9760517731762111</v>
      </c>
      <c r="BG17" s="241">
        <v>16488.608356820001</v>
      </c>
      <c r="BH17" s="241">
        <v>8866.2781061000005</v>
      </c>
      <c r="BI17" s="338">
        <v>8.3845597908100711</v>
      </c>
      <c r="BJ17" s="241">
        <v>17736.093256590626</v>
      </c>
      <c r="BK17" s="241">
        <v>9149.2709658805616</v>
      </c>
      <c r="BL17" s="338">
        <v>8.8715302645473066</v>
      </c>
      <c r="BM17" s="241">
        <v>18233.926779380607</v>
      </c>
      <c r="BN17" s="241">
        <v>9409.4825061404972</v>
      </c>
      <c r="BO17" s="338">
        <v>8.9361668958818488</v>
      </c>
      <c r="BP17" s="241">
        <v>19108.834075260573</v>
      </c>
      <c r="BQ17" s="241">
        <v>9964.1994027604578</v>
      </c>
      <c r="BR17" s="338">
        <v>9.1455128207264007</v>
      </c>
      <c r="BS17" s="241">
        <v>20190.121345280986</v>
      </c>
      <c r="BT17" s="241">
        <v>11398.636644060716</v>
      </c>
      <c r="BU17" s="338">
        <v>9.431573078778138</v>
      </c>
      <c r="BV17" s="241">
        <v>21314.101202410118</v>
      </c>
      <c r="BW17" s="241">
        <v>12879.266723380231</v>
      </c>
      <c r="BX17" s="338">
        <v>9.8130699107757007</v>
      </c>
      <c r="BY17" s="241">
        <v>21200.646810630453</v>
      </c>
      <c r="BZ17" s="241">
        <v>12459.151355640453</v>
      </c>
      <c r="CA17" s="338">
        <v>9.7773544124804062</v>
      </c>
      <c r="CB17" s="241">
        <v>24340.748356060998</v>
      </c>
      <c r="CC17" s="241">
        <v>11808.107622650788</v>
      </c>
      <c r="CD17" s="338">
        <v>10.9945689175434</v>
      </c>
      <c r="CE17" s="241">
        <v>25897.090387450655</v>
      </c>
      <c r="CF17" s="241">
        <v>12922.369882040079</v>
      </c>
      <c r="CG17" s="338">
        <v>11.348321068567602</v>
      </c>
      <c r="CH17" s="241">
        <v>24149.305702540856</v>
      </c>
      <c r="CI17" s="241">
        <v>12798.637292620668</v>
      </c>
      <c r="CJ17" s="338">
        <v>10.380310874076168</v>
      </c>
      <c r="CK17" s="241">
        <v>26223.276110681312</v>
      </c>
      <c r="CL17" s="241">
        <v>13884.078601810494</v>
      </c>
      <c r="CM17" s="338">
        <v>10.947715189213927</v>
      </c>
      <c r="CN17" s="241">
        <v>28950.511517912986</v>
      </c>
      <c r="CO17" s="241">
        <v>15132.659074411331</v>
      </c>
      <c r="CP17" s="338">
        <v>11.447691552215396</v>
      </c>
      <c r="CQ17" s="241">
        <v>31618.381036480452</v>
      </c>
      <c r="CR17" s="241">
        <v>15835.243017308878</v>
      </c>
      <c r="CS17" s="338">
        <v>11.971615879500279</v>
      </c>
      <c r="CT17" s="241">
        <v>34186.095165645806</v>
      </c>
      <c r="CU17" s="241">
        <v>15803.347215750595</v>
      </c>
      <c r="CV17" s="338">
        <v>12.783037516286905</v>
      </c>
      <c r="CW17" s="241">
        <v>35245.200289138273</v>
      </c>
      <c r="CX17" s="241">
        <v>16779.04033221108</v>
      </c>
      <c r="CY17" s="338">
        <v>12.909645929060174</v>
      </c>
      <c r="CZ17" s="241">
        <v>38583.584029049249</v>
      </c>
      <c r="DA17" s="241">
        <v>19732.300920498121</v>
      </c>
      <c r="DB17" s="338">
        <v>13.769816022446218</v>
      </c>
      <c r="DC17" s="241">
        <v>39466.694844039957</v>
      </c>
      <c r="DD17" s="241">
        <v>20796.604184366573</v>
      </c>
      <c r="DE17" s="338">
        <v>13.71353066495192</v>
      </c>
      <c r="DF17" s="241">
        <v>36619.635808010324</v>
      </c>
      <c r="DG17" s="241">
        <v>20813.41007457715</v>
      </c>
      <c r="DH17" s="338">
        <v>12.282783467802611</v>
      </c>
      <c r="DI17" s="241">
        <v>39204.371442531032</v>
      </c>
      <c r="DJ17" s="241">
        <v>21886.929275548959</v>
      </c>
      <c r="DK17" s="338">
        <v>13.06219653414564</v>
      </c>
      <c r="DL17" s="241">
        <v>39182.973892142414</v>
      </c>
      <c r="DM17" s="241">
        <v>22082.495077870764</v>
      </c>
      <c r="DN17" s="338">
        <v>12.969403620350034</v>
      </c>
      <c r="DO17" s="241">
        <v>38995.062220011801</v>
      </c>
      <c r="DP17" s="241">
        <v>21983.970157039585</v>
      </c>
      <c r="DQ17" s="338">
        <v>12.55848202677441</v>
      </c>
      <c r="DR17" s="241">
        <v>38109.799793579761</v>
      </c>
      <c r="DS17" s="241">
        <v>21959.74728417951</v>
      </c>
      <c r="DT17" s="338">
        <v>12.102886378294645</v>
      </c>
      <c r="DU17" s="241">
        <v>38036.948267338877</v>
      </c>
      <c r="DV17" s="241">
        <v>22581.266533069029</v>
      </c>
      <c r="DW17" s="338">
        <v>11.990131307677851</v>
      </c>
      <c r="DX17" s="241">
        <v>38836.996738129288</v>
      </c>
      <c r="DY17" s="241">
        <v>22945.5120873995</v>
      </c>
      <c r="DZ17" s="338">
        <v>11.956317589256434</v>
      </c>
    </row>
    <row r="18" spans="1:130" s="79" customFormat="1" ht="13.5" thickTop="1">
      <c r="B18" s="319"/>
      <c r="C18" s="319"/>
      <c r="D18" s="319"/>
      <c r="E18" s="319"/>
      <c r="F18" s="319"/>
      <c r="G18" s="319"/>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4"/>
      <c r="BA18" s="84"/>
      <c r="BB18" s="84"/>
      <c r="BC18" s="84"/>
      <c r="BD18" s="84"/>
      <c r="BE18" s="84"/>
      <c r="BF18" s="84"/>
      <c r="BG18" s="84"/>
      <c r="BH18" s="84"/>
      <c r="BI18" s="84"/>
      <c r="BJ18" s="84"/>
      <c r="BK18" s="84"/>
      <c r="BL18" s="84"/>
    </row>
    <row r="19" spans="1:130" s="79" customFormat="1">
      <c r="B19" s="84"/>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4"/>
      <c r="BA19" s="84"/>
      <c r="BB19" s="84"/>
      <c r="BC19" s="84"/>
      <c r="BD19" s="84"/>
      <c r="BE19" s="84"/>
      <c r="BF19" s="84"/>
      <c r="BG19" s="84"/>
      <c r="BH19" s="84"/>
      <c r="BI19" s="84"/>
      <c r="BJ19" s="84"/>
      <c r="BK19" s="84"/>
      <c r="BL19" s="84"/>
    </row>
    <row r="20" spans="1:130" s="79" customFormat="1">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4"/>
      <c r="BA20" s="84"/>
      <c r="BB20" s="84"/>
      <c r="BC20" s="84"/>
      <c r="BD20" s="84"/>
      <c r="BE20" s="84"/>
      <c r="BF20" s="84"/>
      <c r="BG20" s="84"/>
      <c r="BH20" s="84"/>
      <c r="BI20" s="84"/>
      <c r="BJ20" s="84"/>
      <c r="BK20" s="84"/>
      <c r="BL20" s="84"/>
    </row>
  </sheetData>
  <sheetProtection sheet="1" objects="1" scenarios="1"/>
  <mergeCells count="43">
    <mergeCell ref="CT3:CV3"/>
    <mergeCell ref="CW3:CY3"/>
    <mergeCell ref="DX3:DZ3"/>
    <mergeCell ref="DR3:DT3"/>
    <mergeCell ref="CZ3:DB3"/>
    <mergeCell ref="AL3:AN3"/>
    <mergeCell ref="BP3:BR3"/>
    <mergeCell ref="BY3:CA3"/>
    <mergeCell ref="CQ3:CS3"/>
    <mergeCell ref="DL3:DN3"/>
    <mergeCell ref="DF3:DH3"/>
    <mergeCell ref="BM3:BO3"/>
    <mergeCell ref="DU3:DW3"/>
    <mergeCell ref="CH3:CJ3"/>
    <mergeCell ref="DO3:DQ3"/>
    <mergeCell ref="DI3:DK3"/>
    <mergeCell ref="DC3:DE3"/>
    <mergeCell ref="CK3:CM3"/>
    <mergeCell ref="CN3:CP3"/>
    <mergeCell ref="BD3:BF3"/>
    <mergeCell ref="CE3:CG3"/>
    <mergeCell ref="CB3:CD3"/>
    <mergeCell ref="B3:D3"/>
    <mergeCell ref="E3:G3"/>
    <mergeCell ref="Q3:S3"/>
    <mergeCell ref="N3:P3"/>
    <mergeCell ref="K3:M3"/>
    <mergeCell ref="AO3:AQ3"/>
    <mergeCell ref="T3:V3"/>
    <mergeCell ref="AC3:AE3"/>
    <mergeCell ref="Z3:AB3"/>
    <mergeCell ref="AI3:AK3"/>
    <mergeCell ref="BG3:BI3"/>
    <mergeCell ref="BS3:BU3"/>
    <mergeCell ref="AX3:AZ3"/>
    <mergeCell ref="BJ3:BL3"/>
    <mergeCell ref="BV3:BX3"/>
    <mergeCell ref="H3:J3"/>
    <mergeCell ref="W3:Y3"/>
    <mergeCell ref="AU3:AW3"/>
    <mergeCell ref="BA3:BC3"/>
    <mergeCell ref="AF3:AH3"/>
    <mergeCell ref="AR3:AT3"/>
  </mergeCells>
  <hyperlinks>
    <hyperlink ref="A4" location="'Index'!D33" display="Índice!A1" xr:uid="{A9A6F2B3-5ADC-4063-A19B-6BA7129E9183}"/>
  </hyperlinks>
  <printOptions horizontalCentered="1"/>
  <pageMargins left="0.39370078740157483" right="0.39370078740157483" top="0.39370078740157483" bottom="0.39370078740157483" header="0.51181102362204722" footer="0.51181102362204722"/>
  <pageSetup paperSize="9" orientation="landscape" r:id="rId1"/>
  <headerFooter alignWithMargins="0">
    <oddHeader>&amp;R&amp;"Calibri"&amp;10&amp;K000000 #interna&amp;1#_x000D_</odd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EC2E8-037F-498C-A81E-9F0B99053AA8}">
  <sheetPr codeName="Plan18">
    <tabColor rgb="FF33CCCC"/>
  </sheetPr>
  <dimension ref="A1:DZ18"/>
  <sheetViews>
    <sheetView showGridLines="0" showRowColHeaders="0" zoomScaleNormal="100" workbookViewId="0">
      <pane xSplit="1" ySplit="5" topLeftCell="DR6" activePane="bottomRight" state="frozen"/>
      <selection pane="topRight" activeCell="B1" sqref="B1"/>
      <selection pane="bottomLeft" activeCell="A6" sqref="A6"/>
      <selection pane="bottomRight" activeCell="A5" sqref="A4:A5"/>
    </sheetView>
  </sheetViews>
  <sheetFormatPr defaultColWidth="12.42578125" defaultRowHeight="12.75"/>
  <cols>
    <col min="1" max="1" width="64.7109375" customWidth="1"/>
    <col min="2" max="236" width="12.7109375" customWidth="1"/>
  </cols>
  <sheetData>
    <row r="1" spans="1:130" s="323" customFormat="1" ht="16.350000000000001" customHeight="1">
      <c r="A1" s="320"/>
      <c r="B1" s="313"/>
      <c r="C1" s="313"/>
      <c r="D1" s="313"/>
      <c r="E1" s="313"/>
      <c r="F1" s="313"/>
      <c r="G1" s="313"/>
      <c r="H1" s="313"/>
      <c r="I1" s="313"/>
      <c r="J1" s="313"/>
      <c r="K1" s="313"/>
      <c r="L1" s="313"/>
      <c r="M1" s="313"/>
      <c r="N1" s="313"/>
      <c r="O1" s="313"/>
      <c r="P1" s="313"/>
      <c r="Q1" s="313"/>
      <c r="R1" s="313"/>
      <c r="S1" s="313"/>
      <c r="T1" s="313"/>
      <c r="U1" s="313"/>
      <c r="V1" s="313"/>
      <c r="W1" s="313"/>
      <c r="X1" s="313"/>
      <c r="Y1" s="313"/>
      <c r="Z1" s="313"/>
      <c r="AA1" s="313"/>
      <c r="AB1" s="313"/>
      <c r="AC1" s="313"/>
      <c r="AD1" s="313"/>
      <c r="AE1" s="313"/>
      <c r="AF1" s="313"/>
      <c r="AG1" s="313"/>
      <c r="AH1" s="313"/>
      <c r="AI1" s="313"/>
      <c r="AJ1" s="313"/>
      <c r="AK1" s="313"/>
      <c r="AL1" s="313"/>
      <c r="AM1" s="313"/>
      <c r="AN1" s="313"/>
      <c r="AO1" s="313"/>
      <c r="AP1" s="313"/>
      <c r="AQ1" s="313"/>
      <c r="AR1" s="313"/>
      <c r="AS1" s="313"/>
      <c r="AT1" s="313"/>
      <c r="AU1" s="313"/>
      <c r="AV1" s="313"/>
      <c r="AW1" s="313"/>
      <c r="AX1" s="313"/>
      <c r="AY1" s="313"/>
      <c r="AZ1" s="313"/>
      <c r="BA1" s="313"/>
      <c r="BB1" s="313"/>
      <c r="BC1" s="313"/>
      <c r="BD1" s="313"/>
      <c r="BE1" s="313"/>
      <c r="BF1" s="313"/>
      <c r="BG1" s="313"/>
      <c r="BH1" s="313"/>
      <c r="BI1" s="313"/>
      <c r="BJ1" s="313"/>
      <c r="BK1" s="313"/>
      <c r="BL1" s="313"/>
      <c r="BM1" s="313"/>
      <c r="BN1" s="313"/>
      <c r="BO1" s="313"/>
      <c r="BP1" s="313"/>
      <c r="BQ1" s="313"/>
      <c r="BR1" s="313"/>
      <c r="BS1" s="313"/>
      <c r="BT1" s="313"/>
      <c r="BU1" s="313"/>
      <c r="BV1" s="313"/>
      <c r="BW1" s="313"/>
      <c r="BX1" s="313"/>
      <c r="BY1" s="313"/>
      <c r="BZ1" s="313"/>
      <c r="CA1" s="313"/>
      <c r="CB1" s="313"/>
      <c r="CC1" s="313"/>
      <c r="CD1" s="313"/>
      <c r="CE1" s="313"/>
      <c r="CF1" s="313"/>
      <c r="CG1" s="313"/>
      <c r="CH1" s="313"/>
      <c r="CI1" s="313"/>
      <c r="CJ1" s="313"/>
      <c r="CK1" s="313"/>
      <c r="CL1" s="313"/>
      <c r="CM1" s="313"/>
      <c r="CN1" s="313"/>
      <c r="CO1" s="313"/>
      <c r="CP1" s="313"/>
      <c r="CQ1" s="313"/>
      <c r="CR1" s="313"/>
      <c r="CS1" s="313"/>
      <c r="CT1" s="313"/>
      <c r="CU1" s="313"/>
      <c r="CV1" s="313"/>
      <c r="CW1" s="313"/>
      <c r="CX1" s="313"/>
      <c r="CY1" s="313"/>
      <c r="CZ1" s="313"/>
      <c r="DA1" s="313"/>
      <c r="DB1" s="313"/>
      <c r="DC1" s="313"/>
      <c r="DD1" s="313"/>
      <c r="DE1" s="313"/>
      <c r="DF1" s="313"/>
      <c r="DG1" s="313"/>
      <c r="DH1" s="313"/>
      <c r="DI1" s="313"/>
      <c r="DJ1" s="313"/>
      <c r="DK1" s="313"/>
      <c r="DL1" s="313"/>
      <c r="DM1" s="313"/>
      <c r="DN1" s="313"/>
      <c r="DO1" s="313"/>
      <c r="DP1" s="313"/>
      <c r="DQ1" s="313"/>
      <c r="DR1" s="313"/>
      <c r="DS1" s="313"/>
      <c r="DT1" s="313"/>
      <c r="DU1" s="313"/>
      <c r="DV1" s="313"/>
      <c r="DW1" s="313"/>
      <c r="DX1" s="313"/>
      <c r="DY1" s="313"/>
      <c r="DZ1" s="313"/>
    </row>
    <row r="2" spans="1:130" s="323" customFormat="1" ht="33" customHeight="1">
      <c r="A2" s="620" t="s">
        <v>751</v>
      </c>
      <c r="B2" s="313"/>
      <c r="C2" s="313"/>
      <c r="D2" s="313"/>
      <c r="E2" s="313"/>
      <c r="F2" s="313"/>
      <c r="G2" s="313"/>
      <c r="H2" s="313"/>
      <c r="I2" s="313"/>
      <c r="J2" s="313"/>
      <c r="K2" s="313"/>
      <c r="L2" s="313"/>
      <c r="M2" s="313"/>
      <c r="N2" s="313"/>
      <c r="O2" s="313"/>
      <c r="P2" s="313"/>
      <c r="Q2" s="313"/>
      <c r="R2" s="313"/>
      <c r="S2" s="313"/>
      <c r="T2" s="313"/>
      <c r="U2" s="313"/>
      <c r="V2" s="313"/>
      <c r="W2" s="313"/>
      <c r="X2" s="313"/>
      <c r="Y2" s="313"/>
      <c r="Z2" s="313"/>
      <c r="AA2" s="313"/>
      <c r="AB2" s="313"/>
      <c r="AC2" s="313"/>
      <c r="AD2" s="313"/>
      <c r="AE2" s="313"/>
      <c r="AF2" s="313"/>
      <c r="AG2" s="313"/>
      <c r="AH2" s="313"/>
      <c r="AI2" s="313"/>
      <c r="AJ2" s="313"/>
      <c r="AK2" s="313"/>
      <c r="AL2" s="313"/>
      <c r="AM2" s="313"/>
      <c r="AN2" s="313"/>
      <c r="AO2" s="313"/>
      <c r="AP2" s="313"/>
      <c r="AQ2" s="313"/>
      <c r="AR2" s="313"/>
      <c r="AS2" s="313"/>
      <c r="AT2" s="313"/>
      <c r="AU2" s="313"/>
      <c r="AV2" s="313"/>
      <c r="AW2" s="313"/>
      <c r="AX2" s="313"/>
      <c r="AY2" s="313"/>
      <c r="AZ2" s="313"/>
      <c r="BA2" s="313"/>
      <c r="BB2" s="313"/>
      <c r="BC2" s="313"/>
      <c r="BD2" s="313"/>
      <c r="BE2" s="313"/>
      <c r="BF2" s="313"/>
      <c r="BG2" s="313"/>
      <c r="BH2" s="313"/>
      <c r="BI2" s="313"/>
      <c r="BJ2" s="313"/>
      <c r="BK2" s="313"/>
      <c r="BL2" s="313"/>
      <c r="BM2" s="313"/>
      <c r="BN2" s="313"/>
      <c r="BO2" s="313"/>
      <c r="BP2" s="313"/>
      <c r="BQ2" s="313"/>
      <c r="BR2" s="313"/>
      <c r="BS2" s="313"/>
      <c r="BT2" s="313"/>
      <c r="BU2" s="313"/>
      <c r="BV2" s="313"/>
      <c r="BW2" s="313"/>
      <c r="BX2" s="313"/>
      <c r="BY2" s="313"/>
      <c r="BZ2" s="313"/>
      <c r="CA2" s="313"/>
      <c r="CB2" s="313"/>
      <c r="CC2" s="313"/>
      <c r="CD2" s="313"/>
      <c r="CE2" s="313"/>
      <c r="CF2" s="313"/>
      <c r="CG2" s="313"/>
      <c r="CH2" s="313"/>
      <c r="CI2" s="313"/>
      <c r="CJ2" s="313"/>
      <c r="CK2" s="313"/>
      <c r="CL2" s="313"/>
      <c r="CM2" s="313"/>
      <c r="CN2" s="313"/>
      <c r="CO2" s="313"/>
      <c r="CP2" s="313"/>
      <c r="CQ2" s="313"/>
      <c r="CR2" s="313"/>
      <c r="CS2" s="313"/>
      <c r="CT2" s="313"/>
      <c r="CU2" s="313"/>
      <c r="CV2" s="313"/>
      <c r="CW2" s="313"/>
      <c r="CX2" s="313"/>
      <c r="CY2" s="313"/>
      <c r="CZ2" s="313"/>
      <c r="DA2" s="313"/>
      <c r="DB2" s="313"/>
      <c r="DC2" s="313"/>
      <c r="DD2" s="313"/>
      <c r="DE2" s="313"/>
      <c r="DF2" s="313"/>
      <c r="DG2" s="313"/>
      <c r="DH2" s="313"/>
      <c r="DI2" s="313"/>
      <c r="DJ2" s="313"/>
      <c r="DK2" s="313"/>
      <c r="DL2" s="313"/>
      <c r="DM2" s="313"/>
      <c r="DN2" s="313"/>
      <c r="DO2" s="313"/>
      <c r="DP2" s="313"/>
      <c r="DQ2" s="313"/>
      <c r="DR2" s="313"/>
      <c r="DS2" s="313"/>
      <c r="DT2" s="313"/>
      <c r="DU2" s="313"/>
      <c r="DV2" s="313"/>
      <c r="DW2" s="313"/>
      <c r="DX2" s="313"/>
      <c r="DY2" s="313"/>
      <c r="DZ2" s="313"/>
    </row>
    <row r="3" spans="1:130" s="323" customFormat="1" ht="16.350000000000001" customHeight="1">
      <c r="A3" s="621" t="s">
        <v>1595</v>
      </c>
      <c r="B3" s="806" t="s">
        <v>761</v>
      </c>
      <c r="C3" s="806"/>
      <c r="D3" s="806"/>
      <c r="E3" s="806" t="s">
        <v>762</v>
      </c>
      <c r="F3" s="806"/>
      <c r="G3" s="806"/>
      <c r="H3" s="806" t="s">
        <v>1478</v>
      </c>
      <c r="I3" s="806"/>
      <c r="J3" s="806"/>
      <c r="K3" s="806" t="s">
        <v>1479</v>
      </c>
      <c r="L3" s="806"/>
      <c r="M3" s="806"/>
      <c r="N3" s="806" t="s">
        <v>1460</v>
      </c>
      <c r="O3" s="806"/>
      <c r="P3" s="806"/>
      <c r="Q3" s="806" t="s">
        <v>1461</v>
      </c>
      <c r="R3" s="806"/>
      <c r="S3" s="806"/>
      <c r="T3" s="806" t="s">
        <v>1480</v>
      </c>
      <c r="U3" s="806"/>
      <c r="V3" s="806"/>
      <c r="W3" s="806" t="s">
        <v>1481</v>
      </c>
      <c r="X3" s="806"/>
      <c r="Y3" s="806"/>
      <c r="Z3" s="806" t="s">
        <v>1464</v>
      </c>
      <c r="AA3" s="806"/>
      <c r="AB3" s="806"/>
      <c r="AC3" s="806" t="s">
        <v>1465</v>
      </c>
      <c r="AD3" s="806"/>
      <c r="AE3" s="806"/>
      <c r="AF3" s="806" t="s">
        <v>1482</v>
      </c>
      <c r="AG3" s="806"/>
      <c r="AH3" s="806"/>
      <c r="AI3" s="806" t="s">
        <v>1483</v>
      </c>
      <c r="AJ3" s="806"/>
      <c r="AK3" s="806"/>
      <c r="AL3" s="806" t="s">
        <v>1468</v>
      </c>
      <c r="AM3" s="806"/>
      <c r="AN3" s="806"/>
      <c r="AO3" s="806" t="s">
        <v>1469</v>
      </c>
      <c r="AP3" s="806"/>
      <c r="AQ3" s="806"/>
      <c r="AR3" s="806" t="s">
        <v>1484</v>
      </c>
      <c r="AS3" s="806"/>
      <c r="AT3" s="806"/>
      <c r="AU3" s="806" t="s">
        <v>1485</v>
      </c>
      <c r="AV3" s="806"/>
      <c r="AW3" s="806"/>
      <c r="AX3" s="806" t="s">
        <v>1472</v>
      </c>
      <c r="AY3" s="806"/>
      <c r="AZ3" s="806"/>
      <c r="BA3" s="806" t="s">
        <v>1473</v>
      </c>
      <c r="BB3" s="806"/>
      <c r="BC3" s="806"/>
      <c r="BD3" s="806" t="s">
        <v>1486</v>
      </c>
      <c r="BE3" s="806"/>
      <c r="BF3" s="806"/>
      <c r="BG3" s="806" t="s">
        <v>1487</v>
      </c>
      <c r="BH3" s="806"/>
      <c r="BI3" s="806"/>
      <c r="BJ3" s="806" t="s">
        <v>1163</v>
      </c>
      <c r="BK3" s="806"/>
      <c r="BL3" s="806"/>
      <c r="BM3" s="806" t="s">
        <v>1164</v>
      </c>
      <c r="BN3" s="806"/>
      <c r="BO3" s="806"/>
      <c r="BP3" s="806" t="s">
        <v>1488</v>
      </c>
      <c r="BQ3" s="806"/>
      <c r="BR3" s="806"/>
      <c r="BS3" s="806" t="s">
        <v>1489</v>
      </c>
      <c r="BT3" s="806"/>
      <c r="BU3" s="806"/>
      <c r="BV3" s="806" t="s">
        <v>1203</v>
      </c>
      <c r="BW3" s="806"/>
      <c r="BX3" s="806"/>
      <c r="BY3" s="806" t="s">
        <v>1204</v>
      </c>
      <c r="BZ3" s="806"/>
      <c r="CA3" s="806"/>
      <c r="CB3" s="806" t="s">
        <v>1490</v>
      </c>
      <c r="CC3" s="806"/>
      <c r="CD3" s="806"/>
      <c r="CE3" s="806" t="s">
        <v>1491</v>
      </c>
      <c r="CF3" s="806"/>
      <c r="CG3" s="806"/>
      <c r="CH3" s="806" t="s">
        <v>1477</v>
      </c>
      <c r="CI3" s="806"/>
      <c r="CJ3" s="806"/>
      <c r="CK3" s="806" t="s">
        <v>1403</v>
      </c>
      <c r="CL3" s="806"/>
      <c r="CM3" s="806"/>
      <c r="CN3" s="806" t="s">
        <v>1418</v>
      </c>
      <c r="CO3" s="806"/>
      <c r="CP3" s="806"/>
      <c r="CQ3" s="806" t="s">
        <v>1419</v>
      </c>
      <c r="CR3" s="806"/>
      <c r="CS3" s="806"/>
      <c r="CT3" s="806" t="s">
        <v>1406</v>
      </c>
      <c r="CU3" s="806"/>
      <c r="CV3" s="806"/>
      <c r="CW3" s="806" t="s">
        <v>1407</v>
      </c>
      <c r="CX3" s="806"/>
      <c r="CY3" s="806"/>
      <c r="CZ3" s="806" t="s">
        <v>1420</v>
      </c>
      <c r="DA3" s="806"/>
      <c r="DB3" s="806"/>
      <c r="DC3" s="806" t="s">
        <v>1421</v>
      </c>
      <c r="DD3" s="806"/>
      <c r="DE3" s="806"/>
      <c r="DF3" s="806" t="s">
        <v>1410</v>
      </c>
      <c r="DG3" s="806"/>
      <c r="DH3" s="806"/>
      <c r="DI3" s="806" t="s">
        <v>1411</v>
      </c>
      <c r="DJ3" s="806"/>
      <c r="DK3" s="806"/>
      <c r="DL3" s="806" t="s">
        <v>1422</v>
      </c>
      <c r="DM3" s="806"/>
      <c r="DN3" s="806"/>
      <c r="DO3" s="806" t="s">
        <v>1423</v>
      </c>
      <c r="DP3" s="806"/>
      <c r="DQ3" s="806"/>
      <c r="DR3" s="806" t="s">
        <v>1414</v>
      </c>
      <c r="DS3" s="806"/>
      <c r="DT3" s="806"/>
      <c r="DU3" s="806" t="s">
        <v>1415</v>
      </c>
      <c r="DV3" s="806"/>
      <c r="DW3" s="806"/>
      <c r="DX3" s="806" t="s">
        <v>1424</v>
      </c>
      <c r="DY3" s="806"/>
      <c r="DZ3" s="806"/>
    </row>
    <row r="4" spans="1:130" s="323" customFormat="1" ht="16.350000000000001" customHeight="1">
      <c r="A4" s="95" t="s">
        <v>1457</v>
      </c>
      <c r="B4" s="315" t="s">
        <v>1445</v>
      </c>
      <c r="C4" s="315" t="s">
        <v>1446</v>
      </c>
      <c r="D4" s="315" t="s">
        <v>1447</v>
      </c>
      <c r="E4" s="315" t="s">
        <v>1445</v>
      </c>
      <c r="F4" s="315" t="s">
        <v>1446</v>
      </c>
      <c r="G4" s="315" t="s">
        <v>1447</v>
      </c>
      <c r="H4" s="315" t="s">
        <v>1445</v>
      </c>
      <c r="I4" s="315" t="s">
        <v>1446</v>
      </c>
      <c r="J4" s="315" t="s">
        <v>1447</v>
      </c>
      <c r="K4" s="315" t="s">
        <v>1445</v>
      </c>
      <c r="L4" s="315" t="s">
        <v>1446</v>
      </c>
      <c r="M4" s="315" t="s">
        <v>1447</v>
      </c>
      <c r="N4" s="315" t="s">
        <v>1445</v>
      </c>
      <c r="O4" s="315" t="s">
        <v>1446</v>
      </c>
      <c r="P4" s="315" t="s">
        <v>1447</v>
      </c>
      <c r="Q4" s="315" t="s">
        <v>1445</v>
      </c>
      <c r="R4" s="315" t="s">
        <v>1446</v>
      </c>
      <c r="S4" s="315" t="s">
        <v>1447</v>
      </c>
      <c r="T4" s="315" t="s">
        <v>1445</v>
      </c>
      <c r="U4" s="315" t="s">
        <v>1446</v>
      </c>
      <c r="V4" s="315" t="s">
        <v>1447</v>
      </c>
      <c r="W4" s="315" t="s">
        <v>1445</v>
      </c>
      <c r="X4" s="315" t="s">
        <v>1446</v>
      </c>
      <c r="Y4" s="315" t="s">
        <v>1447</v>
      </c>
      <c r="Z4" s="315" t="s">
        <v>1445</v>
      </c>
      <c r="AA4" s="315" t="s">
        <v>1446</v>
      </c>
      <c r="AB4" s="315" t="s">
        <v>1447</v>
      </c>
      <c r="AC4" s="315" t="s">
        <v>1445</v>
      </c>
      <c r="AD4" s="315" t="s">
        <v>1446</v>
      </c>
      <c r="AE4" s="315" t="s">
        <v>1447</v>
      </c>
      <c r="AF4" s="315" t="s">
        <v>1445</v>
      </c>
      <c r="AG4" s="315" t="s">
        <v>1446</v>
      </c>
      <c r="AH4" s="315" t="s">
        <v>1447</v>
      </c>
      <c r="AI4" s="315" t="s">
        <v>1445</v>
      </c>
      <c r="AJ4" s="315" t="s">
        <v>1446</v>
      </c>
      <c r="AK4" s="315" t="s">
        <v>1447</v>
      </c>
      <c r="AL4" s="315" t="s">
        <v>1445</v>
      </c>
      <c r="AM4" s="315" t="s">
        <v>1446</v>
      </c>
      <c r="AN4" s="315" t="s">
        <v>1447</v>
      </c>
      <c r="AO4" s="315" t="s">
        <v>1445</v>
      </c>
      <c r="AP4" s="315" t="s">
        <v>1446</v>
      </c>
      <c r="AQ4" s="315" t="s">
        <v>1447</v>
      </c>
      <c r="AR4" s="315" t="s">
        <v>1445</v>
      </c>
      <c r="AS4" s="315" t="s">
        <v>1446</v>
      </c>
      <c r="AT4" s="315" t="s">
        <v>1447</v>
      </c>
      <c r="AU4" s="315" t="s">
        <v>1445</v>
      </c>
      <c r="AV4" s="315" t="s">
        <v>1446</v>
      </c>
      <c r="AW4" s="315" t="s">
        <v>1447</v>
      </c>
      <c r="AX4" s="315" t="s">
        <v>1445</v>
      </c>
      <c r="AY4" s="315" t="s">
        <v>1446</v>
      </c>
      <c r="AZ4" s="315" t="s">
        <v>1447</v>
      </c>
      <c r="BA4" s="315" t="s">
        <v>1445</v>
      </c>
      <c r="BB4" s="315" t="s">
        <v>1446</v>
      </c>
      <c r="BC4" s="315" t="s">
        <v>1447</v>
      </c>
      <c r="BD4" s="315" t="s">
        <v>1445</v>
      </c>
      <c r="BE4" s="315" t="s">
        <v>1446</v>
      </c>
      <c r="BF4" s="315" t="s">
        <v>1447</v>
      </c>
      <c r="BG4" s="315" t="s">
        <v>1445</v>
      </c>
      <c r="BH4" s="315" t="s">
        <v>1446</v>
      </c>
      <c r="BI4" s="315" t="s">
        <v>1447</v>
      </c>
      <c r="BJ4" s="315" t="s">
        <v>1445</v>
      </c>
      <c r="BK4" s="315" t="s">
        <v>1446</v>
      </c>
      <c r="BL4" s="315" t="s">
        <v>1447</v>
      </c>
      <c r="BM4" s="315" t="s">
        <v>1445</v>
      </c>
      <c r="BN4" s="315" t="s">
        <v>1446</v>
      </c>
      <c r="BO4" s="315" t="s">
        <v>1447</v>
      </c>
      <c r="BP4" s="315" t="s">
        <v>1445</v>
      </c>
      <c r="BQ4" s="315" t="s">
        <v>1446</v>
      </c>
      <c r="BR4" s="315" t="s">
        <v>1447</v>
      </c>
      <c r="BS4" s="315" t="s">
        <v>1445</v>
      </c>
      <c r="BT4" s="315" t="s">
        <v>1446</v>
      </c>
      <c r="BU4" s="315" t="s">
        <v>1447</v>
      </c>
      <c r="BV4" s="315" t="s">
        <v>1445</v>
      </c>
      <c r="BW4" s="315" t="s">
        <v>1446</v>
      </c>
      <c r="BX4" s="315" t="s">
        <v>1447</v>
      </c>
      <c r="BY4" s="315" t="s">
        <v>1445</v>
      </c>
      <c r="BZ4" s="315" t="s">
        <v>1446</v>
      </c>
      <c r="CA4" s="315" t="s">
        <v>1447</v>
      </c>
      <c r="CB4" s="315" t="s">
        <v>1445</v>
      </c>
      <c r="CC4" s="315" t="s">
        <v>1446</v>
      </c>
      <c r="CD4" s="315" t="s">
        <v>1447</v>
      </c>
      <c r="CE4" s="315" t="s">
        <v>1445</v>
      </c>
      <c r="CF4" s="315" t="s">
        <v>1446</v>
      </c>
      <c r="CG4" s="315" t="s">
        <v>1447</v>
      </c>
      <c r="CH4" s="315" t="s">
        <v>1445</v>
      </c>
      <c r="CI4" s="315" t="s">
        <v>1446</v>
      </c>
      <c r="CJ4" s="315" t="s">
        <v>1447</v>
      </c>
      <c r="CK4" s="315" t="s">
        <v>1445</v>
      </c>
      <c r="CL4" s="315" t="s">
        <v>1446</v>
      </c>
      <c r="CM4" s="315" t="s">
        <v>1447</v>
      </c>
      <c r="CN4" s="315" t="s">
        <v>1445</v>
      </c>
      <c r="CO4" s="315" t="s">
        <v>1446</v>
      </c>
      <c r="CP4" s="315" t="s">
        <v>1447</v>
      </c>
      <c r="CQ4" s="315" t="s">
        <v>1445</v>
      </c>
      <c r="CR4" s="315" t="s">
        <v>1446</v>
      </c>
      <c r="CS4" s="315" t="s">
        <v>1447</v>
      </c>
      <c r="CT4" s="315" t="s">
        <v>1445</v>
      </c>
      <c r="CU4" s="315" t="s">
        <v>1446</v>
      </c>
      <c r="CV4" s="315" t="s">
        <v>1447</v>
      </c>
      <c r="CW4" s="315" t="s">
        <v>1445</v>
      </c>
      <c r="CX4" s="315" t="s">
        <v>1446</v>
      </c>
      <c r="CY4" s="315" t="s">
        <v>1447</v>
      </c>
      <c r="CZ4" s="315" t="s">
        <v>1445</v>
      </c>
      <c r="DA4" s="315" t="s">
        <v>1446</v>
      </c>
      <c r="DB4" s="315" t="s">
        <v>1447</v>
      </c>
      <c r="DC4" s="315" t="s">
        <v>1445</v>
      </c>
      <c r="DD4" s="315" t="s">
        <v>1446</v>
      </c>
      <c r="DE4" s="315" t="s">
        <v>1447</v>
      </c>
      <c r="DF4" s="315" t="s">
        <v>1445</v>
      </c>
      <c r="DG4" s="315" t="s">
        <v>1446</v>
      </c>
      <c r="DH4" s="315" t="s">
        <v>1447</v>
      </c>
      <c r="DI4" s="315" t="s">
        <v>1445</v>
      </c>
      <c r="DJ4" s="315" t="s">
        <v>1446</v>
      </c>
      <c r="DK4" s="315" t="s">
        <v>1447</v>
      </c>
      <c r="DL4" s="315" t="s">
        <v>1445</v>
      </c>
      <c r="DM4" s="315" t="s">
        <v>1446</v>
      </c>
      <c r="DN4" s="315" t="s">
        <v>1447</v>
      </c>
      <c r="DO4" s="315" t="s">
        <v>1445</v>
      </c>
      <c r="DP4" s="315" t="s">
        <v>1446</v>
      </c>
      <c r="DQ4" s="315" t="s">
        <v>1447</v>
      </c>
      <c r="DR4" s="315" t="s">
        <v>1445</v>
      </c>
      <c r="DS4" s="315" t="s">
        <v>1446</v>
      </c>
      <c r="DT4" s="315" t="s">
        <v>1447</v>
      </c>
      <c r="DU4" s="315" t="s">
        <v>1445</v>
      </c>
      <c r="DV4" s="315" t="s">
        <v>1446</v>
      </c>
      <c r="DW4" s="315" t="s">
        <v>1447</v>
      </c>
      <c r="DX4" s="315" t="s">
        <v>1445</v>
      </c>
      <c r="DY4" s="315" t="s">
        <v>1446</v>
      </c>
      <c r="DZ4" s="315" t="s">
        <v>1447</v>
      </c>
    </row>
    <row r="5" spans="1:130" s="323" customFormat="1" ht="4.5" customHeight="1">
      <c r="A5" s="322"/>
      <c r="B5" s="316"/>
      <c r="C5" s="316"/>
      <c r="D5" s="316"/>
      <c r="E5" s="316"/>
      <c r="F5" s="316"/>
      <c r="G5" s="316"/>
      <c r="H5" s="316"/>
      <c r="I5" s="316"/>
      <c r="J5" s="316"/>
      <c r="K5" s="316"/>
      <c r="L5" s="316"/>
      <c r="M5" s="316"/>
      <c r="N5" s="316"/>
      <c r="O5" s="316"/>
      <c r="P5" s="316"/>
      <c r="Q5" s="316"/>
      <c r="R5" s="316"/>
      <c r="S5" s="316"/>
      <c r="T5" s="316"/>
      <c r="U5" s="316"/>
      <c r="V5" s="316"/>
      <c r="W5" s="316"/>
      <c r="X5" s="316"/>
      <c r="Y5" s="316"/>
      <c r="Z5" s="316"/>
      <c r="AA5" s="316"/>
      <c r="AB5" s="316"/>
      <c r="AC5" s="316"/>
      <c r="AD5" s="316"/>
      <c r="AE5" s="316"/>
      <c r="AF5" s="316"/>
      <c r="AG5" s="316"/>
      <c r="AH5" s="316"/>
      <c r="AI5" s="316"/>
      <c r="AJ5" s="316"/>
      <c r="AK5" s="316"/>
      <c r="AL5" s="316"/>
      <c r="AM5" s="316"/>
      <c r="AN5" s="316"/>
      <c r="AO5" s="316"/>
      <c r="AP5" s="316"/>
      <c r="AQ5" s="316"/>
      <c r="AR5" s="316"/>
      <c r="AS5" s="316"/>
      <c r="AT5" s="316"/>
      <c r="AU5" s="316"/>
      <c r="AV5" s="316"/>
      <c r="AW5" s="316"/>
      <c r="AX5" s="316"/>
      <c r="AY5" s="316"/>
      <c r="AZ5" s="316"/>
      <c r="BA5" s="316"/>
      <c r="BB5" s="316"/>
      <c r="BC5" s="316"/>
      <c r="BD5" s="316"/>
      <c r="BE5" s="316"/>
      <c r="BF5" s="316"/>
      <c r="BG5" s="316"/>
      <c r="BH5" s="316"/>
      <c r="BI5" s="316"/>
      <c r="BJ5" s="316"/>
      <c r="BK5" s="316"/>
      <c r="BL5" s="316"/>
      <c r="BM5" s="316"/>
      <c r="BN5" s="316"/>
      <c r="BO5" s="316"/>
      <c r="BP5" s="316"/>
      <c r="BQ5" s="316"/>
      <c r="BR5" s="316"/>
      <c r="BS5" s="316"/>
      <c r="BT5" s="316"/>
      <c r="BU5" s="316"/>
      <c r="BV5" s="316"/>
      <c r="BW5" s="316"/>
      <c r="BX5" s="316"/>
      <c r="BY5" s="316"/>
      <c r="BZ5" s="316"/>
      <c r="CA5" s="316"/>
      <c r="CB5" s="316"/>
      <c r="CC5" s="316"/>
      <c r="CD5" s="316"/>
      <c r="CE5" s="316"/>
      <c r="CF5" s="316"/>
      <c r="CG5" s="316"/>
      <c r="CH5" s="316"/>
      <c r="CI5" s="316"/>
      <c r="CJ5" s="316"/>
      <c r="CK5" s="316"/>
      <c r="CL5" s="316"/>
      <c r="CM5" s="316"/>
      <c r="CN5" s="316"/>
      <c r="CO5" s="316"/>
      <c r="CP5" s="316"/>
      <c r="CQ5" s="316"/>
      <c r="CR5" s="316"/>
      <c r="CS5" s="316"/>
      <c r="CT5" s="316"/>
      <c r="CU5" s="316"/>
      <c r="CV5" s="316"/>
      <c r="CW5" s="316"/>
      <c r="CX5" s="316"/>
      <c r="CY5" s="316"/>
      <c r="CZ5" s="316"/>
      <c r="DA5" s="316"/>
      <c r="DB5" s="316"/>
      <c r="DC5" s="316"/>
      <c r="DD5" s="316"/>
      <c r="DE5" s="316"/>
      <c r="DF5" s="316"/>
      <c r="DG5" s="316"/>
      <c r="DH5" s="316"/>
      <c r="DI5" s="316"/>
      <c r="DJ5" s="316"/>
      <c r="DK5" s="316"/>
      <c r="DL5" s="316"/>
      <c r="DM5" s="316"/>
      <c r="DN5" s="316"/>
      <c r="DO5" s="316"/>
      <c r="DP5" s="316"/>
      <c r="DQ5" s="316"/>
      <c r="DR5" s="316"/>
      <c r="DS5" s="316"/>
      <c r="DT5" s="316"/>
      <c r="DU5" s="316"/>
      <c r="DV5" s="316"/>
      <c r="DW5" s="316"/>
      <c r="DX5" s="316"/>
      <c r="DY5" s="316"/>
      <c r="DZ5" s="316"/>
    </row>
    <row r="6" spans="1:130" s="109" customFormat="1">
      <c r="A6" s="332" t="s">
        <v>19</v>
      </c>
      <c r="B6" s="229">
        <v>183480.907715037</v>
      </c>
      <c r="C6" s="229">
        <v>0</v>
      </c>
      <c r="D6" s="333">
        <v>71.608124397377821</v>
      </c>
      <c r="E6" s="229">
        <v>194057.16863724001</v>
      </c>
      <c r="F6" s="229">
        <v>0</v>
      </c>
      <c r="G6" s="333">
        <v>72.655665473917523</v>
      </c>
      <c r="H6" s="229">
        <v>199300.00606956999</v>
      </c>
      <c r="I6" s="229">
        <v>0</v>
      </c>
      <c r="J6" s="333">
        <v>72.912118790982277</v>
      </c>
      <c r="K6" s="229">
        <v>206661.93174012791</v>
      </c>
      <c r="L6" s="229">
        <v>0</v>
      </c>
      <c r="M6" s="333">
        <v>72.789763104887214</v>
      </c>
      <c r="N6" s="229">
        <v>206176.68185491898</v>
      </c>
      <c r="O6" s="229">
        <v>0</v>
      </c>
      <c r="P6" s="333">
        <v>71.896095173705106</v>
      </c>
      <c r="Q6" s="229">
        <v>196105.07270814638</v>
      </c>
      <c r="R6" s="229">
        <v>0</v>
      </c>
      <c r="S6" s="333">
        <v>68.707630211383787</v>
      </c>
      <c r="T6" s="229">
        <v>198743.77990866912</v>
      </c>
      <c r="U6" s="229">
        <v>0</v>
      </c>
      <c r="V6" s="333">
        <v>68.287237776224885</v>
      </c>
      <c r="W6" s="229">
        <v>194195.92254566733</v>
      </c>
      <c r="X6" s="229">
        <v>0</v>
      </c>
      <c r="Y6" s="333">
        <v>65.016507959597419</v>
      </c>
      <c r="Z6" s="229">
        <v>180971.86159947919</v>
      </c>
      <c r="AA6" s="229">
        <v>0</v>
      </c>
      <c r="AB6" s="333">
        <v>63.147723806972941</v>
      </c>
      <c r="AC6" s="229">
        <v>153976.54936430309</v>
      </c>
      <c r="AD6" s="229">
        <v>0</v>
      </c>
      <c r="AE6" s="333">
        <v>56.016952851712809</v>
      </c>
      <c r="AF6" s="229">
        <v>147970.31477673922</v>
      </c>
      <c r="AG6" s="229">
        <v>0</v>
      </c>
      <c r="AH6" s="333">
        <v>56.147442594560445</v>
      </c>
      <c r="AI6" s="229">
        <v>128263.80855100638</v>
      </c>
      <c r="AJ6" s="229">
        <v>0</v>
      </c>
      <c r="AK6" s="333">
        <v>51.469437221665068</v>
      </c>
      <c r="AL6" s="229">
        <v>134129.71517982997</v>
      </c>
      <c r="AM6" s="229">
        <v>0</v>
      </c>
      <c r="AN6" s="333">
        <v>55.444774316313172</v>
      </c>
      <c r="AO6" s="229">
        <v>132547.55425410706</v>
      </c>
      <c r="AP6" s="229">
        <v>0</v>
      </c>
      <c r="AQ6" s="333">
        <v>55.872902559816318</v>
      </c>
      <c r="AR6" s="229">
        <v>140887.63713295231</v>
      </c>
      <c r="AS6" s="229">
        <v>0</v>
      </c>
      <c r="AT6" s="333">
        <v>60.90765855329964</v>
      </c>
      <c r="AU6" s="229">
        <v>145838.27612007086</v>
      </c>
      <c r="AV6" s="229">
        <v>0</v>
      </c>
      <c r="AW6" s="333">
        <v>63.273264506816332</v>
      </c>
      <c r="AX6" s="229">
        <v>143933.88823692748</v>
      </c>
      <c r="AY6" s="229">
        <v>0</v>
      </c>
      <c r="AZ6" s="333">
        <v>64.664264451537719</v>
      </c>
      <c r="BA6" s="229">
        <v>148423.79477757899</v>
      </c>
      <c r="BB6" s="229">
        <v>0</v>
      </c>
      <c r="BC6" s="333">
        <v>66.301165710608899</v>
      </c>
      <c r="BD6" s="229">
        <v>149163.4482651999</v>
      </c>
      <c r="BE6" s="229">
        <v>0</v>
      </c>
      <c r="BF6" s="333">
        <v>67.862773274078648</v>
      </c>
      <c r="BG6" s="229">
        <v>150584.50573253288</v>
      </c>
      <c r="BH6" s="229">
        <v>0</v>
      </c>
      <c r="BI6" s="333">
        <v>67.954655656459877</v>
      </c>
      <c r="BJ6" s="229">
        <v>135105.92267050548</v>
      </c>
      <c r="BK6" s="229">
        <v>0</v>
      </c>
      <c r="BL6" s="333">
        <v>64.462886479533992</v>
      </c>
      <c r="BM6" s="229">
        <v>131853.76224123835</v>
      </c>
      <c r="BN6" s="229">
        <v>0</v>
      </c>
      <c r="BO6" s="333">
        <v>63.85239349116042</v>
      </c>
      <c r="BP6" s="229">
        <v>130275.07833287175</v>
      </c>
      <c r="BQ6" s="229">
        <v>0</v>
      </c>
      <c r="BR6" s="333">
        <v>63.994607780696235</v>
      </c>
      <c r="BS6" s="229">
        <v>124851.42841779672</v>
      </c>
      <c r="BT6" s="229">
        <v>0</v>
      </c>
      <c r="BU6" s="333">
        <v>63.208706488077006</v>
      </c>
      <c r="BV6" s="229">
        <v>147236.42432108335</v>
      </c>
      <c r="BW6" s="229">
        <v>0</v>
      </c>
      <c r="BX6" s="333">
        <v>66.345977869254227</v>
      </c>
      <c r="BY6" s="229">
        <v>136973.804713869</v>
      </c>
      <c r="BZ6" s="229">
        <v>0</v>
      </c>
      <c r="CA6" s="333">
        <v>62.397556678181211</v>
      </c>
      <c r="CB6" s="229">
        <v>130196.01679767367</v>
      </c>
      <c r="CC6" s="229">
        <v>0</v>
      </c>
      <c r="CD6" s="333">
        <v>57.684930429080218</v>
      </c>
      <c r="CE6" s="229">
        <v>132351.82849134802</v>
      </c>
      <c r="CF6" s="229">
        <v>0</v>
      </c>
      <c r="CG6" s="333">
        <v>55.984259480510431</v>
      </c>
      <c r="CH6" s="229">
        <v>137029.96783033281</v>
      </c>
      <c r="CI6" s="229">
        <v>0</v>
      </c>
      <c r="CJ6" s="333">
        <v>56.879378177405158</v>
      </c>
      <c r="CK6" s="229">
        <v>139628.6126957119</v>
      </c>
      <c r="CL6" s="229">
        <v>0</v>
      </c>
      <c r="CM6" s="333">
        <v>58.857260142070835</v>
      </c>
      <c r="CN6" s="229">
        <v>138491.31679411695</v>
      </c>
      <c r="CO6" s="229">
        <v>0</v>
      </c>
      <c r="CP6" s="333">
        <v>56.309916472157049</v>
      </c>
      <c r="CQ6" s="229">
        <v>146696.09135613427</v>
      </c>
      <c r="CR6" s="229">
        <v>0</v>
      </c>
      <c r="CS6" s="333">
        <v>57.957221982054698</v>
      </c>
      <c r="CT6" s="229">
        <v>145944.41804747787</v>
      </c>
      <c r="CU6" s="229">
        <v>0</v>
      </c>
      <c r="CV6" s="333">
        <v>57.977598304088886</v>
      </c>
      <c r="CW6" s="229">
        <v>161741.52933159366</v>
      </c>
      <c r="CX6" s="229">
        <v>0</v>
      </c>
      <c r="CY6" s="333">
        <v>61.172754325041268</v>
      </c>
      <c r="CZ6" s="229">
        <v>169004.5343038858</v>
      </c>
      <c r="DA6" s="229">
        <v>0</v>
      </c>
      <c r="DB6" s="333">
        <v>60.42903475514526</v>
      </c>
      <c r="DC6" s="229">
        <v>163125.20216719926</v>
      </c>
      <c r="DD6" s="229">
        <v>0</v>
      </c>
      <c r="DE6" s="333">
        <v>58.257129789463768</v>
      </c>
      <c r="DF6" s="229">
        <v>162640.74013356827</v>
      </c>
      <c r="DG6" s="229">
        <v>0</v>
      </c>
      <c r="DH6" s="333">
        <v>57.574408631325227</v>
      </c>
      <c r="DI6" s="229">
        <v>167355.43794782506</v>
      </c>
      <c r="DJ6" s="229">
        <v>0</v>
      </c>
      <c r="DK6" s="333">
        <v>57.314059837993149</v>
      </c>
      <c r="DL6" s="229">
        <v>167411.96121415825</v>
      </c>
      <c r="DM6" s="229">
        <v>0</v>
      </c>
      <c r="DN6" s="333">
        <v>56.472330915162303</v>
      </c>
      <c r="DO6" s="229">
        <v>172985.93331173473</v>
      </c>
      <c r="DP6" s="229">
        <v>0</v>
      </c>
      <c r="DQ6" s="333">
        <v>56.300959244202176</v>
      </c>
      <c r="DR6" s="229">
        <v>176323.49203150484</v>
      </c>
      <c r="DS6" s="229">
        <v>0</v>
      </c>
      <c r="DT6" s="333">
        <v>56.388805691583933</v>
      </c>
      <c r="DU6" s="229">
        <v>183941.89143220763</v>
      </c>
      <c r="DV6" s="229">
        <v>0</v>
      </c>
      <c r="DW6" s="333">
        <v>56.805157568429323</v>
      </c>
      <c r="DX6" s="229">
        <v>185981.45351562925</v>
      </c>
      <c r="DY6" s="229">
        <v>0</v>
      </c>
      <c r="DZ6" s="333">
        <v>56.811955016302718</v>
      </c>
    </row>
    <row r="7" spans="1:130" s="109" customFormat="1">
      <c r="A7" s="332" t="s">
        <v>20</v>
      </c>
      <c r="B7" s="229">
        <v>31640.661679609606</v>
      </c>
      <c r="C7" s="229">
        <v>158.20547280205193</v>
      </c>
      <c r="D7" s="333">
        <v>12.356966020345938</v>
      </c>
      <c r="E7" s="229">
        <v>31185.992918999807</v>
      </c>
      <c r="F7" s="229">
        <v>155.93332264510093</v>
      </c>
      <c r="G7" s="333">
        <v>11.680019291359702</v>
      </c>
      <c r="H7" s="229">
        <v>31088.276009150006</v>
      </c>
      <c r="I7" s="229">
        <v>155.44464372984999</v>
      </c>
      <c r="J7" s="333">
        <v>11.379409027604114</v>
      </c>
      <c r="K7" s="229">
        <v>31250.941801059576</v>
      </c>
      <c r="L7" s="229">
        <v>156.25907520806919</v>
      </c>
      <c r="M7" s="333">
        <v>11.007100491851505</v>
      </c>
      <c r="N7" s="229">
        <v>29897.7812890608</v>
      </c>
      <c r="O7" s="229">
        <v>149.48867866000501</v>
      </c>
      <c r="P7" s="333">
        <v>10.425687860053468</v>
      </c>
      <c r="Q7" s="229">
        <v>34154.563676369005</v>
      </c>
      <c r="R7" s="229">
        <v>170.77816676615328</v>
      </c>
      <c r="S7" s="333">
        <v>11.966437679047552</v>
      </c>
      <c r="T7" s="229">
        <v>31809.604013265176</v>
      </c>
      <c r="U7" s="229">
        <v>159.05304925103158</v>
      </c>
      <c r="V7" s="333">
        <v>10.929599878897374</v>
      </c>
      <c r="W7" s="229">
        <v>44482.221916188908</v>
      </c>
      <c r="X7" s="229">
        <v>222.41700368605083</v>
      </c>
      <c r="Y7" s="333">
        <v>14.892582178672519</v>
      </c>
      <c r="Z7" s="229">
        <v>41201.260105100002</v>
      </c>
      <c r="AA7" s="229">
        <v>206.01361082084762</v>
      </c>
      <c r="AB7" s="333">
        <v>14.376631652130806</v>
      </c>
      <c r="AC7" s="229">
        <v>37891.840165029513</v>
      </c>
      <c r="AD7" s="229">
        <v>189.46731563805207</v>
      </c>
      <c r="AE7" s="333">
        <v>13.78512138862869</v>
      </c>
      <c r="AF7" s="229">
        <v>33578.784149680985</v>
      </c>
      <c r="AG7" s="229">
        <v>167.90262082340763</v>
      </c>
      <c r="AH7" s="333">
        <v>12.741493848168298</v>
      </c>
      <c r="AI7" s="229">
        <v>26802.095140989331</v>
      </c>
      <c r="AJ7" s="229">
        <v>137.47818209997786</v>
      </c>
      <c r="AK7" s="333">
        <v>10.755089598946897</v>
      </c>
      <c r="AL7" s="229">
        <v>15000.849055830002</v>
      </c>
      <c r="AM7" s="229">
        <v>84.647146119999988</v>
      </c>
      <c r="AN7" s="333">
        <v>6.2008533257412406</v>
      </c>
      <c r="AO7" s="229">
        <v>24523.029992200012</v>
      </c>
      <c r="AP7" s="229">
        <v>132.74323752425005</v>
      </c>
      <c r="AQ7" s="333">
        <v>10.337217257127842</v>
      </c>
      <c r="AR7" s="229">
        <v>14983.775852226327</v>
      </c>
      <c r="AS7" s="229">
        <v>83.26220282999509</v>
      </c>
      <c r="AT7" s="333">
        <v>6.4776918828254137</v>
      </c>
      <c r="AU7" s="229">
        <v>13782.698408960048</v>
      </c>
      <c r="AV7" s="229">
        <v>75.777311089994186</v>
      </c>
      <c r="AW7" s="333">
        <v>5.9797492486116068</v>
      </c>
      <c r="AX7" s="229">
        <v>13063.714874105919</v>
      </c>
      <c r="AY7" s="229">
        <v>71.599429739994704</v>
      </c>
      <c r="AZ7" s="333">
        <v>5.8690522689704059</v>
      </c>
      <c r="BA7" s="229">
        <v>11643.925728838687</v>
      </c>
      <c r="BB7" s="229">
        <v>63.486415247437478</v>
      </c>
      <c r="BC7" s="333">
        <v>5.2013617521816391</v>
      </c>
      <c r="BD7" s="229">
        <v>11267.469002309999</v>
      </c>
      <c r="BE7" s="229">
        <v>61.160529965000002</v>
      </c>
      <c r="BF7" s="333">
        <v>5.1262001728265556</v>
      </c>
      <c r="BG7" s="229">
        <v>11388.509222962879</v>
      </c>
      <c r="BH7" s="229">
        <v>61.466604958814393</v>
      </c>
      <c r="BI7" s="333">
        <v>5.1393217311577821</v>
      </c>
      <c r="BJ7" s="229">
        <v>11277.273395849201</v>
      </c>
      <c r="BK7" s="229">
        <v>60.652053522572842</v>
      </c>
      <c r="BL7" s="333">
        <v>5.3807085607061786</v>
      </c>
      <c r="BM7" s="229">
        <v>10745.524235079836</v>
      </c>
      <c r="BN7" s="229">
        <v>57.741369299998361</v>
      </c>
      <c r="BO7" s="333">
        <v>5.2037001452547571</v>
      </c>
      <c r="BP7" s="229">
        <v>9213.182441420644</v>
      </c>
      <c r="BQ7" s="229">
        <v>50.157183850024566</v>
      </c>
      <c r="BR7" s="333">
        <v>4.5257619822281985</v>
      </c>
      <c r="BS7" s="229">
        <v>9206.9033466833662</v>
      </c>
      <c r="BT7" s="229">
        <v>49.782219950009406</v>
      </c>
      <c r="BU7" s="333">
        <v>4.6611917755331733</v>
      </c>
      <c r="BV7" s="229">
        <v>9094.8876478640777</v>
      </c>
      <c r="BW7" s="229">
        <v>49.171327799952714</v>
      </c>
      <c r="BX7" s="333">
        <v>4.0982332829047055</v>
      </c>
      <c r="BY7" s="229">
        <v>9208.8986617471182</v>
      </c>
      <c r="BZ7" s="229">
        <v>49.762348229961979</v>
      </c>
      <c r="CA7" s="333">
        <v>4.1950559626370056</v>
      </c>
      <c r="CB7" s="229">
        <v>6402.5542031128525</v>
      </c>
      <c r="CC7" s="229">
        <v>34.143886619932438</v>
      </c>
      <c r="CD7" s="333">
        <v>2.8367295932634029</v>
      </c>
      <c r="CE7" s="229">
        <v>6976.0298214494624</v>
      </c>
      <c r="CF7" s="229">
        <v>36.827872579910782</v>
      </c>
      <c r="CG7" s="333">
        <v>2.9508308885459491</v>
      </c>
      <c r="CH7" s="229">
        <v>6751.3731198375772</v>
      </c>
      <c r="CI7" s="229">
        <v>35.781622329856091</v>
      </c>
      <c r="CJ7" s="333">
        <v>2.8024081956691838</v>
      </c>
      <c r="CK7" s="229">
        <v>6959.6054426655719</v>
      </c>
      <c r="CL7" s="229">
        <v>36.698298959893407</v>
      </c>
      <c r="CM7" s="333">
        <v>2.9336630946682711</v>
      </c>
      <c r="CN7" s="229">
        <v>10299.118657012905</v>
      </c>
      <c r="CO7" s="229">
        <v>53.256923759977042</v>
      </c>
      <c r="CP7" s="333">
        <v>4.1837581737918379</v>
      </c>
      <c r="CQ7" s="229">
        <v>9751.3020814001902</v>
      </c>
      <c r="CR7" s="229">
        <v>50.787681059869143</v>
      </c>
      <c r="CS7" s="333">
        <v>3.8525796708090003</v>
      </c>
      <c r="CT7" s="229">
        <v>10085.379973834843</v>
      </c>
      <c r="CU7" s="229">
        <v>52.359810230004832</v>
      </c>
      <c r="CV7" s="333">
        <v>4.006498615636529</v>
      </c>
      <c r="CW7" s="229">
        <v>20508.521122792274</v>
      </c>
      <c r="CX7" s="229">
        <v>105.37753449013945</v>
      </c>
      <c r="CY7" s="333">
        <v>7.7565899704240788</v>
      </c>
      <c r="CZ7" s="229">
        <v>26398.883544683133</v>
      </c>
      <c r="DA7" s="229">
        <v>135.36631314996748</v>
      </c>
      <c r="DB7" s="333">
        <v>9.4391494156616282</v>
      </c>
      <c r="DC7" s="229">
        <v>28231.794379407675</v>
      </c>
      <c r="DD7" s="229">
        <v>144.82778578005033</v>
      </c>
      <c r="DE7" s="333">
        <v>10.08245989889917</v>
      </c>
      <c r="DF7" s="229">
        <v>27326.772919558112</v>
      </c>
      <c r="DG7" s="229">
        <v>140.22165159992321</v>
      </c>
      <c r="DH7" s="333">
        <v>9.6736081584108877</v>
      </c>
      <c r="DI7" s="229">
        <v>27993.43097745904</v>
      </c>
      <c r="DJ7" s="229">
        <v>144.25006577999773</v>
      </c>
      <c r="DK7" s="333">
        <v>9.5868840462358538</v>
      </c>
      <c r="DL7" s="229">
        <v>27960.77772633006</v>
      </c>
      <c r="DM7" s="229">
        <v>143.77862236001593</v>
      </c>
      <c r="DN7" s="333">
        <v>9.4318845616215832</v>
      </c>
      <c r="DO7" s="229">
        <v>28744.058050577907</v>
      </c>
      <c r="DP7" s="229">
        <v>148.55862109000572</v>
      </c>
      <c r="DQ7" s="333">
        <v>9.3552002167842598</v>
      </c>
      <c r="DR7" s="229">
        <v>29197.015329601967</v>
      </c>
      <c r="DS7" s="229">
        <v>150.4236504600031</v>
      </c>
      <c r="DT7" s="333">
        <v>9.3372970624977913</v>
      </c>
      <c r="DU7" s="229">
        <v>32197.265877768568</v>
      </c>
      <c r="DV7" s="229">
        <v>170.17085072977943</v>
      </c>
      <c r="DW7" s="333">
        <v>9.9431986222308115</v>
      </c>
      <c r="DX7" s="229">
        <v>31118.756986181343</v>
      </c>
      <c r="DY7" s="229">
        <v>164.29094077000005</v>
      </c>
      <c r="DZ7" s="333">
        <v>9.5058802296844096</v>
      </c>
    </row>
    <row r="8" spans="1:130" s="109" customFormat="1">
      <c r="A8" s="332" t="s">
        <v>21</v>
      </c>
      <c r="B8" s="229">
        <v>25711.430617050159</v>
      </c>
      <c r="C8" s="229">
        <v>257.23924077079607</v>
      </c>
      <c r="D8" s="333">
        <v>10.041359997035659</v>
      </c>
      <c r="E8" s="229">
        <v>25801.879442230107</v>
      </c>
      <c r="F8" s="229">
        <v>258.14548669220011</v>
      </c>
      <c r="G8" s="333">
        <v>9.663519465977302</v>
      </c>
      <c r="H8" s="229">
        <v>25905.277390189993</v>
      </c>
      <c r="I8" s="229">
        <v>259.17779293579599</v>
      </c>
      <c r="J8" s="333">
        <v>9.4822481410598041</v>
      </c>
      <c r="K8" s="229">
        <v>27746.067115257098</v>
      </c>
      <c r="L8" s="229">
        <v>277.58399648440582</v>
      </c>
      <c r="M8" s="333">
        <v>9.7726254439133875</v>
      </c>
      <c r="N8" s="229">
        <v>27968.805004440299</v>
      </c>
      <c r="O8" s="229">
        <v>279.68246579006097</v>
      </c>
      <c r="P8" s="333">
        <v>9.753032439958556</v>
      </c>
      <c r="Q8" s="229">
        <v>30694.942569040399</v>
      </c>
      <c r="R8" s="229">
        <v>307.07390394816491</v>
      </c>
      <c r="S8" s="333">
        <v>10.754320295079657</v>
      </c>
      <c r="T8" s="229">
        <v>32352.145693765418</v>
      </c>
      <c r="U8" s="229">
        <v>323.64209104526617</v>
      </c>
      <c r="V8" s="333">
        <v>11.116014129229425</v>
      </c>
      <c r="W8" s="229">
        <v>29222.032997692204</v>
      </c>
      <c r="X8" s="229">
        <v>292.33536139192796</v>
      </c>
      <c r="Y8" s="333">
        <v>9.7834934744486581</v>
      </c>
      <c r="Z8" s="229">
        <v>30386.93549768599</v>
      </c>
      <c r="AA8" s="229">
        <v>303.9863370981771</v>
      </c>
      <c r="AB8" s="333">
        <v>10.603116933144809</v>
      </c>
      <c r="AC8" s="229">
        <v>32131.122390287608</v>
      </c>
      <c r="AD8" s="229">
        <v>321.428311790463</v>
      </c>
      <c r="AE8" s="333">
        <v>11.689361629678324</v>
      </c>
      <c r="AF8" s="229">
        <v>30822.646822896972</v>
      </c>
      <c r="AG8" s="229">
        <v>308.34061475470298</v>
      </c>
      <c r="AH8" s="333">
        <v>11.695675552979694</v>
      </c>
      <c r="AI8" s="229">
        <v>29510.010332889011</v>
      </c>
      <c r="AJ8" s="229">
        <v>362.00998535008955</v>
      </c>
      <c r="AK8" s="333">
        <v>11.841716236231326</v>
      </c>
      <c r="AL8" s="229">
        <v>27701.45874926</v>
      </c>
      <c r="AM8" s="229">
        <v>389.47973543000006</v>
      </c>
      <c r="AN8" s="333">
        <v>11.450864012692275</v>
      </c>
      <c r="AO8" s="229">
        <v>24598.616781539989</v>
      </c>
      <c r="AP8" s="229">
        <v>352.70758647139991</v>
      </c>
      <c r="AQ8" s="333">
        <v>10.369079431721463</v>
      </c>
      <c r="AR8" s="229">
        <v>21216.186457229709</v>
      </c>
      <c r="AS8" s="229">
        <v>313.15122487998502</v>
      </c>
      <c r="AT8" s="333">
        <v>9.1720484979149877</v>
      </c>
      <c r="AU8" s="229">
        <v>20897.319010189993</v>
      </c>
      <c r="AV8" s="229">
        <v>304.49660636998743</v>
      </c>
      <c r="AW8" s="333">
        <v>9.066492202132526</v>
      </c>
      <c r="AX8" s="229">
        <v>21682.542758363135</v>
      </c>
      <c r="AY8" s="229">
        <v>305.44483784998562</v>
      </c>
      <c r="AZ8" s="333">
        <v>9.7411783707295889</v>
      </c>
      <c r="BA8" s="229">
        <v>21618.773371101768</v>
      </c>
      <c r="BB8" s="229">
        <v>301.75056803570385</v>
      </c>
      <c r="BC8" s="333">
        <v>9.6571434377181156</v>
      </c>
      <c r="BD8" s="229">
        <v>21186.044896900003</v>
      </c>
      <c r="BE8" s="229">
        <v>293.8934377967999</v>
      </c>
      <c r="BF8" s="333">
        <v>9.6387136267900555</v>
      </c>
      <c r="BG8" s="229">
        <v>22940.536958721477</v>
      </c>
      <c r="BH8" s="229">
        <v>311.62423604571495</v>
      </c>
      <c r="BI8" s="333">
        <v>10.352434880472664</v>
      </c>
      <c r="BJ8" s="229">
        <v>26719.416048234634</v>
      </c>
      <c r="BK8" s="229">
        <v>345.79633083324688</v>
      </c>
      <c r="BL8" s="333">
        <v>12.748594950329306</v>
      </c>
      <c r="BM8" s="229">
        <v>26169.119713769462</v>
      </c>
      <c r="BN8" s="229">
        <v>339.23963612998909</v>
      </c>
      <c r="BO8" s="333">
        <v>12.672834668332916</v>
      </c>
      <c r="BP8" s="229">
        <v>25469.113757731073</v>
      </c>
      <c r="BQ8" s="229">
        <v>337.4429868999091</v>
      </c>
      <c r="BR8" s="333">
        <v>12.511110845647233</v>
      </c>
      <c r="BS8" s="229">
        <v>24997.473900050478</v>
      </c>
      <c r="BT8" s="229">
        <v>337.00969227216649</v>
      </c>
      <c r="BU8" s="333">
        <v>12.655505913830856</v>
      </c>
      <c r="BV8" s="229">
        <v>25430.509389335541</v>
      </c>
      <c r="BW8" s="229">
        <v>343.08586139218579</v>
      </c>
      <c r="BX8" s="333">
        <v>11.459202577952846</v>
      </c>
      <c r="BY8" s="229">
        <v>24977.808823894498</v>
      </c>
      <c r="BZ8" s="229">
        <v>344.5331370822463</v>
      </c>
      <c r="CA8" s="333">
        <v>11.378483973935518</v>
      </c>
      <c r="CB8" s="229">
        <v>21278.689299697493</v>
      </c>
      <c r="CC8" s="229">
        <v>319.04906579239088</v>
      </c>
      <c r="CD8" s="333">
        <v>9.4277823705048682</v>
      </c>
      <c r="CE8" s="229">
        <v>21984.891504664836</v>
      </c>
      <c r="CF8" s="229">
        <v>344.9786886222451</v>
      </c>
      <c r="CG8" s="333">
        <v>9.2995154254970096</v>
      </c>
      <c r="CH8" s="229">
        <v>24878.964317957012</v>
      </c>
      <c r="CI8" s="229">
        <v>379.33123659260696</v>
      </c>
      <c r="CJ8" s="333">
        <v>10.326938278606242</v>
      </c>
      <c r="CK8" s="229">
        <v>26125.858546363343</v>
      </c>
      <c r="CL8" s="229">
        <v>393.88844229243068</v>
      </c>
      <c r="CM8" s="333">
        <v>11.012760373472332</v>
      </c>
      <c r="CN8" s="229">
        <v>31321.72043304675</v>
      </c>
      <c r="CO8" s="229">
        <v>478.83020542011275</v>
      </c>
      <c r="CP8" s="333">
        <v>12.723661921280257</v>
      </c>
      <c r="CQ8" s="229">
        <v>32307.89137397072</v>
      </c>
      <c r="CR8" s="229">
        <v>493.90474749233084</v>
      </c>
      <c r="CS8" s="333">
        <v>12.764318495627261</v>
      </c>
      <c r="CT8" s="229">
        <v>32441.771486533587</v>
      </c>
      <c r="CU8" s="229">
        <v>484.15684443248773</v>
      </c>
      <c r="CV8" s="333">
        <v>12.887755631102014</v>
      </c>
      <c r="CW8" s="229">
        <v>36801.678877687598</v>
      </c>
      <c r="CX8" s="229">
        <v>506.53734136159301</v>
      </c>
      <c r="CY8" s="333">
        <v>13.918874577465093</v>
      </c>
      <c r="CZ8" s="229">
        <v>38698.038871860386</v>
      </c>
      <c r="DA8" s="229">
        <v>522.99293005997311</v>
      </c>
      <c r="DB8" s="333">
        <v>13.836818908886791</v>
      </c>
      <c r="DC8" s="229">
        <v>38132.819170227602</v>
      </c>
      <c r="DD8" s="229">
        <v>514.42954978085493</v>
      </c>
      <c r="DE8" s="333">
        <v>13.618426620315299</v>
      </c>
      <c r="DF8" s="229">
        <v>39731.708226091614</v>
      </c>
      <c r="DG8" s="229">
        <v>533.11699776998978</v>
      </c>
      <c r="DH8" s="333">
        <v>14.064923727910712</v>
      </c>
      <c r="DI8" s="229">
        <v>40301.598670030085</v>
      </c>
      <c r="DJ8" s="229">
        <v>538.66119746999163</v>
      </c>
      <c r="DK8" s="333">
        <v>13.802050689628686</v>
      </c>
      <c r="DL8" s="229">
        <v>39759.88291190911</v>
      </c>
      <c r="DM8" s="229">
        <v>530.69607841000948</v>
      </c>
      <c r="DN8" s="333">
        <v>13.412024138927221</v>
      </c>
      <c r="DO8" s="229">
        <v>39234.127188249644</v>
      </c>
      <c r="DP8" s="229">
        <v>528.67951896000613</v>
      </c>
      <c r="DQ8" s="333">
        <v>12.769356175492232</v>
      </c>
      <c r="DR8" s="229">
        <v>51370.815963730049</v>
      </c>
      <c r="DS8" s="229">
        <v>727.65551184003186</v>
      </c>
      <c r="DT8" s="333">
        <v>16.428548041002461</v>
      </c>
      <c r="DU8" s="229">
        <v>52997.593629662093</v>
      </c>
      <c r="DV8" s="229">
        <v>721.88823973964872</v>
      </c>
      <c r="DW8" s="333">
        <v>16.366781016765199</v>
      </c>
      <c r="DX8" s="229">
        <v>55596.378329640764</v>
      </c>
      <c r="DY8" s="229">
        <v>757.62953332002394</v>
      </c>
      <c r="DZ8" s="333">
        <v>16.9830855981963</v>
      </c>
    </row>
    <row r="9" spans="1:130" s="109" customFormat="1">
      <c r="A9" s="332" t="s">
        <v>22</v>
      </c>
      <c r="B9" s="229">
        <v>4045.6066960199005</v>
      </c>
      <c r="C9" s="229">
        <v>121.39130365989959</v>
      </c>
      <c r="D9" s="333">
        <v>1.579974053027412</v>
      </c>
      <c r="E9" s="229">
        <v>3398.392253020002</v>
      </c>
      <c r="F9" s="229">
        <v>101.97325416450003</v>
      </c>
      <c r="G9" s="333">
        <v>1.2727921531303299</v>
      </c>
      <c r="H9" s="229">
        <v>3677.0474131501001</v>
      </c>
      <c r="I9" s="229">
        <v>110.33348710020002</v>
      </c>
      <c r="J9" s="333">
        <v>1.3459294595754792</v>
      </c>
      <c r="K9" s="229">
        <v>4004.4364511669814</v>
      </c>
      <c r="L9" s="229">
        <v>120.15391777350278</v>
      </c>
      <c r="M9" s="333">
        <v>1.4104289948066051</v>
      </c>
      <c r="N9" s="229">
        <v>5819.4256984900103</v>
      </c>
      <c r="O9" s="229">
        <v>174.58169644000102</v>
      </c>
      <c r="P9" s="333">
        <v>2.029298270351231</v>
      </c>
      <c r="Q9" s="229">
        <v>5939.4233651303221</v>
      </c>
      <c r="R9" s="229">
        <v>178.20054297541392</v>
      </c>
      <c r="S9" s="333">
        <v>2.0809441520544345</v>
      </c>
      <c r="T9" s="229">
        <v>6957.6994670101421</v>
      </c>
      <c r="U9" s="229">
        <v>208.74978683071097</v>
      </c>
      <c r="V9" s="333">
        <v>2.3906261524137897</v>
      </c>
      <c r="W9" s="229">
        <v>6952.9407487504141</v>
      </c>
      <c r="X9" s="229">
        <v>208.60419487902405</v>
      </c>
      <c r="Y9" s="333">
        <v>2.3278342902767921</v>
      </c>
      <c r="Z9" s="229">
        <v>8017.6502815498898</v>
      </c>
      <c r="AA9" s="229">
        <v>240.54605469580596</v>
      </c>
      <c r="AB9" s="333">
        <v>2.7976524144992734</v>
      </c>
      <c r="AC9" s="229">
        <v>18100.35904648</v>
      </c>
      <c r="AD9" s="229">
        <v>543.02545182139897</v>
      </c>
      <c r="AE9" s="333">
        <v>6.5849440287613419</v>
      </c>
      <c r="AF9" s="229">
        <v>17347.239915559283</v>
      </c>
      <c r="AG9" s="229">
        <v>520.43151216851481</v>
      </c>
      <c r="AH9" s="333">
        <v>6.5824226893247433</v>
      </c>
      <c r="AI9" s="229">
        <v>28237.033687101855</v>
      </c>
      <c r="AJ9" s="229">
        <v>1270.3559548629039</v>
      </c>
      <c r="AK9" s="333">
        <v>11.330898786670463</v>
      </c>
      <c r="AL9" s="229">
        <v>29233.023964749998</v>
      </c>
      <c r="AM9" s="229">
        <v>1324.3330102</v>
      </c>
      <c r="AN9" s="333">
        <v>12.083962260979082</v>
      </c>
      <c r="AO9" s="229">
        <v>20490.919563679996</v>
      </c>
      <c r="AP9" s="229">
        <v>982.3659358729999</v>
      </c>
      <c r="AQ9" s="333">
        <v>8.6375577322812145</v>
      </c>
      <c r="AR9" s="229">
        <v>20343.844067425365</v>
      </c>
      <c r="AS9" s="229">
        <v>938.92205875001423</v>
      </c>
      <c r="AT9" s="333">
        <v>8.7949229140028056</v>
      </c>
      <c r="AU9" s="229">
        <v>18918.55539396988</v>
      </c>
      <c r="AV9" s="229">
        <v>870.38838096000541</v>
      </c>
      <c r="AW9" s="333">
        <v>8.2079875830675135</v>
      </c>
      <c r="AX9" s="229">
        <v>15454.659618929505</v>
      </c>
      <c r="AY9" s="229">
        <v>753.99766254999167</v>
      </c>
      <c r="AZ9" s="333">
        <v>6.943216839677949</v>
      </c>
      <c r="BA9" s="229">
        <v>14016.846794756375</v>
      </c>
      <c r="BB9" s="229">
        <v>715.76454357889065</v>
      </c>
      <c r="BC9" s="333">
        <v>6.2613496944476807</v>
      </c>
      <c r="BD9" s="229">
        <v>13993.999662479997</v>
      </c>
      <c r="BE9" s="229">
        <v>709.98555488620002</v>
      </c>
      <c r="BF9" s="333">
        <v>6.366651061887346</v>
      </c>
      <c r="BG9" s="229">
        <v>13411.545090337117</v>
      </c>
      <c r="BH9" s="229">
        <v>737.84250957861377</v>
      </c>
      <c r="BI9" s="333">
        <v>6.0522623094684445</v>
      </c>
      <c r="BJ9" s="229">
        <v>14015.309649344041</v>
      </c>
      <c r="BK9" s="229">
        <v>801.03057626631619</v>
      </c>
      <c r="BL9" s="333">
        <v>6.6871036964422812</v>
      </c>
      <c r="BM9" s="229">
        <v>15538.40362765976</v>
      </c>
      <c r="BN9" s="229">
        <v>909.06387002001054</v>
      </c>
      <c r="BO9" s="333">
        <v>7.524732292754388</v>
      </c>
      <c r="BP9" s="229">
        <v>16519.734217230176</v>
      </c>
      <c r="BQ9" s="229">
        <v>1033.4081470597739</v>
      </c>
      <c r="BR9" s="333">
        <v>8.1149359140798918</v>
      </c>
      <c r="BS9" s="229">
        <v>17093.847911645309</v>
      </c>
      <c r="BT9" s="229">
        <v>1094.3046385395792</v>
      </c>
      <c r="BU9" s="333">
        <v>8.6541261809464505</v>
      </c>
      <c r="BV9" s="229">
        <v>17030.976037602868</v>
      </c>
      <c r="BW9" s="229">
        <v>1134.6291187698412</v>
      </c>
      <c r="BX9" s="333">
        <v>7.6743018209849234</v>
      </c>
      <c r="BY9" s="229">
        <v>24824.845400385002</v>
      </c>
      <c r="BZ9" s="229">
        <v>1403.4715415807639</v>
      </c>
      <c r="CA9" s="333">
        <v>11.308802446813889</v>
      </c>
      <c r="CB9" s="229">
        <v>44319.014354563267</v>
      </c>
      <c r="CC9" s="229">
        <v>2788.67640547069</v>
      </c>
      <c r="CD9" s="333">
        <v>19.63607891093385</v>
      </c>
      <c r="CE9" s="229">
        <v>48521.468213561435</v>
      </c>
      <c r="CF9" s="229">
        <v>3174.1254483407724</v>
      </c>
      <c r="CG9" s="333">
        <v>20.524374296959099</v>
      </c>
      <c r="CH9" s="229">
        <v>46028.854024980894</v>
      </c>
      <c r="CI9" s="229">
        <v>2946.0494373400156</v>
      </c>
      <c r="CJ9" s="333">
        <v>19.10598562207301</v>
      </c>
      <c r="CK9" s="229">
        <v>41070.981139324831</v>
      </c>
      <c r="CL9" s="229">
        <v>2661.587281929782</v>
      </c>
      <c r="CM9" s="333">
        <v>17.312536267013733</v>
      </c>
      <c r="CN9" s="229">
        <v>42575.615768736949</v>
      </c>
      <c r="CO9" s="229">
        <v>2738.6782299687015</v>
      </c>
      <c r="CP9" s="333">
        <v>17.295274130605705</v>
      </c>
      <c r="CQ9" s="229">
        <v>41040.324908926406</v>
      </c>
      <c r="CR9" s="229">
        <v>2611.8960978295704</v>
      </c>
      <c r="CS9" s="333">
        <v>16.21435989857294</v>
      </c>
      <c r="CT9" s="229">
        <v>40213.916964540826</v>
      </c>
      <c r="CU9" s="229">
        <v>2624.65865664993</v>
      </c>
      <c r="CV9" s="333">
        <v>15.975303168125693</v>
      </c>
      <c r="CW9" s="229">
        <v>22593.056092220289</v>
      </c>
      <c r="CX9" s="229">
        <v>1506.2108026494475</v>
      </c>
      <c r="CY9" s="333">
        <v>8.5449882630193557</v>
      </c>
      <c r="CZ9" s="229">
        <v>23485.793283544608</v>
      </c>
      <c r="DA9" s="229">
        <v>1595.9119427600178</v>
      </c>
      <c r="DB9" s="333">
        <v>8.3975487665412469</v>
      </c>
      <c r="DC9" s="229">
        <v>25523.833600413829</v>
      </c>
      <c r="DD9" s="229">
        <v>1754.7232613398046</v>
      </c>
      <c r="DE9" s="333">
        <v>9.1153621085471688</v>
      </c>
      <c r="DF9" s="229">
        <v>29003.560476849936</v>
      </c>
      <c r="DG9" s="229">
        <v>2044.4334364500507</v>
      </c>
      <c r="DH9" s="333">
        <v>10.267186691883852</v>
      </c>
      <c r="DI9" s="229">
        <v>30887.406892019728</v>
      </c>
      <c r="DJ9" s="229">
        <v>2170.8884772299721</v>
      </c>
      <c r="DK9" s="333">
        <v>10.57798126285903</v>
      </c>
      <c r="DL9" s="229">
        <v>34768.650553410087</v>
      </c>
      <c r="DM9" s="229">
        <v>2450.2113870300718</v>
      </c>
      <c r="DN9" s="333">
        <v>11.728353967576375</v>
      </c>
      <c r="DO9" s="229">
        <v>35377.655634260191</v>
      </c>
      <c r="DP9" s="229">
        <v>2429.0378166300466</v>
      </c>
      <c r="DQ9" s="333">
        <v>11.514207599935448</v>
      </c>
      <c r="DR9" s="229">
        <v>23131.963569850159</v>
      </c>
      <c r="DS9" s="229">
        <v>1280.0679434400117</v>
      </c>
      <c r="DT9" s="333">
        <v>7.3976744900901599</v>
      </c>
      <c r="DU9" s="229">
        <v>21295.200788696518</v>
      </c>
      <c r="DV9" s="229">
        <v>998.86070039035167</v>
      </c>
      <c r="DW9" s="333">
        <v>6.5764096847893763</v>
      </c>
      <c r="DX9" s="229">
        <v>21143.365797960068</v>
      </c>
      <c r="DY9" s="229">
        <v>989.70484475000148</v>
      </c>
      <c r="DZ9" s="333">
        <v>6.4586867340833871</v>
      </c>
    </row>
    <row r="10" spans="1:130" s="109" customFormat="1">
      <c r="A10" s="332" t="s">
        <v>23</v>
      </c>
      <c r="B10" s="229">
        <v>1170.0738241600002</v>
      </c>
      <c r="C10" s="229">
        <v>117.0116807360002</v>
      </c>
      <c r="D10" s="333">
        <v>0.45696144514446024</v>
      </c>
      <c r="E10" s="229">
        <v>1173.31370926</v>
      </c>
      <c r="F10" s="229">
        <v>117.33552153299996</v>
      </c>
      <c r="G10" s="333">
        <v>0.439438525961582</v>
      </c>
      <c r="H10" s="229">
        <v>1237.18313098</v>
      </c>
      <c r="I10" s="229">
        <v>123.721920067</v>
      </c>
      <c r="J10" s="333">
        <v>0.45285280165840425</v>
      </c>
      <c r="K10" s="229">
        <v>1028.2315743803749</v>
      </c>
      <c r="L10" s="229">
        <v>102.82722603303645</v>
      </c>
      <c r="M10" s="333">
        <v>0.36216022992675811</v>
      </c>
      <c r="N10" s="229">
        <v>2353.8720845500002</v>
      </c>
      <c r="O10" s="229">
        <v>235.38691897999701</v>
      </c>
      <c r="P10" s="333">
        <v>0.82082129703018525</v>
      </c>
      <c r="Q10" s="229">
        <v>2182.3879447699305</v>
      </c>
      <c r="R10" s="229">
        <v>218.24251190400039</v>
      </c>
      <c r="S10" s="333">
        <v>0.76462429969974632</v>
      </c>
      <c r="T10" s="229">
        <v>2926.4099525143397</v>
      </c>
      <c r="U10" s="229">
        <v>292.64442700542997</v>
      </c>
      <c r="V10" s="333">
        <v>1.0054978945750688</v>
      </c>
      <c r="W10" s="229">
        <v>2897.4290544800083</v>
      </c>
      <c r="X10" s="229">
        <v>289.74562640999994</v>
      </c>
      <c r="Y10" s="333">
        <v>0.9700549667239714</v>
      </c>
      <c r="Z10" s="229">
        <v>3197.796341069984</v>
      </c>
      <c r="AA10" s="229">
        <v>319.78186422099685</v>
      </c>
      <c r="AB10" s="333">
        <v>1.1158284959445712</v>
      </c>
      <c r="AC10" s="229">
        <v>5231.3640484999924</v>
      </c>
      <c r="AD10" s="229">
        <v>523.13874369299288</v>
      </c>
      <c r="AE10" s="333">
        <v>1.9031798963206739</v>
      </c>
      <c r="AF10" s="229">
        <v>5627.0170531699696</v>
      </c>
      <c r="AG10" s="229">
        <v>562.703998772011</v>
      </c>
      <c r="AH10" s="333">
        <v>2.1351756766090184</v>
      </c>
      <c r="AI10" s="229">
        <v>5989.5150565397989</v>
      </c>
      <c r="AJ10" s="229">
        <v>643.09283719588984</v>
      </c>
      <c r="AK10" s="333">
        <v>2.403460279820095</v>
      </c>
      <c r="AL10" s="229">
        <v>6421.7147017999996</v>
      </c>
      <c r="AM10" s="229">
        <v>695.52115035999998</v>
      </c>
      <c r="AN10" s="333">
        <v>2.6545238084468337</v>
      </c>
      <c r="AO10" s="229">
        <v>5257.1551635100004</v>
      </c>
      <c r="AP10" s="229">
        <v>567.31704629000001</v>
      </c>
      <c r="AQ10" s="333">
        <v>2.2160538521104245</v>
      </c>
      <c r="AR10" s="229">
        <v>5167.3504554100173</v>
      </c>
      <c r="AS10" s="229">
        <v>553.48252577999881</v>
      </c>
      <c r="AT10" s="333">
        <v>2.2339164994750136</v>
      </c>
      <c r="AU10" s="229">
        <v>4263.3325047100197</v>
      </c>
      <c r="AV10" s="229">
        <v>456.12325145999847</v>
      </c>
      <c r="AW10" s="333">
        <v>1.8496856410242501</v>
      </c>
      <c r="AX10" s="229">
        <v>3899.8761034907739</v>
      </c>
      <c r="AY10" s="229">
        <v>418.33552091999934</v>
      </c>
      <c r="AZ10" s="333">
        <v>1.7520725853611747</v>
      </c>
      <c r="BA10" s="229">
        <v>3425.0397299999695</v>
      </c>
      <c r="BB10" s="229">
        <v>365.61031955399682</v>
      </c>
      <c r="BC10" s="333">
        <v>1.5299711683321724</v>
      </c>
      <c r="BD10" s="229">
        <v>3222.4360741700011</v>
      </c>
      <c r="BE10" s="229">
        <v>451.75983455100004</v>
      </c>
      <c r="BF10" s="333">
        <v>1.4660659245608907</v>
      </c>
      <c r="BG10" s="229">
        <v>3099.3085800431104</v>
      </c>
      <c r="BH10" s="229">
        <v>436.67881348731095</v>
      </c>
      <c r="BI10" s="333">
        <v>1.3986329224603589</v>
      </c>
      <c r="BJ10" s="229">
        <v>1915.0160664099246</v>
      </c>
      <c r="BK10" s="229">
        <v>214.18063215605264</v>
      </c>
      <c r="BL10" s="333">
        <v>0.91370874685137771</v>
      </c>
      <c r="BM10" s="229">
        <v>1916.2067324397037</v>
      </c>
      <c r="BN10" s="229">
        <v>211.15011812000068</v>
      </c>
      <c r="BO10" s="333">
        <v>0.92795521500776235</v>
      </c>
      <c r="BP10" s="229">
        <v>2034.7310727693671</v>
      </c>
      <c r="BQ10" s="229">
        <v>225.22126385998791</v>
      </c>
      <c r="BR10" s="333">
        <v>0.99951440142957215</v>
      </c>
      <c r="BS10" s="229">
        <v>1480.1491125887262</v>
      </c>
      <c r="BT10" s="229">
        <v>170.67278942994787</v>
      </c>
      <c r="BU10" s="333">
        <v>0.74935715195127339</v>
      </c>
      <c r="BV10" s="229">
        <v>2492.4887875409891</v>
      </c>
      <c r="BW10" s="229">
        <v>269.94793899988889</v>
      </c>
      <c r="BX10" s="333">
        <v>1.12313652481086</v>
      </c>
      <c r="BY10" s="229">
        <v>2503.640800859966</v>
      </c>
      <c r="BZ10" s="229">
        <v>269.95800804975681</v>
      </c>
      <c r="CA10" s="333">
        <v>1.1405178464583374</v>
      </c>
      <c r="CB10" s="229">
        <v>2593.3559856703237</v>
      </c>
      <c r="CC10" s="229">
        <v>285.62919677976186</v>
      </c>
      <c r="CD10" s="333">
        <v>1.1490179445636033</v>
      </c>
      <c r="CE10" s="229">
        <v>2275.5192551808982</v>
      </c>
      <c r="CF10" s="229">
        <v>260.86837726972573</v>
      </c>
      <c r="CG10" s="333">
        <v>0.96253494860687216</v>
      </c>
      <c r="CH10" s="229">
        <v>2834.5527339924315</v>
      </c>
      <c r="CI10" s="229">
        <v>322.24142405972867</v>
      </c>
      <c r="CJ10" s="333">
        <v>1.1765864027654254</v>
      </c>
      <c r="CK10" s="229">
        <v>2685.9590567429268</v>
      </c>
      <c r="CL10" s="229">
        <v>308.01780740967484</v>
      </c>
      <c r="CM10" s="333">
        <v>1.1322048388333279</v>
      </c>
      <c r="CN10" s="229">
        <v>2971.8315664481929</v>
      </c>
      <c r="CO10" s="229">
        <v>335.5443884791149</v>
      </c>
      <c r="CP10" s="333">
        <v>1.2072319021971871</v>
      </c>
      <c r="CQ10" s="229">
        <v>3014.9353728424962</v>
      </c>
      <c r="CR10" s="229">
        <v>358.95296251871241</v>
      </c>
      <c r="CS10" s="333">
        <v>1.1911515640943118</v>
      </c>
      <c r="CT10" s="229">
        <v>3295.3694484020452</v>
      </c>
      <c r="CU10" s="229">
        <v>400.67111717868596</v>
      </c>
      <c r="CV10" s="333">
        <v>1.3091121174697267</v>
      </c>
      <c r="CW10" s="229">
        <v>3071.2874319123575</v>
      </c>
      <c r="CX10" s="229">
        <v>364.31860339912004</v>
      </c>
      <c r="CY10" s="333">
        <v>1.1616009339739952</v>
      </c>
      <c r="CZ10" s="229">
        <v>2494.0374438897966</v>
      </c>
      <c r="DA10" s="229">
        <v>308.74586741000257</v>
      </c>
      <c r="DB10" s="333">
        <v>0.89176468547557153</v>
      </c>
      <c r="DC10" s="229">
        <v>2791.3424231457652</v>
      </c>
      <c r="DD10" s="229">
        <v>331.67971695241482</v>
      </c>
      <c r="DE10" s="333">
        <v>0.99687599262168092</v>
      </c>
      <c r="DF10" s="229">
        <v>2829.1218896700002</v>
      </c>
      <c r="DG10" s="229">
        <v>332.14539573000059</v>
      </c>
      <c r="DH10" s="333">
        <v>1.0015019583034281</v>
      </c>
      <c r="DI10" s="229">
        <v>3158.7032980899976</v>
      </c>
      <c r="DJ10" s="229">
        <v>367.55163217999967</v>
      </c>
      <c r="DK10" s="333">
        <v>1.0817581553199191</v>
      </c>
      <c r="DL10" s="229">
        <v>3023.9270291800071</v>
      </c>
      <c r="DM10" s="229">
        <v>351.39123733999793</v>
      </c>
      <c r="DN10" s="333">
        <v>1.0200478306129235</v>
      </c>
      <c r="DO10" s="229">
        <v>2987.5194062099868</v>
      </c>
      <c r="DP10" s="229">
        <v>346.11149027999983</v>
      </c>
      <c r="DQ10" s="333">
        <v>0.97233460033528329</v>
      </c>
      <c r="DR10" s="229">
        <v>3991.9891848599909</v>
      </c>
      <c r="DS10" s="229">
        <v>479.59085435999856</v>
      </c>
      <c r="DT10" s="333">
        <v>1.2766506599571763</v>
      </c>
      <c r="DU10" s="229">
        <v>4013.295155252024</v>
      </c>
      <c r="DV10" s="229">
        <v>465.23145649975999</v>
      </c>
      <c r="DW10" s="333">
        <v>1.2393906678225415</v>
      </c>
      <c r="DX10" s="229">
        <v>3727.2774991899946</v>
      </c>
      <c r="DY10" s="229">
        <v>423.13328174000083</v>
      </c>
      <c r="DZ10" s="333">
        <v>1.1385754741370713</v>
      </c>
    </row>
    <row r="11" spans="1:130" s="109" customFormat="1">
      <c r="A11" s="332" t="s">
        <v>24</v>
      </c>
      <c r="B11" s="229">
        <v>2279.1632196499968</v>
      </c>
      <c r="C11" s="229">
        <v>683.7508541399975</v>
      </c>
      <c r="D11" s="333">
        <v>0.89010598909778393</v>
      </c>
      <c r="E11" s="229">
        <v>2576.2967972400006</v>
      </c>
      <c r="F11" s="229">
        <v>772.89125614099805</v>
      </c>
      <c r="G11" s="333">
        <v>0.96489460413167127</v>
      </c>
      <c r="H11" s="229">
        <v>2434.2813771200008</v>
      </c>
      <c r="I11" s="229">
        <v>730.28692011400017</v>
      </c>
      <c r="J11" s="333">
        <v>0.89103311712669286</v>
      </c>
      <c r="K11" s="229">
        <v>2563.7763086621749</v>
      </c>
      <c r="L11" s="229">
        <v>769.13464262767354</v>
      </c>
      <c r="M11" s="333">
        <v>0.90300457655698108</v>
      </c>
      <c r="N11" s="229">
        <v>3444.1064518500698</v>
      </c>
      <c r="O11" s="229">
        <v>1033.23151294998</v>
      </c>
      <c r="P11" s="333">
        <v>1.2009981100812674</v>
      </c>
      <c r="Q11" s="229">
        <v>4477.9081651300712</v>
      </c>
      <c r="R11" s="229">
        <v>1343.3741791770381</v>
      </c>
      <c r="S11" s="333">
        <v>1.5688857717014695</v>
      </c>
      <c r="T11" s="229">
        <v>5163.4331709926219</v>
      </c>
      <c r="U11" s="229">
        <v>1549.0310678997816</v>
      </c>
      <c r="V11" s="333">
        <v>1.7741264096479019</v>
      </c>
      <c r="W11" s="229">
        <v>6566.5275792900411</v>
      </c>
      <c r="X11" s="229">
        <v>1969.9596266160049</v>
      </c>
      <c r="Y11" s="333">
        <v>2.1984637320355112</v>
      </c>
      <c r="Z11" s="229">
        <v>7115.8990795899999</v>
      </c>
      <c r="AA11" s="229">
        <v>2134.7707244979952</v>
      </c>
      <c r="AB11" s="333">
        <v>2.4829983277219903</v>
      </c>
      <c r="AC11" s="229">
        <v>10732.408862379989</v>
      </c>
      <c r="AD11" s="229">
        <v>3219.7241139979974</v>
      </c>
      <c r="AE11" s="333">
        <v>3.9044701528336887</v>
      </c>
      <c r="AF11" s="229">
        <v>11041.299681530018</v>
      </c>
      <c r="AG11" s="229">
        <v>3312.3906042340027</v>
      </c>
      <c r="AH11" s="333">
        <v>4.1896291223913735</v>
      </c>
      <c r="AI11" s="229">
        <v>12387.897406019989</v>
      </c>
      <c r="AJ11" s="229">
        <v>3716.5154875788803</v>
      </c>
      <c r="AK11" s="333">
        <v>4.970989985799628</v>
      </c>
      <c r="AL11" s="229">
        <v>10786.16254573</v>
      </c>
      <c r="AM11" s="229">
        <v>3235.9984950000021</v>
      </c>
      <c r="AN11" s="333">
        <v>4.458641750526886</v>
      </c>
      <c r="AO11" s="229">
        <v>9436.6160082799979</v>
      </c>
      <c r="AP11" s="229">
        <v>2831.1277212143445</v>
      </c>
      <c r="AQ11" s="333">
        <v>3.9778261446773842</v>
      </c>
      <c r="AR11" s="229">
        <v>10389.171513659991</v>
      </c>
      <c r="AS11" s="229">
        <v>3416.2006496459494</v>
      </c>
      <c r="AT11" s="333">
        <v>4.4913813879107813</v>
      </c>
      <c r="AU11" s="229">
        <v>9104.4560513099386</v>
      </c>
      <c r="AV11" s="229">
        <v>3029.0620917430033</v>
      </c>
      <c r="AW11" s="333">
        <v>3.9500511885571949</v>
      </c>
      <c r="AX11" s="229">
        <v>8408.7922211899895</v>
      </c>
      <c r="AY11" s="229">
        <v>2772.088361775151</v>
      </c>
      <c r="AZ11" s="333">
        <v>3.7777647124630338</v>
      </c>
      <c r="BA11" s="229">
        <v>9284.7577029099994</v>
      </c>
      <c r="BB11" s="229">
        <v>3112.3049015960391</v>
      </c>
      <c r="BC11" s="333">
        <v>4.1475173166538637</v>
      </c>
      <c r="BD11" s="229">
        <v>6228.9171792200004</v>
      </c>
      <c r="BE11" s="229">
        <v>1925.552210380996</v>
      </c>
      <c r="BF11" s="333">
        <v>2.8338818872360418</v>
      </c>
      <c r="BG11" s="229">
        <v>5570.0693947862255</v>
      </c>
      <c r="BH11" s="229">
        <v>1686.9209306606676</v>
      </c>
      <c r="BI11" s="333">
        <v>2.5136194847137481</v>
      </c>
      <c r="BJ11" s="229">
        <v>6472.4304064400058</v>
      </c>
      <c r="BK11" s="229">
        <v>1948.2338901713683</v>
      </c>
      <c r="BL11" s="333">
        <v>3.0881810233779676</v>
      </c>
      <c r="BM11" s="229">
        <v>4415.2118586803599</v>
      </c>
      <c r="BN11" s="229">
        <v>1330.8679001003536</v>
      </c>
      <c r="BO11" s="333">
        <v>2.1381403166296815</v>
      </c>
      <c r="BP11" s="229">
        <v>4625.2629906208522</v>
      </c>
      <c r="BQ11" s="229">
        <v>1412.0454190800599</v>
      </c>
      <c r="BR11" s="333">
        <v>2.2720530646011148</v>
      </c>
      <c r="BS11" s="229">
        <v>3151.1157443408556</v>
      </c>
      <c r="BT11" s="229">
        <v>953.92395326954897</v>
      </c>
      <c r="BU11" s="333">
        <v>1.595319754992951</v>
      </c>
      <c r="BV11" s="229">
        <v>4384.1941976105181</v>
      </c>
      <c r="BW11" s="229">
        <v>1337.6618210196273</v>
      </c>
      <c r="BX11" s="333">
        <v>1.975554979349827</v>
      </c>
      <c r="BY11" s="229">
        <v>6032.8840345113031</v>
      </c>
      <c r="BZ11" s="229">
        <v>1832.4090273101115</v>
      </c>
      <c r="CA11" s="333">
        <v>2.7482424414118518</v>
      </c>
      <c r="CB11" s="229">
        <v>6488.3942627915403</v>
      </c>
      <c r="CC11" s="229">
        <v>1951.032072640648</v>
      </c>
      <c r="CD11" s="333">
        <v>2.8747620768399793</v>
      </c>
      <c r="CE11" s="229">
        <v>4563.5138402902567</v>
      </c>
      <c r="CF11" s="229">
        <v>1369.1974667699783</v>
      </c>
      <c r="CG11" s="333">
        <v>1.9303469086141993</v>
      </c>
      <c r="CH11" s="229">
        <v>3815.7261212419594</v>
      </c>
      <c r="CI11" s="229">
        <v>1144.8715811297275</v>
      </c>
      <c r="CJ11" s="333">
        <v>1.5838588631959225</v>
      </c>
      <c r="CK11" s="229">
        <v>3481.0188151407579</v>
      </c>
      <c r="CL11" s="229">
        <v>1044.4598728294093</v>
      </c>
      <c r="CM11" s="333">
        <v>1.4673441639693015</v>
      </c>
      <c r="CN11" s="229">
        <v>3507.0486131600187</v>
      </c>
      <c r="CO11" s="229">
        <v>1052.2921772801203</v>
      </c>
      <c r="CP11" s="333">
        <v>1.4246503793023708</v>
      </c>
      <c r="CQ11" s="229">
        <v>3321.6140389598791</v>
      </c>
      <c r="CR11" s="229">
        <v>996.66652227026248</v>
      </c>
      <c r="CS11" s="333">
        <v>1.3123152799439388</v>
      </c>
      <c r="CT11" s="229">
        <v>3493.5729009737497</v>
      </c>
      <c r="CU11" s="229">
        <v>1048.2612714100242</v>
      </c>
      <c r="CV11" s="333">
        <v>1.3878500391348603</v>
      </c>
      <c r="CW11" s="229">
        <v>3466.5611924227087</v>
      </c>
      <c r="CX11" s="229">
        <v>1040.1521397604997</v>
      </c>
      <c r="CY11" s="333">
        <v>1.3110986216906881</v>
      </c>
      <c r="CZ11" s="229">
        <v>3469.2769434129868</v>
      </c>
      <c r="DA11" s="229">
        <v>1040.7848885499996</v>
      </c>
      <c r="DB11" s="333">
        <v>1.2404700137320948</v>
      </c>
      <c r="DC11" s="229">
        <v>3219.2884061629175</v>
      </c>
      <c r="DD11" s="229">
        <v>965.98624945998154</v>
      </c>
      <c r="DE11" s="333">
        <v>1.1497089353202368</v>
      </c>
      <c r="DF11" s="229">
        <v>3400.7113716300191</v>
      </c>
      <c r="DG11" s="229">
        <v>1020.214702990002</v>
      </c>
      <c r="DH11" s="333">
        <v>1.2038431821364435</v>
      </c>
      <c r="DI11" s="229">
        <v>3866.4350550000054</v>
      </c>
      <c r="DJ11" s="229">
        <v>1159.9313920100074</v>
      </c>
      <c r="DK11" s="333">
        <v>1.3241343861863113</v>
      </c>
      <c r="DL11" s="229">
        <v>4352.0470197600016</v>
      </c>
      <c r="DM11" s="229">
        <v>1305.615028139991</v>
      </c>
      <c r="DN11" s="333">
        <v>1.4680566291427424</v>
      </c>
      <c r="DO11" s="229">
        <v>7637.0720321599765</v>
      </c>
      <c r="DP11" s="229">
        <v>2291.1224340099957</v>
      </c>
      <c r="DQ11" s="333">
        <v>2.4856037308699901</v>
      </c>
      <c r="DR11" s="229">
        <v>9190.4298359602053</v>
      </c>
      <c r="DS11" s="229">
        <v>2757.1300114099936</v>
      </c>
      <c r="DT11" s="333">
        <v>2.9391282821775042</v>
      </c>
      <c r="DU11" s="229">
        <v>10426.012372012117</v>
      </c>
      <c r="DV11" s="229">
        <v>3127.800040190858</v>
      </c>
      <c r="DW11" s="333">
        <v>3.2197737611109543</v>
      </c>
      <c r="DX11" s="229">
        <v>10360.864627420086</v>
      </c>
      <c r="DY11" s="229">
        <v>3108.2612556999834</v>
      </c>
      <c r="DZ11" s="333">
        <v>3.1649444824536022</v>
      </c>
    </row>
    <row r="12" spans="1:130" s="109" customFormat="1">
      <c r="A12" s="332" t="s">
        <v>25</v>
      </c>
      <c r="B12" s="229">
        <v>1243.570351493001</v>
      </c>
      <c r="C12" s="229">
        <v>621.78527269150084</v>
      </c>
      <c r="D12" s="333">
        <v>0.48566483005036409</v>
      </c>
      <c r="E12" s="229">
        <v>1468.45512246</v>
      </c>
      <c r="F12" s="229">
        <v>734.22795692000091</v>
      </c>
      <c r="G12" s="333">
        <v>0.54997717094905496</v>
      </c>
      <c r="H12" s="229">
        <v>1268.3726601499998</v>
      </c>
      <c r="I12" s="229">
        <v>634.18661480000105</v>
      </c>
      <c r="J12" s="333">
        <v>0.46426927292555831</v>
      </c>
      <c r="K12" s="229">
        <v>1520.0184578362669</v>
      </c>
      <c r="L12" s="229">
        <v>760.00973151313178</v>
      </c>
      <c r="M12" s="333">
        <v>0.53537573431805086</v>
      </c>
      <c r="N12" s="229">
        <v>2016.5921581699902</v>
      </c>
      <c r="O12" s="229">
        <v>1008.29597232</v>
      </c>
      <c r="P12" s="333">
        <v>0.70320804673905435</v>
      </c>
      <c r="Q12" s="229">
        <v>1975.9850316700604</v>
      </c>
      <c r="R12" s="229">
        <v>987.99277080004413</v>
      </c>
      <c r="S12" s="333">
        <v>0.69230870463646188</v>
      </c>
      <c r="T12" s="229">
        <v>2116.0245701319577</v>
      </c>
      <c r="U12" s="229">
        <v>1058.0130195609868</v>
      </c>
      <c r="V12" s="333">
        <v>0.72705406442072062</v>
      </c>
      <c r="W12" s="229">
        <v>2760.0104778099926</v>
      </c>
      <c r="X12" s="229">
        <v>1380.0059279849968</v>
      </c>
      <c r="Y12" s="333">
        <v>0.92404743027962832</v>
      </c>
      <c r="Z12" s="229">
        <v>3169.99497199999</v>
      </c>
      <c r="AA12" s="229">
        <v>1584.9976501399963</v>
      </c>
      <c r="AB12" s="333">
        <v>1.1061275780230155</v>
      </c>
      <c r="AC12" s="229">
        <v>3156.1549990500012</v>
      </c>
      <c r="AD12" s="229">
        <v>1578.0781269700021</v>
      </c>
      <c r="AE12" s="333">
        <v>1.1482150139381504</v>
      </c>
      <c r="AF12" s="229">
        <v>3432.2276443700039</v>
      </c>
      <c r="AG12" s="229">
        <v>1716.1144349750023</v>
      </c>
      <c r="AH12" s="333">
        <v>1.3023612535020583</v>
      </c>
      <c r="AI12" s="229">
        <v>3735.5564130500002</v>
      </c>
      <c r="AJ12" s="229">
        <v>1867.7781030599981</v>
      </c>
      <c r="AK12" s="333">
        <v>1.4989963923689897</v>
      </c>
      <c r="AL12" s="229">
        <v>4142.95271202</v>
      </c>
      <c r="AM12" s="229">
        <v>2071.47625737</v>
      </c>
      <c r="AN12" s="333">
        <v>1.7125592029561612</v>
      </c>
      <c r="AO12" s="229">
        <v>3928.90150429</v>
      </c>
      <c r="AP12" s="229">
        <v>1964.4506703099999</v>
      </c>
      <c r="AQ12" s="333">
        <v>1.6561537642216357</v>
      </c>
      <c r="AR12" s="229">
        <v>3273.4005520799915</v>
      </c>
      <c r="AS12" s="229">
        <v>1701.698399179993</v>
      </c>
      <c r="AT12" s="333">
        <v>1.4151359707035547</v>
      </c>
      <c r="AU12" s="229">
        <v>3228.9793284999878</v>
      </c>
      <c r="AV12" s="229">
        <v>1679.2112386899935</v>
      </c>
      <c r="AW12" s="333">
        <v>1.4009220938062377</v>
      </c>
      <c r="AX12" s="229">
        <v>2867.2387803199917</v>
      </c>
      <c r="AY12" s="229">
        <v>1473.6352197399979</v>
      </c>
      <c r="AZ12" s="333">
        <v>1.2881461691017422</v>
      </c>
      <c r="BA12" s="229">
        <v>2959.2388031800087</v>
      </c>
      <c r="BB12" s="229">
        <v>1537.5076475450044</v>
      </c>
      <c r="BC12" s="333">
        <v>1.3218970890814332</v>
      </c>
      <c r="BD12" s="229">
        <v>2962.5728711400002</v>
      </c>
      <c r="BE12" s="229">
        <v>1543.9618703450008</v>
      </c>
      <c r="BF12" s="333">
        <v>1.3478396577736866</v>
      </c>
      <c r="BG12" s="229">
        <v>2506.0332712099994</v>
      </c>
      <c r="BH12" s="229">
        <v>1297.7491814450002</v>
      </c>
      <c r="BI12" s="333">
        <v>1.1309040540411697</v>
      </c>
      <c r="BJ12" s="229">
        <v>2657.0730990800234</v>
      </c>
      <c r="BK12" s="229">
        <v>1374.198663360042</v>
      </c>
      <c r="BL12" s="333">
        <v>1.2677653071622985</v>
      </c>
      <c r="BM12" s="229">
        <v>4401.1200363601274</v>
      </c>
      <c r="BN12" s="229">
        <v>2233.6164040700096</v>
      </c>
      <c r="BO12" s="333">
        <v>2.1313161155715976</v>
      </c>
      <c r="BP12" s="229">
        <v>2682.4168454303908</v>
      </c>
      <c r="BQ12" s="229">
        <v>1373.5679786003448</v>
      </c>
      <c r="BR12" s="333">
        <v>1.3176750006554097</v>
      </c>
      <c r="BS12" s="229">
        <v>1927.0453335001168</v>
      </c>
      <c r="BT12" s="229">
        <v>969.46200595966366</v>
      </c>
      <c r="BU12" s="333">
        <v>0.97560792389832784</v>
      </c>
      <c r="BV12" s="229">
        <v>888.47170251017178</v>
      </c>
      <c r="BW12" s="229">
        <v>450.02713684000429</v>
      </c>
      <c r="BX12" s="333">
        <v>0.40035286230295736</v>
      </c>
      <c r="BY12" s="229">
        <v>1515.1290209100414</v>
      </c>
      <c r="BZ12" s="229">
        <v>763.64869355960116</v>
      </c>
      <c r="CA12" s="333">
        <v>0.69020751197268182</v>
      </c>
      <c r="CB12" s="229">
        <v>1413.4796762799774</v>
      </c>
      <c r="CC12" s="229">
        <v>707.38665362970926</v>
      </c>
      <c r="CD12" s="333">
        <v>0.62625938023770789</v>
      </c>
      <c r="CE12" s="229">
        <v>2030.8611596101832</v>
      </c>
      <c r="CF12" s="229">
        <v>1015.4305732700366</v>
      </c>
      <c r="CG12" s="333">
        <v>0.8590456167059245</v>
      </c>
      <c r="CH12" s="229">
        <v>809.6207684698602</v>
      </c>
      <c r="CI12" s="229">
        <v>404.81037927992378</v>
      </c>
      <c r="CJ12" s="333">
        <v>0.33606317361978405</v>
      </c>
      <c r="CK12" s="229">
        <v>1065.1152474795992</v>
      </c>
      <c r="CL12" s="229">
        <v>532.55755721970127</v>
      </c>
      <c r="CM12" s="333">
        <v>0.44897506314705504</v>
      </c>
      <c r="CN12" s="229">
        <v>976.53174337006021</v>
      </c>
      <c r="CO12" s="229">
        <v>488.26581728003833</v>
      </c>
      <c r="CP12" s="333">
        <v>0.39669148393680492</v>
      </c>
      <c r="CQ12" s="229">
        <v>894.6183894499095</v>
      </c>
      <c r="CR12" s="229">
        <v>447.30914111998067</v>
      </c>
      <c r="CS12" s="333">
        <v>0.35344906675598697</v>
      </c>
      <c r="CT12" s="229">
        <v>961.03454833998012</v>
      </c>
      <c r="CU12" s="229">
        <v>480.51720970973321</v>
      </c>
      <c r="CV12" s="333">
        <v>0.38177873292749587</v>
      </c>
      <c r="CW12" s="229">
        <v>1263.2065089703933</v>
      </c>
      <c r="CX12" s="229">
        <v>631.60317515984605</v>
      </c>
      <c r="CY12" s="333">
        <v>0.47776116470752744</v>
      </c>
      <c r="CZ12" s="229">
        <v>1325.4647834806992</v>
      </c>
      <c r="DA12" s="229">
        <v>662.73563782999997</v>
      </c>
      <c r="DB12" s="333">
        <v>0.4739314113528767</v>
      </c>
      <c r="DC12" s="229">
        <v>3539.9099713205133</v>
      </c>
      <c r="DD12" s="229">
        <v>1787.7852509860259</v>
      </c>
      <c r="DE12" s="333">
        <v>1.2642129597538254</v>
      </c>
      <c r="DF12" s="229">
        <v>3852.0167145599626</v>
      </c>
      <c r="DG12" s="229">
        <v>1949.8503262799948</v>
      </c>
      <c r="DH12" s="333">
        <v>1.3636041264730836</v>
      </c>
      <c r="DI12" s="229">
        <v>2734.4397869399986</v>
      </c>
      <c r="DJ12" s="229">
        <v>1391.015972780001</v>
      </c>
      <c r="DK12" s="333">
        <v>0.93646102865762948</v>
      </c>
      <c r="DL12" s="229">
        <v>3105.3920358999912</v>
      </c>
      <c r="DM12" s="229">
        <v>1576.4260550599986</v>
      </c>
      <c r="DN12" s="333">
        <v>1.0475280583345961</v>
      </c>
      <c r="DO12" s="229">
        <v>2531.6802587200018</v>
      </c>
      <c r="DP12" s="229">
        <v>1265.8422972700007</v>
      </c>
      <c r="DQ12" s="333">
        <v>0.82397466855691959</v>
      </c>
      <c r="DR12" s="229">
        <v>2534.2034673199901</v>
      </c>
      <c r="DS12" s="229">
        <v>1267.1037430399992</v>
      </c>
      <c r="DT12" s="333">
        <v>0.81044621595919974</v>
      </c>
      <c r="DU12" s="229">
        <v>2786.1167152105272</v>
      </c>
      <c r="DV12" s="229">
        <v>1393.0603531201104</v>
      </c>
      <c r="DW12" s="333">
        <v>0.8604119365049484</v>
      </c>
      <c r="DX12" s="229">
        <v>2881.7603896999949</v>
      </c>
      <c r="DY12" s="229">
        <v>1440.8817491399991</v>
      </c>
      <c r="DZ12" s="333">
        <v>0.88029445158433905</v>
      </c>
    </row>
    <row r="13" spans="1:130" s="109" customFormat="1">
      <c r="A13" s="332" t="s">
        <v>26</v>
      </c>
      <c r="B13" s="229">
        <v>961.63560320999864</v>
      </c>
      <c r="C13" s="229">
        <v>673.14491789600027</v>
      </c>
      <c r="D13" s="333">
        <v>0.37555783735327486</v>
      </c>
      <c r="E13" s="229">
        <v>1294.9186854200009</v>
      </c>
      <c r="F13" s="229">
        <v>906.44372450200012</v>
      </c>
      <c r="G13" s="333">
        <v>0.48498296224627091</v>
      </c>
      <c r="H13" s="229">
        <v>1479.0031997899991</v>
      </c>
      <c r="I13" s="229">
        <v>1035.302901884</v>
      </c>
      <c r="J13" s="333">
        <v>0.54136750325402971</v>
      </c>
      <c r="K13" s="229">
        <v>1341.2000576850446</v>
      </c>
      <c r="L13" s="229">
        <v>938.84073538452969</v>
      </c>
      <c r="M13" s="333">
        <v>0.47239292526268073</v>
      </c>
      <c r="N13" s="229">
        <v>1451.1341687300001</v>
      </c>
      <c r="O13" s="229">
        <v>1015.7937696400101</v>
      </c>
      <c r="P13" s="333">
        <v>0.50602657568348286</v>
      </c>
      <c r="Q13" s="229">
        <v>1983.1837151400489</v>
      </c>
      <c r="R13" s="229">
        <v>1388.2295266989909</v>
      </c>
      <c r="S13" s="333">
        <v>0.69483084480874013</v>
      </c>
      <c r="T13" s="229">
        <v>1888.6826561705113</v>
      </c>
      <c r="U13" s="229">
        <v>1322.0792136903574</v>
      </c>
      <c r="V13" s="333">
        <v>0.64894066966531494</v>
      </c>
      <c r="W13" s="229">
        <v>2105.0197548299911</v>
      </c>
      <c r="X13" s="229">
        <v>1473.5143295760097</v>
      </c>
      <c r="Y13" s="333">
        <v>0.70475750392148173</v>
      </c>
      <c r="Z13" s="229">
        <v>2163.6373656999899</v>
      </c>
      <c r="AA13" s="229">
        <v>1514.546764978003</v>
      </c>
      <c r="AB13" s="333">
        <v>0.75497247793168898</v>
      </c>
      <c r="AC13" s="229">
        <v>2817.2068805000081</v>
      </c>
      <c r="AD13" s="229">
        <v>1972.0453805810021</v>
      </c>
      <c r="AE13" s="333">
        <v>1.024905062816506</v>
      </c>
      <c r="AF13" s="229">
        <v>2486.3113382899905</v>
      </c>
      <c r="AG13" s="229">
        <v>1740.4183517179945</v>
      </c>
      <c r="AH13" s="333">
        <v>0.94343262937213801</v>
      </c>
      <c r="AI13" s="229">
        <v>3641.0177054199999</v>
      </c>
      <c r="AJ13" s="229">
        <v>2548.7122158700031</v>
      </c>
      <c r="AK13" s="333">
        <v>1.4610600942631633</v>
      </c>
      <c r="AL13" s="229">
        <v>4639.3609113399989</v>
      </c>
      <c r="AM13" s="229">
        <v>3247.5524693599996</v>
      </c>
      <c r="AN13" s="333">
        <v>1.917757883525667</v>
      </c>
      <c r="AO13" s="229">
        <v>5302.7427636599996</v>
      </c>
      <c r="AP13" s="229">
        <v>3711.91979494</v>
      </c>
      <c r="AQ13" s="333">
        <v>2.2352704386061193</v>
      </c>
      <c r="AR13" s="229">
        <v>3330.5803990500235</v>
      </c>
      <c r="AS13" s="229">
        <v>2332.2211557500023</v>
      </c>
      <c r="AT13" s="333">
        <v>1.4398556030733851</v>
      </c>
      <c r="AU13" s="229">
        <v>4149.4732273199988</v>
      </c>
      <c r="AV13" s="229">
        <v>2905.4466749469993</v>
      </c>
      <c r="AW13" s="333">
        <v>1.8002867564068648</v>
      </c>
      <c r="AX13" s="229">
        <v>4674.1028220399912</v>
      </c>
      <c r="AY13" s="229">
        <v>3272.6814628200004</v>
      </c>
      <c r="AZ13" s="333">
        <v>2.0999045093574327</v>
      </c>
      <c r="BA13" s="229">
        <v>4280.8324799400116</v>
      </c>
      <c r="BB13" s="229">
        <v>2997.3128281240179</v>
      </c>
      <c r="BC13" s="333">
        <v>1.9122552691580572</v>
      </c>
      <c r="BD13" s="229">
        <v>2523.6002325500003</v>
      </c>
      <c r="BE13" s="229">
        <v>1766.6743498850001</v>
      </c>
      <c r="BF13" s="333">
        <v>1.1481265176403659</v>
      </c>
      <c r="BG13" s="229">
        <v>2153.8741546683545</v>
      </c>
      <c r="BH13" s="229">
        <v>1507.8663997088477</v>
      </c>
      <c r="BI13" s="333">
        <v>0.97198430738824126</v>
      </c>
      <c r="BJ13" s="229">
        <v>1850.5655203099946</v>
      </c>
      <c r="BK13" s="229">
        <v>1297.5860711904229</v>
      </c>
      <c r="BL13" s="333">
        <v>0.88295755434506462</v>
      </c>
      <c r="BM13" s="229">
        <v>1714.1332836701206</v>
      </c>
      <c r="BN13" s="229">
        <v>1202.2487062699977</v>
      </c>
      <c r="BO13" s="333">
        <v>0.83009776182910899</v>
      </c>
      <c r="BP13" s="229">
        <v>2840.7343723705753</v>
      </c>
      <c r="BQ13" s="229">
        <v>1993.4891573601412</v>
      </c>
      <c r="BR13" s="333">
        <v>1.3954448102843824</v>
      </c>
      <c r="BS13" s="229">
        <v>3260.2867616597096</v>
      </c>
      <c r="BT13" s="229">
        <v>2283.3328159998823</v>
      </c>
      <c r="BU13" s="333">
        <v>1.6505899179230898</v>
      </c>
      <c r="BV13" s="229">
        <v>3699.5110881399964</v>
      </c>
      <c r="BW13" s="229">
        <v>2590.682088289936</v>
      </c>
      <c r="BX13" s="333">
        <v>1.6670309803608168</v>
      </c>
      <c r="BY13" s="229">
        <v>3264.3104215800172</v>
      </c>
      <c r="BZ13" s="229">
        <v>2286.0415853199793</v>
      </c>
      <c r="CA13" s="333">
        <v>1.4870361159289096</v>
      </c>
      <c r="CB13" s="229">
        <v>1191.4392882297791</v>
      </c>
      <c r="CC13" s="229">
        <v>834.00745987999153</v>
      </c>
      <c r="CD13" s="333">
        <v>0.52788168288444659</v>
      </c>
      <c r="CE13" s="229">
        <v>625.34616466000489</v>
      </c>
      <c r="CF13" s="229">
        <v>437.74230743000402</v>
      </c>
      <c r="CG13" s="333">
        <v>0.26451876295578586</v>
      </c>
      <c r="CH13" s="229">
        <v>2612.3218950699397</v>
      </c>
      <c r="CI13" s="229">
        <v>2009.6336254001117</v>
      </c>
      <c r="CJ13" s="333">
        <v>1.0843412382229844</v>
      </c>
      <c r="CK13" s="229">
        <v>1751.9689936597906</v>
      </c>
      <c r="CL13" s="229">
        <v>1340.3938004001359</v>
      </c>
      <c r="CM13" s="333">
        <v>0.73850260938561285</v>
      </c>
      <c r="CN13" s="229">
        <v>1711.7636274499173</v>
      </c>
      <c r="CO13" s="229">
        <v>1320.4112945199804</v>
      </c>
      <c r="CP13" s="333">
        <v>0.69536096305353834</v>
      </c>
      <c r="CQ13" s="229">
        <v>1977.8312844599261</v>
      </c>
      <c r="CR13" s="229">
        <v>1509.7969794500314</v>
      </c>
      <c r="CS13" s="333">
        <v>0.78140873241271214</v>
      </c>
      <c r="CT13" s="229">
        <v>1867.4847057902298</v>
      </c>
      <c r="CU13" s="229">
        <v>1411.7554034003824</v>
      </c>
      <c r="CV13" s="333">
        <v>0.74187337590474334</v>
      </c>
      <c r="CW13" s="229">
        <v>1646.9828240304621</v>
      </c>
      <c r="CX13" s="229">
        <v>1219.2049117998852</v>
      </c>
      <c r="CY13" s="333">
        <v>0.62291036871195282</v>
      </c>
      <c r="CZ13" s="229">
        <v>1285.2004217802673</v>
      </c>
      <c r="DA13" s="229">
        <v>899.64155423999603</v>
      </c>
      <c r="DB13" s="333">
        <v>0.45953454015287604</v>
      </c>
      <c r="DC13" s="229">
        <v>1165.2579394705042</v>
      </c>
      <c r="DD13" s="229">
        <v>815.68042892985306</v>
      </c>
      <c r="DE13" s="333">
        <v>0.4161501847418787</v>
      </c>
      <c r="DF13" s="229">
        <v>1230.0449518099961</v>
      </c>
      <c r="DG13" s="229">
        <v>861.03244150999592</v>
      </c>
      <c r="DH13" s="333">
        <v>0.43543278659607337</v>
      </c>
      <c r="DI13" s="229">
        <v>2927.7403400900066</v>
      </c>
      <c r="DJ13" s="229">
        <v>2049.4192423599729</v>
      </c>
      <c r="DK13" s="333">
        <v>1.0026604877598231</v>
      </c>
      <c r="DL13" s="229">
        <v>1366.7090021600022</v>
      </c>
      <c r="DM13" s="229">
        <v>956.69725434000122</v>
      </c>
      <c r="DN13" s="333">
        <v>0.46102585785957328</v>
      </c>
      <c r="DO13" s="229">
        <v>2292.8485955900042</v>
      </c>
      <c r="DP13" s="229">
        <v>1730.7975325700029</v>
      </c>
      <c r="DQ13" s="333">
        <v>0.74624319366366687</v>
      </c>
      <c r="DR13" s="229">
        <v>1774.6263910499986</v>
      </c>
      <c r="DS13" s="229">
        <v>1277.7676730899966</v>
      </c>
      <c r="DT13" s="333">
        <v>0.56753108497984628</v>
      </c>
      <c r="DU13" s="229">
        <v>2011.5326127002058</v>
      </c>
      <c r="DV13" s="229">
        <v>1444.5019531501837</v>
      </c>
      <c r="DW13" s="333">
        <v>0.62120393635607696</v>
      </c>
      <c r="DX13" s="229">
        <v>2074.5731775299951</v>
      </c>
      <c r="DY13" s="229">
        <v>1489.5665071599954</v>
      </c>
      <c r="DZ13" s="333">
        <v>0.63372210406968166</v>
      </c>
    </row>
    <row r="14" spans="1:130" s="109" customFormat="1">
      <c r="A14" s="332" t="s">
        <v>27</v>
      </c>
      <c r="B14" s="229">
        <v>5646.749380119988</v>
      </c>
      <c r="C14" s="229">
        <v>5646.749380119988</v>
      </c>
      <c r="D14" s="333">
        <v>2.2052854305673013</v>
      </c>
      <c r="E14" s="229">
        <v>6110.9235405200016</v>
      </c>
      <c r="F14" s="229">
        <v>6110.9235405200016</v>
      </c>
      <c r="G14" s="333">
        <v>2.2887103523265626</v>
      </c>
      <c r="H14" s="229">
        <v>6914.0088656199887</v>
      </c>
      <c r="I14" s="229">
        <v>6914.0088656199887</v>
      </c>
      <c r="J14" s="333">
        <v>2.530771885813623</v>
      </c>
      <c r="K14" s="229">
        <v>7799.5997136868764</v>
      </c>
      <c r="L14" s="229">
        <v>7799.5997136868764</v>
      </c>
      <c r="M14" s="333">
        <v>2.747148498476832</v>
      </c>
      <c r="N14" s="229">
        <v>7641.94863172023</v>
      </c>
      <c r="O14" s="229">
        <v>7641.94863172023</v>
      </c>
      <c r="P14" s="333">
        <v>2.6648322263976474</v>
      </c>
      <c r="Q14" s="229">
        <v>7906.1755990896818</v>
      </c>
      <c r="R14" s="229">
        <v>7906.1755990896818</v>
      </c>
      <c r="S14" s="333">
        <v>2.7700180415881408</v>
      </c>
      <c r="T14" s="229">
        <v>9083.1037262726531</v>
      </c>
      <c r="U14" s="229">
        <v>9083.1037262726531</v>
      </c>
      <c r="V14" s="333">
        <v>3.1209030249255085</v>
      </c>
      <c r="W14" s="229">
        <v>9504.9955403298609</v>
      </c>
      <c r="X14" s="229">
        <v>9504.9955403298609</v>
      </c>
      <c r="Y14" s="333">
        <v>3.1822584640440583</v>
      </c>
      <c r="Z14" s="229">
        <v>10359.897181780014</v>
      </c>
      <c r="AA14" s="229">
        <v>10359.897181780014</v>
      </c>
      <c r="AB14" s="333">
        <v>3.6149483136308986</v>
      </c>
      <c r="AC14" s="229">
        <v>10837.905365299948</v>
      </c>
      <c r="AD14" s="229">
        <v>10837.905365299948</v>
      </c>
      <c r="AE14" s="333">
        <v>3.9428499753098118</v>
      </c>
      <c r="AF14" s="229">
        <v>11232.991268130014</v>
      </c>
      <c r="AG14" s="229">
        <v>11232.991268130014</v>
      </c>
      <c r="AH14" s="333">
        <v>4.2623666330922392</v>
      </c>
      <c r="AI14" s="229">
        <v>10636.895153590021</v>
      </c>
      <c r="AJ14" s="229">
        <v>10636.895153590021</v>
      </c>
      <c r="AK14" s="333">
        <v>4.2683514042343589</v>
      </c>
      <c r="AL14" s="229">
        <v>9860.6448460699994</v>
      </c>
      <c r="AM14" s="229">
        <v>9860.6448460699994</v>
      </c>
      <c r="AN14" s="333">
        <v>4.0760634388186796</v>
      </c>
      <c r="AO14" s="229">
        <v>11144.942754410002</v>
      </c>
      <c r="AP14" s="229">
        <v>11144.942754410002</v>
      </c>
      <c r="AQ14" s="333">
        <v>4.6979388194376002</v>
      </c>
      <c r="AR14" s="229">
        <v>11721.554169670064</v>
      </c>
      <c r="AS14" s="229">
        <v>11721.554169670064</v>
      </c>
      <c r="AT14" s="333">
        <v>5.0673886907944157</v>
      </c>
      <c r="AU14" s="229">
        <v>10306.481272029945</v>
      </c>
      <c r="AV14" s="229">
        <v>10306.481272029945</v>
      </c>
      <c r="AW14" s="333">
        <v>4.4715607795774774</v>
      </c>
      <c r="AX14" s="229">
        <v>8601.6308354801004</v>
      </c>
      <c r="AY14" s="229">
        <v>8601.6308354801004</v>
      </c>
      <c r="AZ14" s="333">
        <v>3.8644000928009672</v>
      </c>
      <c r="BA14" s="229">
        <v>8209.8150197697341</v>
      </c>
      <c r="BB14" s="229">
        <v>8209.8150197697341</v>
      </c>
      <c r="BC14" s="333">
        <v>3.6673385618181515</v>
      </c>
      <c r="BD14" s="229">
        <v>9253.0923715000008</v>
      </c>
      <c r="BE14" s="229">
        <v>9253.0923715000008</v>
      </c>
      <c r="BF14" s="333">
        <v>4.2097478772063956</v>
      </c>
      <c r="BG14" s="229">
        <v>9941.1864013883587</v>
      </c>
      <c r="BH14" s="229">
        <v>9941.1864013883587</v>
      </c>
      <c r="BI14" s="333">
        <v>4.4861846538377206</v>
      </c>
      <c r="BJ14" s="229">
        <v>9574.1370788094573</v>
      </c>
      <c r="BK14" s="229">
        <v>9574.1370788094573</v>
      </c>
      <c r="BL14" s="333">
        <v>4.5680936812515105</v>
      </c>
      <c r="BM14" s="229">
        <v>9744.2782328989961</v>
      </c>
      <c r="BN14" s="229">
        <v>9744.2783246300132</v>
      </c>
      <c r="BO14" s="333">
        <v>4.7188299934593694</v>
      </c>
      <c r="BP14" s="229">
        <v>9911.707499990227</v>
      </c>
      <c r="BQ14" s="229">
        <v>9911.707499990227</v>
      </c>
      <c r="BR14" s="333">
        <v>4.8688962003779555</v>
      </c>
      <c r="BS14" s="229">
        <v>11554.26710361718</v>
      </c>
      <c r="BT14" s="229">
        <v>11554.26710384718</v>
      </c>
      <c r="BU14" s="333">
        <v>5.8495948928468833</v>
      </c>
      <c r="BV14" s="229">
        <v>11664.692548493751</v>
      </c>
      <c r="BW14" s="229">
        <v>11664.692548513753</v>
      </c>
      <c r="BX14" s="333">
        <v>5.2562091020788424</v>
      </c>
      <c r="BY14" s="229">
        <v>10216.575946862742</v>
      </c>
      <c r="BZ14" s="229">
        <v>10216.57594650274</v>
      </c>
      <c r="CA14" s="333">
        <v>4.65409702266059</v>
      </c>
      <c r="CB14" s="229">
        <v>11819.013002226482</v>
      </c>
      <c r="CC14" s="229">
        <v>11819.013001756481</v>
      </c>
      <c r="CD14" s="333">
        <v>5.2365576116919357</v>
      </c>
      <c r="CE14" s="229">
        <v>17079.542435319887</v>
      </c>
      <c r="CF14" s="229">
        <v>17079.542435119885</v>
      </c>
      <c r="CG14" s="333">
        <v>7.2245736716047295</v>
      </c>
      <c r="CH14" s="229">
        <v>16151.885509244043</v>
      </c>
      <c r="CI14" s="229">
        <v>16151.885509004042</v>
      </c>
      <c r="CJ14" s="333">
        <v>6.7044400484422919</v>
      </c>
      <c r="CK14" s="229">
        <v>14463.487151099775</v>
      </c>
      <c r="CL14" s="229">
        <v>14463.487150969775</v>
      </c>
      <c r="CM14" s="333">
        <v>6.0967534474395162</v>
      </c>
      <c r="CN14" s="229">
        <v>14187.842619686366</v>
      </c>
      <c r="CO14" s="229">
        <v>14187.842620176367</v>
      </c>
      <c r="CP14" s="333">
        <v>5.7634545736752409</v>
      </c>
      <c r="CQ14" s="229">
        <v>14106.369151971272</v>
      </c>
      <c r="CR14" s="229">
        <v>14106.369152351273</v>
      </c>
      <c r="CS14" s="333">
        <v>5.5731953097291589</v>
      </c>
      <c r="CT14" s="229">
        <v>13422.584399613106</v>
      </c>
      <c r="CU14" s="229">
        <v>13422.584399473106</v>
      </c>
      <c r="CV14" s="333">
        <v>5.3322300156100244</v>
      </c>
      <c r="CW14" s="229">
        <v>13308.430274827353</v>
      </c>
      <c r="CX14" s="229">
        <v>13308.430274657354</v>
      </c>
      <c r="CY14" s="333">
        <v>5.033421774966059</v>
      </c>
      <c r="CZ14" s="229">
        <v>13513.160353064883</v>
      </c>
      <c r="DA14" s="229">
        <v>13513.160353050007</v>
      </c>
      <c r="DB14" s="333">
        <v>4.8317475030516599</v>
      </c>
      <c r="DC14" s="229">
        <v>14279.544415709934</v>
      </c>
      <c r="DD14" s="229">
        <v>14279.544415339935</v>
      </c>
      <c r="DE14" s="333">
        <v>5.0996735103369533</v>
      </c>
      <c r="DF14" s="229">
        <v>12473.227230360304</v>
      </c>
      <c r="DG14" s="229">
        <v>12473.227230360304</v>
      </c>
      <c r="DH14" s="333">
        <v>4.4154907369602947</v>
      </c>
      <c r="DI14" s="229">
        <v>12771.986120679905</v>
      </c>
      <c r="DJ14" s="229">
        <v>12771.986119509906</v>
      </c>
      <c r="DK14" s="333">
        <v>4.374010105359587</v>
      </c>
      <c r="DL14" s="229">
        <v>14700.1854043899</v>
      </c>
      <c r="DM14" s="229">
        <v>14700.1854043899</v>
      </c>
      <c r="DN14" s="333">
        <v>4.9587480407626821</v>
      </c>
      <c r="DO14" s="229">
        <v>15461.30092722988</v>
      </c>
      <c r="DP14" s="229">
        <v>15461.30092722988</v>
      </c>
      <c r="DQ14" s="333">
        <v>5.0321205701600489</v>
      </c>
      <c r="DR14" s="229">
        <v>15177.832629699871</v>
      </c>
      <c r="DS14" s="229">
        <v>15177.832629699871</v>
      </c>
      <c r="DT14" s="333">
        <v>4.8539184717519461</v>
      </c>
      <c r="DU14" s="229">
        <v>14143.046714079739</v>
      </c>
      <c r="DV14" s="229">
        <v>14143.04671440974</v>
      </c>
      <c r="DW14" s="333">
        <v>4.3676728059907504</v>
      </c>
      <c r="DX14" s="229">
        <v>14478.804161919974</v>
      </c>
      <c r="DY14" s="229">
        <v>14478.804161919974</v>
      </c>
      <c r="DZ14" s="333">
        <v>4.4228559094884599</v>
      </c>
    </row>
    <row r="15" spans="1:130" s="109" customFormat="1">
      <c r="A15" s="334" t="s">
        <v>2</v>
      </c>
      <c r="B15" s="309">
        <v>256179.79908634964</v>
      </c>
      <c r="C15" s="309">
        <v>8279.2781228162348</v>
      </c>
      <c r="D15" s="335">
        <v>100.00000000000001</v>
      </c>
      <c r="E15" s="309">
        <v>267067.34110638994</v>
      </c>
      <c r="F15" s="309">
        <v>9157.8740631178007</v>
      </c>
      <c r="G15" s="335">
        <v>99.999999999999986</v>
      </c>
      <c r="H15" s="309">
        <v>273303.4561157201</v>
      </c>
      <c r="I15" s="309">
        <v>9962.4631462508369</v>
      </c>
      <c r="J15" s="335">
        <v>99.999999999999986</v>
      </c>
      <c r="K15" s="309">
        <v>283916.20321986225</v>
      </c>
      <c r="L15" s="309">
        <v>10924.409038711226</v>
      </c>
      <c r="M15" s="335">
        <v>100.00000000000001</v>
      </c>
      <c r="N15" s="309">
        <v>286770.34734193038</v>
      </c>
      <c r="O15" s="309">
        <v>11538.409646500284</v>
      </c>
      <c r="P15" s="335">
        <v>100</v>
      </c>
      <c r="Q15" s="309">
        <v>285419.64277448592</v>
      </c>
      <c r="R15" s="309">
        <v>12500.067201359487</v>
      </c>
      <c r="S15" s="335">
        <v>99.999999999999972</v>
      </c>
      <c r="T15" s="309">
        <v>291040.88315879198</v>
      </c>
      <c r="U15" s="309">
        <v>13996.316381556218</v>
      </c>
      <c r="V15" s="335">
        <v>100.00000000000001</v>
      </c>
      <c r="W15" s="309">
        <v>298687.10061503865</v>
      </c>
      <c r="X15" s="309">
        <v>15341.577610873876</v>
      </c>
      <c r="Y15" s="335">
        <v>100.00000000000004</v>
      </c>
      <c r="Z15" s="309">
        <v>286584.93242395506</v>
      </c>
      <c r="AA15" s="309">
        <v>16664.540188231837</v>
      </c>
      <c r="AB15" s="335">
        <v>99.999999999999986</v>
      </c>
      <c r="AC15" s="309">
        <v>274874.91112183017</v>
      </c>
      <c r="AD15" s="309">
        <v>19184.81280979186</v>
      </c>
      <c r="AE15" s="335">
        <v>99.999999999999986</v>
      </c>
      <c r="AF15" s="309">
        <v>263538.83265036641</v>
      </c>
      <c r="AG15" s="309">
        <v>19561.293405575649</v>
      </c>
      <c r="AH15" s="335">
        <v>100.00000000000003</v>
      </c>
      <c r="AI15" s="309">
        <v>249203.8294466064</v>
      </c>
      <c r="AJ15" s="309">
        <v>21182.837919607766</v>
      </c>
      <c r="AK15" s="335">
        <v>100</v>
      </c>
      <c r="AL15" s="309">
        <v>241915.88266662997</v>
      </c>
      <c r="AM15" s="309">
        <v>20909.653109910003</v>
      </c>
      <c r="AN15" s="335">
        <v>99.999999999999986</v>
      </c>
      <c r="AO15" s="309">
        <v>237230.47878567706</v>
      </c>
      <c r="AP15" s="309">
        <v>21687.574747032995</v>
      </c>
      <c r="AQ15" s="335">
        <v>99.999999999999986</v>
      </c>
      <c r="AR15" s="309">
        <v>231313.50059970381</v>
      </c>
      <c r="AS15" s="309">
        <v>21060.492386486003</v>
      </c>
      <c r="AT15" s="335">
        <v>100</v>
      </c>
      <c r="AU15" s="309">
        <v>230489.57131706068</v>
      </c>
      <c r="AV15" s="309">
        <v>19626.986827289926</v>
      </c>
      <c r="AW15" s="335">
        <v>100</v>
      </c>
      <c r="AX15" s="309">
        <v>222586.44625084684</v>
      </c>
      <c r="AY15" s="309">
        <v>17669.413330875221</v>
      </c>
      <c r="AZ15" s="335">
        <v>100</v>
      </c>
      <c r="BA15" s="309">
        <v>223863.02440807552</v>
      </c>
      <c r="BB15" s="309">
        <v>17303.552243450824</v>
      </c>
      <c r="BC15" s="335">
        <v>100</v>
      </c>
      <c r="BD15" s="309">
        <v>219801.58055546993</v>
      </c>
      <c r="BE15" s="309">
        <v>16006.080159309997</v>
      </c>
      <c r="BF15" s="335">
        <v>100</v>
      </c>
      <c r="BG15" s="309">
        <v>221595.56880665041</v>
      </c>
      <c r="BH15" s="309">
        <v>15981.335077273328</v>
      </c>
      <c r="BI15" s="335">
        <v>100</v>
      </c>
      <c r="BJ15" s="309">
        <v>209587.1439349828</v>
      </c>
      <c r="BK15" s="309">
        <v>15615.81529630948</v>
      </c>
      <c r="BL15" s="335">
        <v>99.999999999999986</v>
      </c>
      <c r="BM15" s="309">
        <v>206497.75996179672</v>
      </c>
      <c r="BN15" s="309">
        <v>16028.206328640372</v>
      </c>
      <c r="BO15" s="335">
        <v>99.999999999999986</v>
      </c>
      <c r="BP15" s="309">
        <v>203571.96153043507</v>
      </c>
      <c r="BQ15" s="309">
        <v>16337.039636700469</v>
      </c>
      <c r="BR15" s="335">
        <v>100.00000000000001</v>
      </c>
      <c r="BS15" s="309">
        <v>197522.51763188245</v>
      </c>
      <c r="BT15" s="309">
        <v>17412.75521926798</v>
      </c>
      <c r="BU15" s="335">
        <v>100</v>
      </c>
      <c r="BV15" s="309">
        <v>221922.15572018127</v>
      </c>
      <c r="BW15" s="309">
        <v>17839.897841625188</v>
      </c>
      <c r="BX15" s="335">
        <v>100</v>
      </c>
      <c r="BY15" s="309">
        <v>219517.89782461969</v>
      </c>
      <c r="BZ15" s="309">
        <v>17166.400287635162</v>
      </c>
      <c r="CA15" s="335">
        <v>100</v>
      </c>
      <c r="CB15" s="309">
        <v>225701.95687024537</v>
      </c>
      <c r="CC15" s="309">
        <v>18738.937742569608</v>
      </c>
      <c r="CD15" s="335">
        <v>100.00000000000003</v>
      </c>
      <c r="CE15" s="309">
        <v>236409.00088608498</v>
      </c>
      <c r="CF15" s="309">
        <v>23718.713169402559</v>
      </c>
      <c r="CG15" s="335">
        <v>100</v>
      </c>
      <c r="CH15" s="309">
        <v>240913.26632112652</v>
      </c>
      <c r="CI15" s="309">
        <v>23394.604815136012</v>
      </c>
      <c r="CJ15" s="335">
        <v>100</v>
      </c>
      <c r="CK15" s="309">
        <v>237232.60708818852</v>
      </c>
      <c r="CL15" s="309">
        <v>20781.0902120108</v>
      </c>
      <c r="CM15" s="335">
        <v>100</v>
      </c>
      <c r="CN15" s="309">
        <v>246042.78982302811</v>
      </c>
      <c r="CO15" s="309">
        <v>20655.12165688441</v>
      </c>
      <c r="CP15" s="335">
        <v>100.00000000000001</v>
      </c>
      <c r="CQ15" s="309">
        <v>253110.97795811505</v>
      </c>
      <c r="CR15" s="309">
        <v>20575.683284092032</v>
      </c>
      <c r="CS15" s="335">
        <v>100.00000000000001</v>
      </c>
      <c r="CT15" s="309">
        <v>251725.5324755063</v>
      </c>
      <c r="CU15" s="309">
        <v>19924.964712484354</v>
      </c>
      <c r="CV15" s="335">
        <v>99.999999999999972</v>
      </c>
      <c r="CW15" s="309">
        <v>264401.25365645706</v>
      </c>
      <c r="CX15" s="309">
        <v>18681.834783277885</v>
      </c>
      <c r="CY15" s="335">
        <v>100.00000000000001</v>
      </c>
      <c r="CZ15" s="309">
        <v>279674.38994960254</v>
      </c>
      <c r="DA15" s="309">
        <v>18679.339487049965</v>
      </c>
      <c r="DB15" s="335">
        <v>100</v>
      </c>
      <c r="DC15" s="309">
        <v>280008.99247305805</v>
      </c>
      <c r="DD15" s="309">
        <v>20594.656658568922</v>
      </c>
      <c r="DE15" s="335">
        <v>99.999999999999986</v>
      </c>
      <c r="DF15" s="309">
        <v>282487.90391409822</v>
      </c>
      <c r="DG15" s="309">
        <v>19354.242182690261</v>
      </c>
      <c r="DH15" s="335">
        <v>99.999999999999972</v>
      </c>
      <c r="DI15" s="309">
        <v>291997.17908813385</v>
      </c>
      <c r="DJ15" s="309">
        <v>20593.704099319846</v>
      </c>
      <c r="DK15" s="335">
        <v>100</v>
      </c>
      <c r="DL15" s="309">
        <v>296449.53289719741</v>
      </c>
      <c r="DM15" s="309">
        <v>22015.001067069985</v>
      </c>
      <c r="DN15" s="335">
        <v>99.999999999999986</v>
      </c>
      <c r="DO15" s="309">
        <v>307252.19540473225</v>
      </c>
      <c r="DP15" s="309">
        <v>24201.45063803994</v>
      </c>
      <c r="DQ15" s="335">
        <v>100.00000000000003</v>
      </c>
      <c r="DR15" s="309">
        <v>312692.36840357701</v>
      </c>
      <c r="DS15" s="309">
        <v>23117.572017339906</v>
      </c>
      <c r="DT15" s="335">
        <v>100</v>
      </c>
      <c r="DU15" s="309">
        <v>323811.95529758948</v>
      </c>
      <c r="DV15" s="309">
        <v>22464.56030823043</v>
      </c>
      <c r="DW15" s="335">
        <v>100</v>
      </c>
      <c r="DX15" s="309">
        <v>327363.23448517156</v>
      </c>
      <c r="DY15" s="309">
        <v>22852.272274499977</v>
      </c>
      <c r="DZ15" s="335">
        <v>99.999999999999957</v>
      </c>
    </row>
    <row r="16" spans="1:130" s="109" customFormat="1">
      <c r="A16" s="336" t="s">
        <v>1596</v>
      </c>
      <c r="B16" s="229">
        <v>244878.60670771668</v>
      </c>
      <c r="C16" s="229">
        <v>536.83601723274762</v>
      </c>
      <c r="D16" s="333">
        <v>95.58857005160516</v>
      </c>
      <c r="E16" s="229">
        <v>254443.43325148991</v>
      </c>
      <c r="F16" s="229">
        <v>516.05206350180106</v>
      </c>
      <c r="G16" s="333">
        <v>95.273136804147413</v>
      </c>
      <c r="H16" s="229">
        <v>259970.60688206009</v>
      </c>
      <c r="I16" s="229">
        <v>524.95592376584602</v>
      </c>
      <c r="J16" s="333">
        <v>95.121595085861372</v>
      </c>
      <c r="K16" s="229">
        <v>269663.37710761157</v>
      </c>
      <c r="L16" s="229">
        <v>553.99698946597778</v>
      </c>
      <c r="M16" s="333">
        <v>94.979918035458724</v>
      </c>
      <c r="N16" s="229">
        <v>269862.69384691009</v>
      </c>
      <c r="O16" s="229">
        <v>603.75284089006698</v>
      </c>
      <c r="P16" s="333">
        <v>94.104113744068357</v>
      </c>
      <c r="Q16" s="229">
        <v>266894.00231868611</v>
      </c>
      <c r="R16" s="229">
        <v>656.05261368973208</v>
      </c>
      <c r="S16" s="333">
        <v>93.509332337565425</v>
      </c>
      <c r="T16" s="229">
        <v>269863.22908270988</v>
      </c>
      <c r="U16" s="229">
        <v>691.44492712700867</v>
      </c>
      <c r="V16" s="333">
        <v>92.723477936765477</v>
      </c>
      <c r="W16" s="229">
        <v>274853.11820829881</v>
      </c>
      <c r="X16" s="229">
        <v>723.35655995700279</v>
      </c>
      <c r="Y16" s="333">
        <v>92.020417902995362</v>
      </c>
      <c r="Z16" s="229">
        <v>260577.70748381509</v>
      </c>
      <c r="AA16" s="229">
        <v>750.54600261483074</v>
      </c>
      <c r="AB16" s="333">
        <v>90.925124806747831</v>
      </c>
      <c r="AC16" s="229">
        <v>242099.87096610022</v>
      </c>
      <c r="AD16" s="229">
        <v>1053.9210792499141</v>
      </c>
      <c r="AE16" s="333">
        <v>88.07637989878117</v>
      </c>
      <c r="AF16" s="229">
        <v>229718.98566487644</v>
      </c>
      <c r="AG16" s="229">
        <v>996.67474774662537</v>
      </c>
      <c r="AH16" s="333">
        <v>87.167034685033187</v>
      </c>
      <c r="AI16" s="229">
        <v>212812.94771198658</v>
      </c>
      <c r="AJ16" s="229">
        <v>1769.8441223129712</v>
      </c>
      <c r="AK16" s="333">
        <v>85.397141843513751</v>
      </c>
      <c r="AL16" s="229">
        <v>206065.04694966998</v>
      </c>
      <c r="AM16" s="229">
        <v>1798.45989175</v>
      </c>
      <c r="AN16" s="333">
        <v>85.180453915725778</v>
      </c>
      <c r="AO16" s="229">
        <v>202160.12059152705</v>
      </c>
      <c r="AP16" s="229">
        <v>1467.8167598686498</v>
      </c>
      <c r="AQ16" s="333">
        <v>85.21675698094684</v>
      </c>
      <c r="AR16" s="229">
        <v>197431.44350983371</v>
      </c>
      <c r="AS16" s="229">
        <v>1335.3354864599944</v>
      </c>
      <c r="AT16" s="333">
        <v>85.352321848042848</v>
      </c>
      <c r="AU16" s="229">
        <v>199436.84893319078</v>
      </c>
      <c r="AV16" s="229">
        <v>1250.6622984199871</v>
      </c>
      <c r="AW16" s="333">
        <v>86.527493540627972</v>
      </c>
      <c r="AX16" s="229">
        <v>194134.805488326</v>
      </c>
      <c r="AY16" s="229">
        <v>1131.041930139972</v>
      </c>
      <c r="AZ16" s="333">
        <v>87.217711930915655</v>
      </c>
      <c r="BA16" s="229">
        <v>195703.34067227581</v>
      </c>
      <c r="BB16" s="229">
        <v>1081.0015268620321</v>
      </c>
      <c r="BC16" s="333">
        <v>87.421020594956317</v>
      </c>
      <c r="BD16" s="229">
        <v>195610.96182688992</v>
      </c>
      <c r="BE16" s="229">
        <v>1065.039522648</v>
      </c>
      <c r="BF16" s="333">
        <v>88.994338135582623</v>
      </c>
      <c r="BG16" s="229">
        <v>198325.09700455435</v>
      </c>
      <c r="BH16" s="229">
        <v>1110.9333505831432</v>
      </c>
      <c r="BI16" s="333">
        <v>89.498674577558759</v>
      </c>
      <c r="BJ16" s="229">
        <v>187117.92176393335</v>
      </c>
      <c r="BK16" s="229">
        <v>1207.4789606221359</v>
      </c>
      <c r="BL16" s="333">
        <v>89.279293687011759</v>
      </c>
      <c r="BM16" s="229">
        <v>184306.80981774742</v>
      </c>
      <c r="BN16" s="229">
        <v>1306.044875449998</v>
      </c>
      <c r="BO16" s="333">
        <v>89.253660597502488</v>
      </c>
      <c r="BP16" s="229">
        <v>181477.10874925365</v>
      </c>
      <c r="BQ16" s="229">
        <v>1421.0083178097075</v>
      </c>
      <c r="BR16" s="333">
        <v>89.146416522651563</v>
      </c>
      <c r="BS16" s="229">
        <v>176149.65357617589</v>
      </c>
      <c r="BT16" s="229">
        <v>1481.096550761755</v>
      </c>
      <c r="BU16" s="333">
        <v>89.179530358387481</v>
      </c>
      <c r="BV16" s="229">
        <v>198792.79739588586</v>
      </c>
      <c r="BW16" s="229">
        <v>1526.8863079619796</v>
      </c>
      <c r="BX16" s="333">
        <v>89.577715551096702</v>
      </c>
      <c r="BY16" s="229">
        <v>195985.35759989562</v>
      </c>
      <c r="BZ16" s="229">
        <v>1797.7670268929721</v>
      </c>
      <c r="CA16" s="333">
        <v>89.279899061567619</v>
      </c>
      <c r="CB16" s="229">
        <v>202196.27465504728</v>
      </c>
      <c r="CC16" s="229">
        <v>3141.8693578830134</v>
      </c>
      <c r="CD16" s="333">
        <v>89.585521303782329</v>
      </c>
      <c r="CE16" s="229">
        <v>209834.21803102375</v>
      </c>
      <c r="CF16" s="229">
        <v>3555.9320095429284</v>
      </c>
      <c r="CG16" s="333">
        <v>88.758980091512484</v>
      </c>
      <c r="CH16" s="229">
        <v>214689.1592931083</v>
      </c>
      <c r="CI16" s="229">
        <v>3361.1622962624788</v>
      </c>
      <c r="CJ16" s="333">
        <v>89.114710273753587</v>
      </c>
      <c r="CK16" s="229">
        <v>213785.05782406565</v>
      </c>
      <c r="CL16" s="229">
        <v>3092.1740231821059</v>
      </c>
      <c r="CM16" s="333">
        <v>90.116219877225177</v>
      </c>
      <c r="CN16" s="229">
        <v>222687.77165291357</v>
      </c>
      <c r="CO16" s="229">
        <v>3270.7653591487915</v>
      </c>
      <c r="CP16" s="333">
        <v>90.512610697834859</v>
      </c>
      <c r="CQ16" s="229">
        <v>229795.60972043159</v>
      </c>
      <c r="CR16" s="229">
        <v>3156.5885263817704</v>
      </c>
      <c r="CS16" s="333">
        <v>90.788480047063899</v>
      </c>
      <c r="CT16" s="229">
        <v>228685.48647238716</v>
      </c>
      <c r="CU16" s="229">
        <v>3161.1753113124223</v>
      </c>
      <c r="CV16" s="333">
        <v>90.847155718953132</v>
      </c>
      <c r="CW16" s="229">
        <v>241644.78542429383</v>
      </c>
      <c r="CX16" s="229">
        <v>2118.1256785011801</v>
      </c>
      <c r="CY16" s="333">
        <v>91.393207135949794</v>
      </c>
      <c r="CZ16" s="229">
        <v>257587.25000397392</v>
      </c>
      <c r="DA16" s="229">
        <v>2254.2711859699584</v>
      </c>
      <c r="DB16" s="333">
        <v>92.102551846234931</v>
      </c>
      <c r="DC16" s="229">
        <v>255013.64931724838</v>
      </c>
      <c r="DD16" s="229">
        <v>2413.9805969007098</v>
      </c>
      <c r="DE16" s="333">
        <v>91.073378417225413</v>
      </c>
      <c r="DF16" s="229">
        <v>258702.78175606791</v>
      </c>
      <c r="DG16" s="229">
        <v>2717.7720858199636</v>
      </c>
      <c r="DH16" s="333">
        <v>91.580127209530673</v>
      </c>
      <c r="DI16" s="229">
        <v>266537.87448733393</v>
      </c>
      <c r="DJ16" s="229">
        <v>2853.7997404799617</v>
      </c>
      <c r="DK16" s="333">
        <v>91.280975836716721</v>
      </c>
      <c r="DL16" s="229">
        <v>269901.27240580751</v>
      </c>
      <c r="DM16" s="229">
        <v>3124.6860878000971</v>
      </c>
      <c r="DN16" s="333">
        <v>91.04459358328748</v>
      </c>
      <c r="DO16" s="229">
        <v>276341.77418482245</v>
      </c>
      <c r="DP16" s="229">
        <v>3106.2759566800587</v>
      </c>
      <c r="DQ16" s="333">
        <v>89.93972323641411</v>
      </c>
      <c r="DR16" s="229">
        <v>280023.28689468699</v>
      </c>
      <c r="DS16" s="229">
        <v>2158.1471057400468</v>
      </c>
      <c r="DT16" s="333">
        <v>89.552325285174334</v>
      </c>
      <c r="DU16" s="229">
        <v>290431.95172833483</v>
      </c>
      <c r="DV16" s="229">
        <v>1890.9197908597798</v>
      </c>
      <c r="DW16" s="333">
        <v>89.691546892214717</v>
      </c>
      <c r="DX16" s="229">
        <v>293839.95462941146</v>
      </c>
      <c r="DY16" s="229">
        <v>1911.6253188400256</v>
      </c>
      <c r="DZ16" s="333">
        <v>89.759607578266838</v>
      </c>
    </row>
    <row r="17" spans="1:130" s="109" customFormat="1" ht="13.5" thickBot="1">
      <c r="A17" s="337" t="s">
        <v>1597</v>
      </c>
      <c r="B17" s="241">
        <v>11301.192378632984</v>
      </c>
      <c r="C17" s="241">
        <v>7742.4421055834864</v>
      </c>
      <c r="D17" s="338">
        <v>4.4114299483948498</v>
      </c>
      <c r="E17" s="241">
        <v>12623.907854900004</v>
      </c>
      <c r="F17" s="241">
        <v>8641.8219996160005</v>
      </c>
      <c r="G17" s="338">
        <v>4.7268631958525766</v>
      </c>
      <c r="H17" s="241">
        <v>13332.849233659988</v>
      </c>
      <c r="I17" s="241">
        <v>9437.5072224849901</v>
      </c>
      <c r="J17" s="338">
        <v>4.878404914138625</v>
      </c>
      <c r="K17" s="241">
        <v>14252.826112250739</v>
      </c>
      <c r="L17" s="241">
        <v>10370.412049245248</v>
      </c>
      <c r="M17" s="338">
        <v>5.0200819645413031</v>
      </c>
      <c r="N17" s="241">
        <v>16907.653495020291</v>
      </c>
      <c r="O17" s="241">
        <v>10934.656805610217</v>
      </c>
      <c r="P17" s="338">
        <v>5.8958862559316376</v>
      </c>
      <c r="Q17" s="241">
        <v>18525.640455799796</v>
      </c>
      <c r="R17" s="241">
        <v>11844.014587669755</v>
      </c>
      <c r="S17" s="338">
        <v>6.4906676624345598</v>
      </c>
      <c r="T17" s="241">
        <v>21177.654076082086</v>
      </c>
      <c r="U17" s="241">
        <v>13304.871454429209</v>
      </c>
      <c r="V17" s="338">
        <v>7.2765220632345153</v>
      </c>
      <c r="W17" s="241">
        <v>23833.982406739895</v>
      </c>
      <c r="X17" s="241">
        <v>14618.221050916873</v>
      </c>
      <c r="Y17" s="338">
        <v>7.979582097004652</v>
      </c>
      <c r="Z17" s="241">
        <v>26007.224940139975</v>
      </c>
      <c r="AA17" s="241">
        <v>15913.994185617004</v>
      </c>
      <c r="AB17" s="338">
        <v>9.0748751932521632</v>
      </c>
      <c r="AC17" s="241">
        <v>32775.040155729941</v>
      </c>
      <c r="AD17" s="241">
        <v>18130.891730541942</v>
      </c>
      <c r="AE17" s="338">
        <v>11.923620101218832</v>
      </c>
      <c r="AF17" s="241">
        <v>33819.846985489996</v>
      </c>
      <c r="AG17" s="241">
        <v>18564.618657829025</v>
      </c>
      <c r="AH17" s="338">
        <v>12.832965314966827</v>
      </c>
      <c r="AI17" s="241">
        <v>36390.881734619805</v>
      </c>
      <c r="AJ17" s="241">
        <v>19412.993797294796</v>
      </c>
      <c r="AK17" s="338">
        <v>14.602858156486235</v>
      </c>
      <c r="AL17" s="241">
        <v>35850.835716959999</v>
      </c>
      <c r="AM17" s="241">
        <v>19111.193218159999</v>
      </c>
      <c r="AN17" s="338">
        <v>14.819546084274229</v>
      </c>
      <c r="AO17" s="241">
        <v>35070.358194150002</v>
      </c>
      <c r="AP17" s="241">
        <v>20219.757987164347</v>
      </c>
      <c r="AQ17" s="338">
        <v>14.783243019053163</v>
      </c>
      <c r="AR17" s="241">
        <v>33882.057089870083</v>
      </c>
      <c r="AS17" s="241">
        <v>19725.156900026006</v>
      </c>
      <c r="AT17" s="338">
        <v>14.64767815195715</v>
      </c>
      <c r="AU17" s="241">
        <v>31052.722383869888</v>
      </c>
      <c r="AV17" s="241">
        <v>18376.32452886994</v>
      </c>
      <c r="AW17" s="338">
        <v>13.472506459372024</v>
      </c>
      <c r="AX17" s="241">
        <v>28451.640762520845</v>
      </c>
      <c r="AY17" s="241">
        <v>16538.37140073525</v>
      </c>
      <c r="AZ17" s="338">
        <v>12.78228806908435</v>
      </c>
      <c r="BA17" s="241">
        <v>28159.683735799721</v>
      </c>
      <c r="BB17" s="241">
        <v>16222.550716588792</v>
      </c>
      <c r="BC17" s="338">
        <v>12.578979405043677</v>
      </c>
      <c r="BD17" s="241">
        <v>24190.618728580004</v>
      </c>
      <c r="BE17" s="241">
        <v>14941.040636661997</v>
      </c>
      <c r="BF17" s="338">
        <v>11.00566186441738</v>
      </c>
      <c r="BG17" s="241">
        <v>23270.47180209605</v>
      </c>
      <c r="BH17" s="241">
        <v>14870.401726690186</v>
      </c>
      <c r="BI17" s="338">
        <v>10.501325422441241</v>
      </c>
      <c r="BJ17" s="241">
        <v>22469.222171049405</v>
      </c>
      <c r="BK17" s="241">
        <v>14408.336335687343</v>
      </c>
      <c r="BL17" s="338">
        <v>10.720706312988218</v>
      </c>
      <c r="BM17" s="241">
        <v>22190.950144049308</v>
      </c>
      <c r="BN17" s="241">
        <v>14722.161453190376</v>
      </c>
      <c r="BO17" s="338">
        <v>10.746339402497519</v>
      </c>
      <c r="BP17" s="241">
        <v>22094.852781181413</v>
      </c>
      <c r="BQ17" s="241">
        <v>14916.03131889076</v>
      </c>
      <c r="BR17" s="338">
        <v>10.853583477348435</v>
      </c>
      <c r="BS17" s="241">
        <v>21372.864055706588</v>
      </c>
      <c r="BT17" s="241">
        <v>15931.658668506223</v>
      </c>
      <c r="BU17" s="338">
        <v>10.820469641612524</v>
      </c>
      <c r="BV17" s="241">
        <v>23129.358324295426</v>
      </c>
      <c r="BW17" s="241">
        <v>16313.01153366321</v>
      </c>
      <c r="BX17" s="338">
        <v>10.422284448903305</v>
      </c>
      <c r="BY17" s="241">
        <v>23532.540224724071</v>
      </c>
      <c r="BZ17" s="241">
        <v>15368.63326074219</v>
      </c>
      <c r="CA17" s="338">
        <v>10.72010093843237</v>
      </c>
      <c r="CB17" s="241">
        <v>23505.682215198103</v>
      </c>
      <c r="CC17" s="241">
        <v>15597.06838468659</v>
      </c>
      <c r="CD17" s="338">
        <v>10.414478696217673</v>
      </c>
      <c r="CE17" s="241">
        <v>26574.782855061232</v>
      </c>
      <c r="CF17" s="241">
        <v>20162.781159859631</v>
      </c>
      <c r="CG17" s="338">
        <v>11.241019908487512</v>
      </c>
      <c r="CH17" s="241">
        <v>26224.107028018232</v>
      </c>
      <c r="CI17" s="241">
        <v>20033.442518873533</v>
      </c>
      <c r="CJ17" s="338">
        <v>10.885289726246409</v>
      </c>
      <c r="CK17" s="241">
        <v>23447.549264122848</v>
      </c>
      <c r="CL17" s="241">
        <v>17688.916188828698</v>
      </c>
      <c r="CM17" s="338">
        <v>9.8837801227748123</v>
      </c>
      <c r="CN17" s="241">
        <v>23355.018170114556</v>
      </c>
      <c r="CO17" s="241">
        <v>17384.35629773562</v>
      </c>
      <c r="CP17" s="338">
        <v>9.487389302165143</v>
      </c>
      <c r="CQ17" s="241">
        <v>23315.368237683484</v>
      </c>
      <c r="CR17" s="241">
        <v>17419.09475771026</v>
      </c>
      <c r="CS17" s="338">
        <v>9.2115199529361096</v>
      </c>
      <c r="CT17" s="241">
        <v>23040.046003119111</v>
      </c>
      <c r="CU17" s="241">
        <v>16763.789401171933</v>
      </c>
      <c r="CV17" s="338">
        <v>9.1528442810468498</v>
      </c>
      <c r="CW17" s="241">
        <v>22756.468232163272</v>
      </c>
      <c r="CX17" s="241">
        <v>16563.709104776706</v>
      </c>
      <c r="CY17" s="338">
        <v>8.6067928640502203</v>
      </c>
      <c r="CZ17" s="241">
        <v>22087.139945628631</v>
      </c>
      <c r="DA17" s="241">
        <v>16425.068301080006</v>
      </c>
      <c r="DB17" s="338">
        <v>7.8974481537650787</v>
      </c>
      <c r="DC17" s="241">
        <v>24995.343155809634</v>
      </c>
      <c r="DD17" s="241">
        <v>18180.676061668211</v>
      </c>
      <c r="DE17" s="338">
        <v>8.9266215827745743</v>
      </c>
      <c r="DF17" s="241">
        <v>23785.122158030281</v>
      </c>
      <c r="DG17" s="241">
        <v>16636.470096870296</v>
      </c>
      <c r="DH17" s="338">
        <v>8.4198727904693218</v>
      </c>
      <c r="DI17" s="241">
        <v>25459.304600799915</v>
      </c>
      <c r="DJ17" s="241">
        <v>17739.904358839885</v>
      </c>
      <c r="DK17" s="338">
        <v>8.7190241632832706</v>
      </c>
      <c r="DL17" s="241">
        <v>26548.260491389901</v>
      </c>
      <c r="DM17" s="241">
        <v>18890.31497926989</v>
      </c>
      <c r="DN17" s="338">
        <v>8.9554064167125169</v>
      </c>
      <c r="DO17" s="241">
        <v>30910.421219909851</v>
      </c>
      <c r="DP17" s="241">
        <v>21095.17468135988</v>
      </c>
      <c r="DQ17" s="338">
        <v>10.060276763585909</v>
      </c>
      <c r="DR17" s="241">
        <v>32669.081508890056</v>
      </c>
      <c r="DS17" s="241">
        <v>20959.424911599861</v>
      </c>
      <c r="DT17" s="338">
        <v>10.447674714825672</v>
      </c>
      <c r="DU17" s="241">
        <v>33380.003569254615</v>
      </c>
      <c r="DV17" s="241">
        <v>20573.640517370652</v>
      </c>
      <c r="DW17" s="338">
        <v>10.308453107785272</v>
      </c>
      <c r="DX17" s="241">
        <v>33523.27985576004</v>
      </c>
      <c r="DY17" s="241">
        <v>20940.646955659951</v>
      </c>
      <c r="DZ17" s="338">
        <v>10.240392421733153</v>
      </c>
    </row>
    <row r="18" spans="1:130" s="109" customFormat="1" ht="13.5" thickTop="1">
      <c r="B18" s="328"/>
      <c r="C18" s="328"/>
      <c r="D18" s="328"/>
      <c r="E18" s="328"/>
      <c r="F18" s="328"/>
      <c r="G18" s="328"/>
      <c r="H18" s="291"/>
      <c r="I18" s="291"/>
      <c r="J18" s="291"/>
      <c r="K18" s="291"/>
      <c r="L18" s="291"/>
      <c r="M18" s="291"/>
      <c r="N18" s="291"/>
      <c r="O18" s="291"/>
      <c r="P18" s="291"/>
      <c r="Q18" s="291"/>
      <c r="R18" s="291"/>
      <c r="S18" s="291"/>
      <c r="T18" s="291"/>
      <c r="U18" s="291"/>
      <c r="V18" s="291"/>
      <c r="W18" s="291"/>
      <c r="X18" s="291"/>
      <c r="Y18" s="291"/>
      <c r="Z18" s="291"/>
      <c r="AA18" s="291"/>
      <c r="AB18" s="291"/>
      <c r="AC18" s="291"/>
      <c r="AD18" s="291"/>
      <c r="AE18" s="291"/>
      <c r="AF18" s="291"/>
      <c r="AG18" s="291"/>
      <c r="AH18" s="291"/>
      <c r="AI18" s="291"/>
      <c r="AJ18" s="291"/>
      <c r="AK18" s="291"/>
      <c r="AL18" s="291"/>
      <c r="AM18" s="291"/>
      <c r="AN18" s="291"/>
      <c r="AO18" s="291"/>
      <c r="AP18" s="291"/>
      <c r="AQ18" s="291"/>
      <c r="AR18" s="291"/>
      <c r="AS18" s="291"/>
      <c r="AT18" s="291"/>
      <c r="AU18" s="291"/>
      <c r="AV18" s="291"/>
      <c r="AW18" s="291"/>
      <c r="AX18" s="291"/>
      <c r="AY18" s="291"/>
      <c r="AZ18" s="291"/>
      <c r="BA18" s="291"/>
      <c r="BB18" s="291"/>
      <c r="BC18" s="291"/>
      <c r="BD18" s="291"/>
      <c r="BE18" s="291"/>
      <c r="BF18" s="291"/>
      <c r="BG18" s="291"/>
      <c r="BH18" s="291"/>
      <c r="BI18" s="291"/>
      <c r="BJ18" s="291"/>
      <c r="BK18" s="291"/>
      <c r="BL18" s="291"/>
    </row>
  </sheetData>
  <sheetProtection sheet="1" objects="1" scenarios="1"/>
  <mergeCells count="43">
    <mergeCell ref="W3:Y3"/>
    <mergeCell ref="DX3:DZ3"/>
    <mergeCell ref="DR3:DT3"/>
    <mergeCell ref="AC3:AE3"/>
    <mergeCell ref="AX3:AZ3"/>
    <mergeCell ref="DO3:DQ3"/>
    <mergeCell ref="DI3:DK3"/>
    <mergeCell ref="DC3:DE3"/>
    <mergeCell ref="CH3:CJ3"/>
    <mergeCell ref="BJ3:BL3"/>
    <mergeCell ref="B3:D3"/>
    <mergeCell ref="T3:V3"/>
    <mergeCell ref="H3:J3"/>
    <mergeCell ref="Q3:S3"/>
    <mergeCell ref="K3:M3"/>
    <mergeCell ref="E3:G3"/>
    <mergeCell ref="N3:P3"/>
    <mergeCell ref="AU3:AW3"/>
    <mergeCell ref="BS3:BU3"/>
    <mergeCell ref="AF3:AH3"/>
    <mergeCell ref="Z3:AB3"/>
    <mergeCell ref="BG3:BI3"/>
    <mergeCell ref="BD3:BF3"/>
    <mergeCell ref="AL3:AN3"/>
    <mergeCell ref="AR3:AT3"/>
    <mergeCell ref="AO3:AQ3"/>
    <mergeCell ref="AI3:AK3"/>
    <mergeCell ref="BA3:BC3"/>
    <mergeCell ref="DU3:DW3"/>
    <mergeCell ref="DL3:DN3"/>
    <mergeCell ref="CT3:CV3"/>
    <mergeCell ref="BV3:BX3"/>
    <mergeCell ref="BM3:BO3"/>
    <mergeCell ref="DF3:DH3"/>
    <mergeCell ref="CZ3:DB3"/>
    <mergeCell ref="CN3:CP3"/>
    <mergeCell ref="CB3:CD3"/>
    <mergeCell ref="BP3:BR3"/>
    <mergeCell ref="CE3:CG3"/>
    <mergeCell ref="CQ3:CS3"/>
    <mergeCell ref="CK3:CM3"/>
    <mergeCell ref="BY3:CA3"/>
    <mergeCell ref="CW3:CY3"/>
  </mergeCells>
  <hyperlinks>
    <hyperlink ref="A4" location="'Index'!D32" display="Índice!A1" xr:uid="{B46B2431-69E2-482D-BCC1-022E34F92D01}"/>
  </hyperlinks>
  <printOptions horizontalCentered="1"/>
  <pageMargins left="0.39370078740157483" right="0.39370078740157483" top="0.39370078740157483" bottom="0.39370078740157483" header="0.51181102362204722" footer="0.51181102362204722"/>
  <pageSetup paperSize="9" orientation="landscape" r:id="rId1"/>
  <headerFooter alignWithMargins="0">
    <oddHeader>&amp;R&amp;"Calibri"&amp;10&amp;K000000 #interna&amp;1#_x000D_</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A858F-BD63-4CD5-BE24-71B6802DFE89}">
  <sheetPr codeName="Plan19">
    <tabColor rgb="FF33CCCC"/>
  </sheetPr>
  <dimension ref="A1:FV18"/>
  <sheetViews>
    <sheetView showGridLines="0" showRowColHeaders="0" zoomScaleNormal="100" workbookViewId="0">
      <pane xSplit="1" ySplit="5" topLeftCell="FN6" activePane="bottomRight" state="frozen"/>
      <selection pane="topRight" activeCell="B1" sqref="B1"/>
      <selection pane="bottomLeft" activeCell="A6" sqref="A6"/>
      <selection pane="bottomRight" activeCell="A4" sqref="A4"/>
    </sheetView>
  </sheetViews>
  <sheetFormatPr defaultColWidth="12.42578125" defaultRowHeight="12.75"/>
  <cols>
    <col min="1" max="1" width="52.7109375" customWidth="1"/>
    <col min="2" max="236" width="12.7109375" customWidth="1"/>
  </cols>
  <sheetData>
    <row r="1" spans="1:178" s="323" customFormat="1" ht="16.350000000000001" customHeight="1">
      <c r="A1" s="320"/>
      <c r="B1" s="339"/>
      <c r="C1" s="339"/>
      <c r="D1" s="339"/>
      <c r="E1" s="339"/>
      <c r="F1" s="339"/>
      <c r="G1" s="339"/>
      <c r="H1" s="339"/>
      <c r="I1" s="339"/>
      <c r="J1" s="339"/>
      <c r="K1" s="339"/>
      <c r="L1" s="339"/>
      <c r="M1" s="339"/>
      <c r="N1" s="339"/>
      <c r="O1" s="339"/>
      <c r="P1" s="339"/>
      <c r="Q1" s="339"/>
      <c r="R1" s="339"/>
      <c r="S1" s="339"/>
      <c r="T1" s="339"/>
      <c r="U1" s="339"/>
      <c r="V1" s="339"/>
      <c r="W1" s="339"/>
      <c r="X1" s="339"/>
      <c r="Y1" s="339"/>
      <c r="Z1" s="339"/>
      <c r="AA1" s="339"/>
      <c r="AB1" s="339"/>
      <c r="AC1" s="339"/>
      <c r="AD1" s="339"/>
      <c r="AE1" s="339"/>
      <c r="AF1" s="339"/>
      <c r="AG1" s="339"/>
      <c r="AH1" s="339"/>
      <c r="AI1" s="339"/>
      <c r="AJ1" s="339"/>
      <c r="AK1" s="339"/>
      <c r="AL1" s="339"/>
      <c r="AM1" s="339"/>
      <c r="AN1" s="339"/>
      <c r="AO1" s="339"/>
      <c r="AP1" s="339"/>
      <c r="AQ1" s="339"/>
      <c r="AR1" s="339"/>
      <c r="AS1" s="339"/>
      <c r="AT1" s="339"/>
      <c r="AU1" s="339"/>
      <c r="AV1" s="339"/>
      <c r="AW1" s="339"/>
      <c r="AX1" s="339"/>
      <c r="AY1" s="339"/>
      <c r="AZ1" s="339"/>
      <c r="BA1" s="339"/>
      <c r="BB1" s="339"/>
      <c r="BC1" s="339"/>
      <c r="BD1" s="339"/>
      <c r="BE1" s="339"/>
      <c r="BF1" s="339"/>
      <c r="BG1" s="339"/>
      <c r="BH1" s="339"/>
      <c r="BI1" s="339"/>
      <c r="BJ1" s="339"/>
      <c r="BK1" s="339"/>
      <c r="BL1" s="339"/>
      <c r="BM1" s="339"/>
      <c r="BN1" s="339"/>
      <c r="BO1" s="339"/>
      <c r="BP1" s="339"/>
      <c r="BQ1" s="339"/>
      <c r="BR1" s="339"/>
      <c r="BS1" s="339"/>
      <c r="BT1" s="339"/>
      <c r="BU1" s="339"/>
      <c r="BV1" s="339"/>
      <c r="BW1" s="339"/>
      <c r="BX1" s="339"/>
      <c r="BY1" s="339"/>
      <c r="BZ1" s="339"/>
      <c r="CA1" s="339"/>
      <c r="CB1" s="339"/>
      <c r="CC1" s="339"/>
      <c r="CD1" s="339"/>
      <c r="CE1" s="339"/>
      <c r="CF1" s="339"/>
      <c r="CG1" s="339"/>
      <c r="CH1" s="339"/>
      <c r="CI1" s="339"/>
      <c r="CJ1" s="339"/>
      <c r="CK1" s="339"/>
      <c r="CL1" s="339"/>
      <c r="CM1" s="339"/>
      <c r="CN1" s="339"/>
      <c r="CO1" s="339"/>
      <c r="CP1" s="339"/>
      <c r="CQ1" s="339"/>
      <c r="CR1" s="339"/>
      <c r="CS1" s="339"/>
      <c r="CT1" s="339"/>
      <c r="CU1" s="339"/>
      <c r="CV1" s="339"/>
      <c r="CW1" s="339"/>
      <c r="CX1" s="339"/>
      <c r="CY1" s="339"/>
      <c r="CZ1" s="339"/>
      <c r="DA1" s="339"/>
      <c r="DB1" s="339"/>
      <c r="DC1" s="339"/>
      <c r="DD1" s="339"/>
      <c r="DE1" s="339"/>
      <c r="DF1" s="339"/>
      <c r="DG1" s="339"/>
      <c r="DH1" s="339"/>
      <c r="DI1" s="339"/>
      <c r="DJ1" s="339"/>
      <c r="DK1" s="339"/>
      <c r="DL1" s="339"/>
      <c r="DM1" s="339"/>
      <c r="DN1" s="339"/>
      <c r="DO1" s="339"/>
      <c r="DP1" s="339"/>
      <c r="DQ1" s="339"/>
      <c r="DR1" s="339"/>
      <c r="DS1" s="339"/>
      <c r="DT1" s="339"/>
      <c r="DU1" s="339"/>
      <c r="DV1" s="339"/>
      <c r="DW1" s="339"/>
      <c r="DX1" s="339"/>
      <c r="DY1" s="339"/>
      <c r="DZ1" s="339"/>
      <c r="EA1" s="339"/>
      <c r="EB1" s="339"/>
      <c r="EC1" s="339"/>
      <c r="ED1" s="339"/>
      <c r="EE1" s="339"/>
      <c r="EF1" s="339"/>
      <c r="EG1" s="339"/>
      <c r="EH1" s="339"/>
      <c r="EI1" s="339"/>
      <c r="EJ1" s="339"/>
      <c r="EK1" s="339"/>
      <c r="EL1" s="339"/>
      <c r="EM1" s="339"/>
      <c r="EN1" s="339"/>
      <c r="EO1" s="339"/>
      <c r="EP1" s="339"/>
      <c r="EQ1" s="339"/>
      <c r="ER1" s="339"/>
      <c r="ES1" s="339"/>
      <c r="ET1" s="339"/>
      <c r="EU1" s="339"/>
      <c r="EV1" s="339"/>
      <c r="EW1" s="339"/>
      <c r="EX1" s="339"/>
      <c r="EY1" s="339"/>
      <c r="EZ1" s="339"/>
      <c r="FA1" s="339"/>
      <c r="FB1" s="339"/>
      <c r="FC1" s="339"/>
      <c r="FD1" s="339"/>
      <c r="FE1" s="339"/>
      <c r="FF1" s="339"/>
      <c r="FG1" s="339"/>
      <c r="FH1" s="339"/>
      <c r="FI1" s="339"/>
      <c r="FJ1" s="339"/>
      <c r="FK1" s="339"/>
      <c r="FL1" s="339"/>
      <c r="FM1" s="339"/>
      <c r="FN1" s="339"/>
      <c r="FO1" s="339"/>
      <c r="FP1" s="339"/>
      <c r="FQ1" s="339"/>
      <c r="FR1" s="339"/>
      <c r="FS1" s="339"/>
      <c r="FT1" s="339"/>
      <c r="FU1" s="339"/>
      <c r="FV1" s="339"/>
    </row>
    <row r="2" spans="1:178" s="323" customFormat="1" ht="53.25" customHeight="1">
      <c r="A2" s="620" t="s">
        <v>748</v>
      </c>
      <c r="B2" s="339"/>
      <c r="C2" s="339"/>
      <c r="D2" s="339"/>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c r="AH2" s="339"/>
      <c r="AI2" s="339"/>
      <c r="AJ2" s="339"/>
      <c r="AK2" s="339"/>
      <c r="AL2" s="339"/>
      <c r="AM2" s="339"/>
      <c r="AN2" s="339"/>
      <c r="AO2" s="339"/>
      <c r="AP2" s="339"/>
      <c r="AQ2" s="339"/>
      <c r="AR2" s="339"/>
      <c r="AS2" s="339"/>
      <c r="AT2" s="339"/>
      <c r="AU2" s="339"/>
      <c r="AV2" s="339"/>
      <c r="AW2" s="339"/>
      <c r="AX2" s="339"/>
      <c r="AY2" s="339"/>
      <c r="AZ2" s="339"/>
      <c r="BA2" s="339"/>
      <c r="BB2" s="339"/>
      <c r="BC2" s="339"/>
      <c r="BD2" s="339"/>
      <c r="BE2" s="339"/>
      <c r="BF2" s="339"/>
      <c r="BG2" s="339"/>
      <c r="BH2" s="339"/>
      <c r="BI2" s="339"/>
      <c r="BJ2" s="339"/>
      <c r="BK2" s="339"/>
      <c r="BL2" s="339"/>
      <c r="BM2" s="339"/>
      <c r="BN2" s="339"/>
      <c r="BO2" s="339"/>
      <c r="BP2" s="339"/>
      <c r="BQ2" s="339"/>
      <c r="BR2" s="339"/>
      <c r="BS2" s="339"/>
      <c r="BT2" s="339"/>
      <c r="BU2" s="339"/>
      <c r="BV2" s="339"/>
      <c r="BW2" s="339"/>
      <c r="BX2" s="339"/>
      <c r="BY2" s="339"/>
      <c r="BZ2" s="339"/>
      <c r="CA2" s="339"/>
      <c r="CB2" s="339"/>
      <c r="CC2" s="339"/>
      <c r="CD2" s="339"/>
      <c r="CE2" s="339"/>
      <c r="CF2" s="339"/>
      <c r="CG2" s="339"/>
      <c r="CH2" s="339"/>
      <c r="CI2" s="339"/>
      <c r="CJ2" s="339"/>
      <c r="CK2" s="339"/>
      <c r="CL2" s="339"/>
      <c r="CM2" s="339"/>
      <c r="CN2" s="339"/>
      <c r="CO2" s="339"/>
      <c r="CP2" s="339"/>
      <c r="CQ2" s="339"/>
      <c r="CR2" s="339"/>
      <c r="CS2" s="339"/>
      <c r="CT2" s="339"/>
      <c r="CU2" s="339"/>
      <c r="CV2" s="339"/>
      <c r="CW2" s="339"/>
      <c r="CX2" s="339"/>
      <c r="CY2" s="339"/>
      <c r="CZ2" s="339"/>
      <c r="DA2" s="339"/>
      <c r="DB2" s="339"/>
      <c r="DC2" s="339"/>
      <c r="DD2" s="339"/>
      <c r="DE2" s="339"/>
      <c r="DF2" s="339"/>
      <c r="DG2" s="339"/>
      <c r="DH2" s="339"/>
      <c r="DI2" s="339"/>
      <c r="DJ2" s="339"/>
      <c r="DK2" s="339"/>
      <c r="DL2" s="339"/>
      <c r="DM2" s="339"/>
      <c r="DN2" s="339"/>
      <c r="DO2" s="339"/>
      <c r="DP2" s="339"/>
      <c r="DQ2" s="339"/>
      <c r="DR2" s="339"/>
      <c r="DS2" s="339"/>
      <c r="DT2" s="339"/>
      <c r="DU2" s="339"/>
      <c r="DV2" s="339"/>
      <c r="DW2" s="339"/>
      <c r="DX2" s="339"/>
      <c r="DY2" s="339"/>
      <c r="DZ2" s="339"/>
      <c r="EA2" s="339"/>
      <c r="EB2" s="339"/>
      <c r="EC2" s="339"/>
      <c r="ED2" s="339"/>
      <c r="EE2" s="339"/>
      <c r="EF2" s="339"/>
      <c r="EG2" s="339"/>
      <c r="EH2" s="339"/>
      <c r="EI2" s="339"/>
      <c r="EJ2" s="339"/>
      <c r="EK2" s="339"/>
      <c r="EL2" s="339"/>
      <c r="EM2" s="339"/>
      <c r="EN2" s="339"/>
      <c r="EO2" s="339"/>
      <c r="EP2" s="339"/>
      <c r="EQ2" s="339"/>
      <c r="ER2" s="339"/>
      <c r="ES2" s="339"/>
      <c r="ET2" s="339"/>
      <c r="EU2" s="339"/>
      <c r="EV2" s="339"/>
      <c r="EW2" s="339"/>
      <c r="EX2" s="339"/>
      <c r="EY2" s="339"/>
      <c r="EZ2" s="339"/>
      <c r="FA2" s="339"/>
      <c r="FB2" s="339"/>
      <c r="FC2" s="339"/>
      <c r="FD2" s="339"/>
      <c r="FE2" s="339"/>
      <c r="FF2" s="339"/>
      <c r="FG2" s="339"/>
      <c r="FH2" s="339"/>
      <c r="FI2" s="339"/>
      <c r="FJ2" s="339"/>
      <c r="FK2" s="339"/>
      <c r="FL2" s="339"/>
      <c r="FM2" s="339"/>
      <c r="FN2" s="339"/>
      <c r="FO2" s="339"/>
      <c r="FP2" s="339"/>
      <c r="FQ2" s="339"/>
      <c r="FR2" s="339"/>
      <c r="FS2" s="339"/>
      <c r="FT2" s="339"/>
      <c r="FU2" s="339"/>
      <c r="FV2" s="339"/>
    </row>
    <row r="3" spans="1:178" s="323" customFormat="1" ht="16.350000000000001" customHeight="1">
      <c r="A3" s="621" t="s">
        <v>1595</v>
      </c>
      <c r="B3" s="340"/>
      <c r="C3" s="807" t="s">
        <v>13</v>
      </c>
      <c r="D3" s="807"/>
      <c r="E3" s="807" t="s">
        <v>1533</v>
      </c>
      <c r="F3" s="806"/>
      <c r="G3" s="806"/>
      <c r="H3" s="807" t="s">
        <v>1538</v>
      </c>
      <c r="I3" s="806"/>
      <c r="J3" s="806"/>
      <c r="K3" s="807" t="s">
        <v>1539</v>
      </c>
      <c r="L3" s="806"/>
      <c r="M3" s="806"/>
      <c r="N3" s="806" t="s">
        <v>1534</v>
      </c>
      <c r="O3" s="806"/>
      <c r="P3" s="806"/>
      <c r="Q3" s="806" t="s">
        <v>1535</v>
      </c>
      <c r="R3" s="806"/>
      <c r="S3" s="806"/>
      <c r="T3" s="806" t="s">
        <v>1540</v>
      </c>
      <c r="U3" s="806"/>
      <c r="V3" s="806"/>
      <c r="W3" s="806" t="s">
        <v>1541</v>
      </c>
      <c r="X3" s="806"/>
      <c r="Y3" s="806"/>
      <c r="Z3" s="806" t="s">
        <v>681</v>
      </c>
      <c r="AA3" s="806"/>
      <c r="AB3" s="806"/>
      <c r="AC3" s="806" t="s">
        <v>682</v>
      </c>
      <c r="AD3" s="806"/>
      <c r="AE3" s="806"/>
      <c r="AF3" s="806" t="s">
        <v>1542</v>
      </c>
      <c r="AG3" s="806"/>
      <c r="AH3" s="806"/>
      <c r="AI3" s="806" t="s">
        <v>1543</v>
      </c>
      <c r="AJ3" s="806"/>
      <c r="AK3" s="806"/>
      <c r="AL3" s="806" t="s">
        <v>3</v>
      </c>
      <c r="AM3" s="806"/>
      <c r="AN3" s="806"/>
      <c r="AO3" s="806" t="s">
        <v>759</v>
      </c>
      <c r="AP3" s="806"/>
      <c r="AQ3" s="806"/>
      <c r="AR3" s="806" t="s">
        <v>1544</v>
      </c>
      <c r="AS3" s="806"/>
      <c r="AT3" s="806"/>
      <c r="AU3" s="806" t="s">
        <v>1545</v>
      </c>
      <c r="AV3" s="806"/>
      <c r="AW3" s="806"/>
      <c r="AX3" s="806" t="s">
        <v>761</v>
      </c>
      <c r="AY3" s="806"/>
      <c r="AZ3" s="806"/>
      <c r="BA3" s="806" t="s">
        <v>762</v>
      </c>
      <c r="BB3" s="806"/>
      <c r="BC3" s="806"/>
      <c r="BD3" s="806" t="s">
        <v>1478</v>
      </c>
      <c r="BE3" s="806"/>
      <c r="BF3" s="806"/>
      <c r="BG3" s="806" t="s">
        <v>1479</v>
      </c>
      <c r="BH3" s="806"/>
      <c r="BI3" s="806"/>
      <c r="BJ3" s="806" t="s">
        <v>1460</v>
      </c>
      <c r="BK3" s="806"/>
      <c r="BL3" s="806"/>
      <c r="BM3" s="806" t="s">
        <v>1461</v>
      </c>
      <c r="BN3" s="806"/>
      <c r="BO3" s="806"/>
      <c r="BP3" s="806" t="s">
        <v>1480</v>
      </c>
      <c r="BQ3" s="806"/>
      <c r="BR3" s="806"/>
      <c r="BS3" s="806" t="s">
        <v>1481</v>
      </c>
      <c r="BT3" s="806"/>
      <c r="BU3" s="806"/>
      <c r="BV3" s="806" t="s">
        <v>1464</v>
      </c>
      <c r="BW3" s="806"/>
      <c r="BX3" s="806"/>
      <c r="BY3" s="806" t="s">
        <v>1465</v>
      </c>
      <c r="BZ3" s="806"/>
      <c r="CA3" s="806"/>
      <c r="CB3" s="806" t="s">
        <v>1482</v>
      </c>
      <c r="CC3" s="806"/>
      <c r="CD3" s="806"/>
      <c r="CE3" s="806" t="s">
        <v>1483</v>
      </c>
      <c r="CF3" s="806"/>
      <c r="CG3" s="806"/>
      <c r="CH3" s="806" t="s">
        <v>1468</v>
      </c>
      <c r="CI3" s="806"/>
      <c r="CJ3" s="806"/>
      <c r="CK3" s="806" t="s">
        <v>1469</v>
      </c>
      <c r="CL3" s="806"/>
      <c r="CM3" s="806"/>
      <c r="CN3" s="806" t="s">
        <v>1484</v>
      </c>
      <c r="CO3" s="806"/>
      <c r="CP3" s="806"/>
      <c r="CQ3" s="806" t="s">
        <v>1485</v>
      </c>
      <c r="CR3" s="806"/>
      <c r="CS3" s="806"/>
      <c r="CT3" s="806" t="s">
        <v>1472</v>
      </c>
      <c r="CU3" s="806"/>
      <c r="CV3" s="806"/>
      <c r="CW3" s="806" t="s">
        <v>1473</v>
      </c>
      <c r="CX3" s="806"/>
      <c r="CY3" s="806"/>
      <c r="CZ3" s="806" t="s">
        <v>1486</v>
      </c>
      <c r="DA3" s="806"/>
      <c r="DB3" s="806"/>
      <c r="DC3" s="806" t="s">
        <v>1487</v>
      </c>
      <c r="DD3" s="806"/>
      <c r="DE3" s="806"/>
      <c r="DF3" s="806" t="s">
        <v>1163</v>
      </c>
      <c r="DG3" s="806"/>
      <c r="DH3" s="806"/>
      <c r="DI3" s="806" t="s">
        <v>1164</v>
      </c>
      <c r="DJ3" s="806"/>
      <c r="DK3" s="806"/>
      <c r="DL3" s="806" t="s">
        <v>1488</v>
      </c>
      <c r="DM3" s="806"/>
      <c r="DN3" s="806"/>
      <c r="DO3" s="806" t="s">
        <v>1489</v>
      </c>
      <c r="DP3" s="806"/>
      <c r="DQ3" s="806"/>
      <c r="DR3" s="806" t="s">
        <v>1203</v>
      </c>
      <c r="DS3" s="806"/>
      <c r="DT3" s="806"/>
      <c r="DU3" s="806" t="s">
        <v>1204</v>
      </c>
      <c r="DV3" s="806"/>
      <c r="DW3" s="806"/>
      <c r="DX3" s="806" t="s">
        <v>1490</v>
      </c>
      <c r="DY3" s="806"/>
      <c r="DZ3" s="806"/>
      <c r="EA3" s="806" t="s">
        <v>1491</v>
      </c>
      <c r="EB3" s="806"/>
      <c r="EC3" s="806"/>
      <c r="ED3" s="806" t="s">
        <v>1477</v>
      </c>
      <c r="EE3" s="806"/>
      <c r="EF3" s="806"/>
      <c r="EG3" s="806" t="s">
        <v>1403</v>
      </c>
      <c r="EH3" s="806"/>
      <c r="EI3" s="806"/>
      <c r="EJ3" s="806" t="s">
        <v>1418</v>
      </c>
      <c r="EK3" s="806"/>
      <c r="EL3" s="806"/>
      <c r="EM3" s="806" t="s">
        <v>1419</v>
      </c>
      <c r="EN3" s="806"/>
      <c r="EO3" s="806"/>
      <c r="EP3" s="806" t="s">
        <v>1406</v>
      </c>
      <c r="EQ3" s="806"/>
      <c r="ER3" s="806"/>
      <c r="ES3" s="806" t="s">
        <v>1407</v>
      </c>
      <c r="ET3" s="806"/>
      <c r="EU3" s="806"/>
      <c r="EV3" s="806" t="s">
        <v>1420</v>
      </c>
      <c r="EW3" s="806"/>
      <c r="EX3" s="806"/>
      <c r="EY3" s="806" t="s">
        <v>1421</v>
      </c>
      <c r="EZ3" s="806"/>
      <c r="FA3" s="806"/>
      <c r="FB3" s="806" t="s">
        <v>1410</v>
      </c>
      <c r="FC3" s="806"/>
      <c r="FD3" s="806"/>
      <c r="FE3" s="806" t="s">
        <v>1411</v>
      </c>
      <c r="FF3" s="806"/>
      <c r="FG3" s="806"/>
      <c r="FH3" s="806" t="s">
        <v>1422</v>
      </c>
      <c r="FI3" s="806"/>
      <c r="FJ3" s="806"/>
      <c r="FK3" s="806" t="s">
        <v>1423</v>
      </c>
      <c r="FL3" s="806"/>
      <c r="FM3" s="806"/>
      <c r="FN3" s="806" t="s">
        <v>1414</v>
      </c>
      <c r="FO3" s="806"/>
      <c r="FP3" s="806"/>
      <c r="FQ3" s="806" t="s">
        <v>1415</v>
      </c>
      <c r="FR3" s="806"/>
      <c r="FS3" s="806"/>
      <c r="FT3" s="806" t="s">
        <v>1424</v>
      </c>
      <c r="FU3" s="806"/>
      <c r="FV3" s="806"/>
    </row>
    <row r="4" spans="1:178" s="323" customFormat="1" ht="16.350000000000001" customHeight="1">
      <c r="A4" s="95" t="s">
        <v>1457</v>
      </c>
      <c r="B4" s="315" t="s">
        <v>1445</v>
      </c>
      <c r="C4" s="315" t="s">
        <v>1446</v>
      </c>
      <c r="D4" s="315" t="s">
        <v>1447</v>
      </c>
      <c r="E4" s="315" t="s">
        <v>1445</v>
      </c>
      <c r="F4" s="315" t="s">
        <v>1446</v>
      </c>
      <c r="G4" s="315" t="s">
        <v>1447</v>
      </c>
      <c r="H4" s="315" t="s">
        <v>1445</v>
      </c>
      <c r="I4" s="315" t="s">
        <v>1446</v>
      </c>
      <c r="J4" s="315" t="s">
        <v>1447</v>
      </c>
      <c r="K4" s="315" t="s">
        <v>1445</v>
      </c>
      <c r="L4" s="315" t="s">
        <v>1446</v>
      </c>
      <c r="M4" s="315" t="s">
        <v>1447</v>
      </c>
      <c r="N4" s="315" t="s">
        <v>1445</v>
      </c>
      <c r="O4" s="315" t="s">
        <v>1446</v>
      </c>
      <c r="P4" s="315" t="s">
        <v>1447</v>
      </c>
      <c r="Q4" s="315" t="s">
        <v>1445</v>
      </c>
      <c r="R4" s="315" t="s">
        <v>1446</v>
      </c>
      <c r="S4" s="315" t="s">
        <v>1447</v>
      </c>
      <c r="T4" s="315" t="s">
        <v>1445</v>
      </c>
      <c r="U4" s="315" t="s">
        <v>1446</v>
      </c>
      <c r="V4" s="315" t="s">
        <v>1447</v>
      </c>
      <c r="W4" s="315" t="s">
        <v>1445</v>
      </c>
      <c r="X4" s="315" t="s">
        <v>1446</v>
      </c>
      <c r="Y4" s="315" t="s">
        <v>1447</v>
      </c>
      <c r="Z4" s="315" t="s">
        <v>1445</v>
      </c>
      <c r="AA4" s="315" t="s">
        <v>1446</v>
      </c>
      <c r="AB4" s="315" t="s">
        <v>1447</v>
      </c>
      <c r="AC4" s="315" t="s">
        <v>1445</v>
      </c>
      <c r="AD4" s="315" t="s">
        <v>1446</v>
      </c>
      <c r="AE4" s="315" t="s">
        <v>1447</v>
      </c>
      <c r="AF4" s="315" t="s">
        <v>1445</v>
      </c>
      <c r="AG4" s="315" t="s">
        <v>1446</v>
      </c>
      <c r="AH4" s="315" t="s">
        <v>1447</v>
      </c>
      <c r="AI4" s="315" t="s">
        <v>1445</v>
      </c>
      <c r="AJ4" s="315" t="s">
        <v>1446</v>
      </c>
      <c r="AK4" s="315" t="s">
        <v>1447</v>
      </c>
      <c r="AL4" s="315" t="s">
        <v>1445</v>
      </c>
      <c r="AM4" s="315" t="s">
        <v>1446</v>
      </c>
      <c r="AN4" s="315" t="s">
        <v>1447</v>
      </c>
      <c r="AO4" s="315" t="s">
        <v>1445</v>
      </c>
      <c r="AP4" s="315" t="s">
        <v>1446</v>
      </c>
      <c r="AQ4" s="315" t="s">
        <v>1447</v>
      </c>
      <c r="AR4" s="315" t="s">
        <v>1445</v>
      </c>
      <c r="AS4" s="315" t="s">
        <v>1446</v>
      </c>
      <c r="AT4" s="315" t="s">
        <v>1447</v>
      </c>
      <c r="AU4" s="315" t="s">
        <v>1445</v>
      </c>
      <c r="AV4" s="315" t="s">
        <v>1446</v>
      </c>
      <c r="AW4" s="315" t="s">
        <v>1447</v>
      </c>
      <c r="AX4" s="315" t="s">
        <v>1445</v>
      </c>
      <c r="AY4" s="315" t="s">
        <v>1446</v>
      </c>
      <c r="AZ4" s="315" t="s">
        <v>1447</v>
      </c>
      <c r="BA4" s="315" t="s">
        <v>1445</v>
      </c>
      <c r="BB4" s="315" t="s">
        <v>1446</v>
      </c>
      <c r="BC4" s="315" t="s">
        <v>1447</v>
      </c>
      <c r="BD4" s="315" t="s">
        <v>1445</v>
      </c>
      <c r="BE4" s="315" t="s">
        <v>1446</v>
      </c>
      <c r="BF4" s="315" t="s">
        <v>1447</v>
      </c>
      <c r="BG4" s="315" t="s">
        <v>1445</v>
      </c>
      <c r="BH4" s="315" t="s">
        <v>1446</v>
      </c>
      <c r="BI4" s="315" t="s">
        <v>1447</v>
      </c>
      <c r="BJ4" s="315" t="s">
        <v>1445</v>
      </c>
      <c r="BK4" s="315" t="s">
        <v>1446</v>
      </c>
      <c r="BL4" s="315" t="s">
        <v>1447</v>
      </c>
      <c r="BM4" s="315" t="s">
        <v>1445</v>
      </c>
      <c r="BN4" s="315" t="s">
        <v>1446</v>
      </c>
      <c r="BO4" s="315" t="s">
        <v>1447</v>
      </c>
      <c r="BP4" s="315" t="s">
        <v>1445</v>
      </c>
      <c r="BQ4" s="315" t="s">
        <v>1446</v>
      </c>
      <c r="BR4" s="315" t="s">
        <v>1447</v>
      </c>
      <c r="BS4" s="315" t="s">
        <v>1445</v>
      </c>
      <c r="BT4" s="315" t="s">
        <v>1446</v>
      </c>
      <c r="BU4" s="315" t="s">
        <v>1447</v>
      </c>
      <c r="BV4" s="315" t="s">
        <v>1445</v>
      </c>
      <c r="BW4" s="315" t="s">
        <v>1446</v>
      </c>
      <c r="BX4" s="315" t="s">
        <v>1447</v>
      </c>
      <c r="BY4" s="315" t="s">
        <v>1445</v>
      </c>
      <c r="BZ4" s="315" t="s">
        <v>1446</v>
      </c>
      <c r="CA4" s="315" t="s">
        <v>1447</v>
      </c>
      <c r="CB4" s="315" t="s">
        <v>1445</v>
      </c>
      <c r="CC4" s="315" t="s">
        <v>1446</v>
      </c>
      <c r="CD4" s="315" t="s">
        <v>1447</v>
      </c>
      <c r="CE4" s="315" t="s">
        <v>1445</v>
      </c>
      <c r="CF4" s="315" t="s">
        <v>1446</v>
      </c>
      <c r="CG4" s="315" t="s">
        <v>1447</v>
      </c>
      <c r="CH4" s="315" t="s">
        <v>1445</v>
      </c>
      <c r="CI4" s="315" t="s">
        <v>1446</v>
      </c>
      <c r="CJ4" s="315" t="s">
        <v>1447</v>
      </c>
      <c r="CK4" s="315" t="s">
        <v>1445</v>
      </c>
      <c r="CL4" s="315" t="s">
        <v>1446</v>
      </c>
      <c r="CM4" s="315" t="s">
        <v>1447</v>
      </c>
      <c r="CN4" s="315" t="s">
        <v>1445</v>
      </c>
      <c r="CO4" s="315" t="s">
        <v>1446</v>
      </c>
      <c r="CP4" s="315" t="s">
        <v>1447</v>
      </c>
      <c r="CQ4" s="315" t="s">
        <v>1445</v>
      </c>
      <c r="CR4" s="315" t="s">
        <v>1446</v>
      </c>
      <c r="CS4" s="315" t="s">
        <v>1447</v>
      </c>
      <c r="CT4" s="315" t="s">
        <v>1445</v>
      </c>
      <c r="CU4" s="315" t="s">
        <v>1446</v>
      </c>
      <c r="CV4" s="315" t="s">
        <v>1447</v>
      </c>
      <c r="CW4" s="315" t="s">
        <v>1445</v>
      </c>
      <c r="CX4" s="315" t="s">
        <v>1446</v>
      </c>
      <c r="CY4" s="315" t="s">
        <v>1447</v>
      </c>
      <c r="CZ4" s="315" t="s">
        <v>1445</v>
      </c>
      <c r="DA4" s="315" t="s">
        <v>1446</v>
      </c>
      <c r="DB4" s="315" t="s">
        <v>1447</v>
      </c>
      <c r="DC4" s="315" t="s">
        <v>1445</v>
      </c>
      <c r="DD4" s="315" t="s">
        <v>1446</v>
      </c>
      <c r="DE4" s="315" t="s">
        <v>1447</v>
      </c>
      <c r="DF4" s="315" t="s">
        <v>1445</v>
      </c>
      <c r="DG4" s="315" t="s">
        <v>1446</v>
      </c>
      <c r="DH4" s="315" t="s">
        <v>1447</v>
      </c>
      <c r="DI4" s="315" t="s">
        <v>1445</v>
      </c>
      <c r="DJ4" s="315" t="s">
        <v>1446</v>
      </c>
      <c r="DK4" s="315" t="s">
        <v>1447</v>
      </c>
      <c r="DL4" s="315" t="s">
        <v>1445</v>
      </c>
      <c r="DM4" s="315" t="s">
        <v>1446</v>
      </c>
      <c r="DN4" s="315" t="s">
        <v>1447</v>
      </c>
      <c r="DO4" s="315" t="s">
        <v>1445</v>
      </c>
      <c r="DP4" s="315" t="s">
        <v>1446</v>
      </c>
      <c r="DQ4" s="315" t="s">
        <v>1447</v>
      </c>
      <c r="DR4" s="315" t="s">
        <v>1445</v>
      </c>
      <c r="DS4" s="315" t="s">
        <v>1446</v>
      </c>
      <c r="DT4" s="315" t="s">
        <v>1447</v>
      </c>
      <c r="DU4" s="315" t="s">
        <v>1445</v>
      </c>
      <c r="DV4" s="315" t="s">
        <v>1446</v>
      </c>
      <c r="DW4" s="315" t="s">
        <v>1447</v>
      </c>
      <c r="DX4" s="315" t="s">
        <v>1445</v>
      </c>
      <c r="DY4" s="315" t="s">
        <v>1446</v>
      </c>
      <c r="DZ4" s="315" t="s">
        <v>1447</v>
      </c>
      <c r="EA4" s="315" t="s">
        <v>1445</v>
      </c>
      <c r="EB4" s="315" t="s">
        <v>1446</v>
      </c>
      <c r="EC4" s="315" t="s">
        <v>1447</v>
      </c>
      <c r="ED4" s="315" t="s">
        <v>1445</v>
      </c>
      <c r="EE4" s="315" t="s">
        <v>1446</v>
      </c>
      <c r="EF4" s="315" t="s">
        <v>1447</v>
      </c>
      <c r="EG4" s="315" t="s">
        <v>1445</v>
      </c>
      <c r="EH4" s="315" t="s">
        <v>1446</v>
      </c>
      <c r="EI4" s="315" t="s">
        <v>1447</v>
      </c>
      <c r="EJ4" s="315" t="s">
        <v>1445</v>
      </c>
      <c r="EK4" s="315" t="s">
        <v>1446</v>
      </c>
      <c r="EL4" s="315" t="s">
        <v>1447</v>
      </c>
      <c r="EM4" s="315" t="s">
        <v>1445</v>
      </c>
      <c r="EN4" s="315" t="s">
        <v>1446</v>
      </c>
      <c r="EO4" s="315" t="s">
        <v>1447</v>
      </c>
      <c r="EP4" s="315" t="s">
        <v>1445</v>
      </c>
      <c r="EQ4" s="315" t="s">
        <v>1446</v>
      </c>
      <c r="ER4" s="315" t="s">
        <v>1447</v>
      </c>
      <c r="ES4" s="315" t="s">
        <v>1445</v>
      </c>
      <c r="ET4" s="315" t="s">
        <v>1446</v>
      </c>
      <c r="EU4" s="315" t="s">
        <v>1447</v>
      </c>
      <c r="EV4" s="315" t="s">
        <v>1445</v>
      </c>
      <c r="EW4" s="315" t="s">
        <v>1446</v>
      </c>
      <c r="EX4" s="315" t="s">
        <v>1447</v>
      </c>
      <c r="EY4" s="315" t="s">
        <v>1445</v>
      </c>
      <c r="EZ4" s="315" t="s">
        <v>1446</v>
      </c>
      <c r="FA4" s="315" t="s">
        <v>1447</v>
      </c>
      <c r="FB4" s="315" t="s">
        <v>1445</v>
      </c>
      <c r="FC4" s="315" t="s">
        <v>1446</v>
      </c>
      <c r="FD4" s="315" t="s">
        <v>1447</v>
      </c>
      <c r="FE4" s="315" t="s">
        <v>1445</v>
      </c>
      <c r="FF4" s="315" t="s">
        <v>1446</v>
      </c>
      <c r="FG4" s="315" t="s">
        <v>1447</v>
      </c>
      <c r="FH4" s="315" t="s">
        <v>1445</v>
      </c>
      <c r="FI4" s="315" t="s">
        <v>1446</v>
      </c>
      <c r="FJ4" s="315" t="s">
        <v>1447</v>
      </c>
      <c r="FK4" s="315" t="s">
        <v>1445</v>
      </c>
      <c r="FL4" s="315" t="s">
        <v>1446</v>
      </c>
      <c r="FM4" s="315" t="s">
        <v>1447</v>
      </c>
      <c r="FN4" s="315" t="s">
        <v>1445</v>
      </c>
      <c r="FO4" s="315" t="s">
        <v>1446</v>
      </c>
      <c r="FP4" s="315" t="s">
        <v>1447</v>
      </c>
      <c r="FQ4" s="315" t="s">
        <v>1445</v>
      </c>
      <c r="FR4" s="315" t="s">
        <v>1446</v>
      </c>
      <c r="FS4" s="315" t="s">
        <v>1447</v>
      </c>
      <c r="FT4" s="315" t="s">
        <v>1445</v>
      </c>
      <c r="FU4" s="315" t="s">
        <v>1446</v>
      </c>
      <c r="FV4" s="315" t="s">
        <v>1447</v>
      </c>
    </row>
    <row r="5" spans="1:178" s="109" customFormat="1" ht="4.5" customHeight="1">
      <c r="A5" s="322"/>
      <c r="B5" s="316"/>
      <c r="C5" s="316"/>
      <c r="D5" s="316"/>
      <c r="E5" s="316"/>
      <c r="F5" s="316"/>
      <c r="G5" s="316"/>
      <c r="H5" s="316"/>
      <c r="I5" s="316"/>
      <c r="J5" s="316"/>
      <c r="K5" s="316"/>
      <c r="L5" s="316"/>
      <c r="M5" s="316"/>
      <c r="N5" s="316"/>
      <c r="O5" s="316"/>
      <c r="P5" s="316"/>
      <c r="Q5" s="316"/>
      <c r="R5" s="316"/>
      <c r="S5" s="316"/>
      <c r="T5" s="316"/>
      <c r="U5" s="316"/>
      <c r="V5" s="316"/>
      <c r="W5" s="316"/>
      <c r="X5" s="316"/>
      <c r="Y5" s="316"/>
      <c r="Z5" s="316"/>
      <c r="AA5" s="316"/>
      <c r="AB5" s="316"/>
      <c r="AC5" s="316"/>
      <c r="AD5" s="316"/>
      <c r="AE5" s="316"/>
      <c r="AF5" s="316"/>
      <c r="AG5" s="316"/>
      <c r="AH5" s="316"/>
      <c r="AI5" s="316"/>
      <c r="AJ5" s="316"/>
      <c r="AK5" s="316"/>
      <c r="AL5" s="316"/>
      <c r="AM5" s="316"/>
      <c r="AN5" s="316"/>
      <c r="AO5" s="316"/>
      <c r="AP5" s="316"/>
      <c r="AQ5" s="316"/>
      <c r="AR5" s="316"/>
      <c r="AS5" s="316"/>
      <c r="AT5" s="316"/>
      <c r="AU5" s="316"/>
      <c r="AV5" s="316"/>
      <c r="AW5" s="316"/>
      <c r="AX5" s="316"/>
      <c r="AY5" s="316"/>
      <c r="AZ5" s="316"/>
      <c r="BA5" s="316"/>
      <c r="BB5" s="316"/>
      <c r="BC5" s="316"/>
      <c r="BD5" s="316"/>
      <c r="BE5" s="316"/>
      <c r="BF5" s="316"/>
      <c r="BG5" s="316"/>
      <c r="BH5" s="316"/>
      <c r="BI5" s="316"/>
      <c r="BJ5" s="316"/>
      <c r="BK5" s="316"/>
      <c r="BL5" s="316"/>
      <c r="BM5" s="316"/>
      <c r="BN5" s="316"/>
      <c r="BO5" s="316"/>
      <c r="BP5" s="316"/>
      <c r="BQ5" s="316"/>
      <c r="BR5" s="316"/>
      <c r="BS5" s="316"/>
      <c r="BT5" s="316"/>
      <c r="BU5" s="316"/>
      <c r="BV5" s="316"/>
      <c r="BW5" s="316"/>
      <c r="BX5" s="316"/>
      <c r="BY5" s="316"/>
      <c r="BZ5" s="316"/>
      <c r="CA5" s="316"/>
      <c r="CB5" s="316"/>
      <c r="CC5" s="316"/>
      <c r="CD5" s="316"/>
      <c r="CE5" s="316"/>
      <c r="CF5" s="316"/>
      <c r="CG5" s="316"/>
      <c r="CH5" s="316"/>
      <c r="CI5" s="316"/>
      <c r="CJ5" s="316"/>
      <c r="CK5" s="316"/>
      <c r="CL5" s="316"/>
      <c r="CM5" s="316"/>
      <c r="CN5" s="316"/>
      <c r="CO5" s="316"/>
      <c r="CP5" s="316"/>
      <c r="CQ5" s="316"/>
      <c r="CR5" s="316"/>
      <c r="CS5" s="316"/>
      <c r="CT5" s="316"/>
      <c r="CU5" s="316"/>
      <c r="CV5" s="316"/>
      <c r="CW5" s="316"/>
      <c r="CX5" s="316"/>
      <c r="CY5" s="316"/>
      <c r="CZ5" s="316"/>
      <c r="DA5" s="316"/>
      <c r="DB5" s="316"/>
      <c r="DC5" s="316"/>
      <c r="DD5" s="316"/>
      <c r="DE5" s="316"/>
      <c r="DF5" s="316"/>
      <c r="DG5" s="316"/>
      <c r="DH5" s="316"/>
      <c r="DI5" s="316"/>
      <c r="DJ5" s="316"/>
      <c r="DK5" s="316"/>
      <c r="DL5" s="316"/>
      <c r="DM5" s="316"/>
      <c r="DN5" s="316"/>
      <c r="DO5" s="316"/>
      <c r="DP5" s="316"/>
      <c r="DQ5" s="316"/>
      <c r="DR5" s="316"/>
      <c r="DS5" s="316"/>
      <c r="DT5" s="316"/>
      <c r="DU5" s="316"/>
      <c r="DV5" s="316"/>
      <c r="DW5" s="316"/>
      <c r="DX5" s="316"/>
      <c r="DY5" s="316"/>
      <c r="DZ5" s="316"/>
      <c r="EA5" s="316"/>
      <c r="EB5" s="316"/>
      <c r="EC5" s="316"/>
      <c r="ED5" s="316"/>
      <c r="EE5" s="316"/>
      <c r="EF5" s="316"/>
      <c r="EG5" s="316"/>
      <c r="EH5" s="316"/>
      <c r="EI5" s="316"/>
      <c r="EJ5" s="316"/>
      <c r="EK5" s="316"/>
      <c r="EL5" s="316"/>
      <c r="EM5" s="316"/>
      <c r="EN5" s="316"/>
      <c r="EO5" s="316"/>
      <c r="EP5" s="316"/>
      <c r="EQ5" s="316"/>
      <c r="ER5" s="316"/>
      <c r="ES5" s="316"/>
      <c r="ET5" s="316"/>
      <c r="EU5" s="316"/>
      <c r="EV5" s="316"/>
      <c r="EW5" s="316"/>
      <c r="EX5" s="316"/>
      <c r="EY5" s="316"/>
      <c r="EZ5" s="316"/>
      <c r="FA5" s="316"/>
      <c r="FB5" s="316"/>
      <c r="FC5" s="316"/>
      <c r="FD5" s="316"/>
      <c r="FE5" s="316"/>
      <c r="FF5" s="316"/>
      <c r="FG5" s="316"/>
      <c r="FH5" s="316"/>
      <c r="FI5" s="316"/>
      <c r="FJ5" s="316"/>
      <c r="FK5" s="316"/>
      <c r="FL5" s="316"/>
      <c r="FM5" s="316"/>
      <c r="FN5" s="316"/>
      <c r="FO5" s="316"/>
      <c r="FP5" s="316"/>
      <c r="FQ5" s="316"/>
      <c r="FR5" s="316"/>
      <c r="FS5" s="316"/>
      <c r="FT5" s="316"/>
      <c r="FU5" s="316"/>
      <c r="FV5" s="316"/>
    </row>
    <row r="6" spans="1:178" s="109" customFormat="1">
      <c r="A6" s="332" t="s">
        <v>19</v>
      </c>
      <c r="B6" s="229">
        <v>3526.8025639400003</v>
      </c>
      <c r="C6" s="229">
        <v>0</v>
      </c>
      <c r="D6" s="333">
        <v>7.5166091360323053</v>
      </c>
      <c r="E6" s="229">
        <v>3495.3184745999997</v>
      </c>
      <c r="F6" s="229">
        <v>0</v>
      </c>
      <c r="G6" s="333">
        <v>7.30642457380468</v>
      </c>
      <c r="H6" s="229">
        <v>3089.47429104001</v>
      </c>
      <c r="I6" s="229">
        <v>0</v>
      </c>
      <c r="J6" s="333">
        <v>6.4382457959993369</v>
      </c>
      <c r="K6" s="229">
        <v>2150.1211064499998</v>
      </c>
      <c r="L6" s="229">
        <v>0</v>
      </c>
      <c r="M6" s="333">
        <v>4.3962773150733954</v>
      </c>
      <c r="N6" s="229">
        <v>2038.37176843</v>
      </c>
      <c r="O6" s="229">
        <v>0</v>
      </c>
      <c r="P6" s="333">
        <v>4.1149361447165989</v>
      </c>
      <c r="Q6" s="229">
        <v>1983.3367424400001</v>
      </c>
      <c r="R6" s="229">
        <v>0</v>
      </c>
      <c r="S6" s="333">
        <v>3.8400451315361823</v>
      </c>
      <c r="T6" s="229">
        <v>1928.81926127</v>
      </c>
      <c r="U6" s="229">
        <v>0</v>
      </c>
      <c r="V6" s="333">
        <v>3.6095403786985476</v>
      </c>
      <c r="W6" s="229">
        <v>1891.0580190800099</v>
      </c>
      <c r="X6" s="229">
        <v>0</v>
      </c>
      <c r="Y6" s="333">
        <v>3.3064023757074157</v>
      </c>
      <c r="Z6" s="229">
        <v>1922.3705045300032</v>
      </c>
      <c r="AA6" s="229">
        <v>0</v>
      </c>
      <c r="AB6" s="333">
        <v>3.2317076425853837</v>
      </c>
      <c r="AC6" s="229">
        <v>1926.6189559900101</v>
      </c>
      <c r="AD6" s="229">
        <v>0</v>
      </c>
      <c r="AE6" s="333">
        <v>3.033696716383314</v>
      </c>
      <c r="AF6" s="229">
        <v>1879.8862698</v>
      </c>
      <c r="AG6" s="229">
        <v>0</v>
      </c>
      <c r="AH6" s="333">
        <v>2.8551657444584149</v>
      </c>
      <c r="AI6" s="229">
        <v>1973.0350070500099</v>
      </c>
      <c r="AJ6" s="229">
        <v>0</v>
      </c>
      <c r="AK6" s="333">
        <v>2.6644164125506435</v>
      </c>
      <c r="AL6" s="229">
        <v>2074.4563292400098</v>
      </c>
      <c r="AM6" s="229">
        <v>0</v>
      </c>
      <c r="AN6" s="333">
        <v>2.7037992572521099</v>
      </c>
      <c r="AO6" s="229">
        <v>2866.0150584599978</v>
      </c>
      <c r="AP6" s="229">
        <v>0</v>
      </c>
      <c r="AQ6" s="333">
        <v>3.3434128836837522</v>
      </c>
      <c r="AR6" s="229">
        <v>33692.864422630002</v>
      </c>
      <c r="AS6" s="229">
        <v>0</v>
      </c>
      <c r="AT6" s="333">
        <v>38.778791228633843</v>
      </c>
      <c r="AU6" s="229">
        <v>40936.798436250196</v>
      </c>
      <c r="AV6" s="229">
        <v>0</v>
      </c>
      <c r="AW6" s="333">
        <v>42.81469650236172</v>
      </c>
      <c r="AX6" s="229">
        <v>44781.085063980005</v>
      </c>
      <c r="AY6" s="229">
        <v>0</v>
      </c>
      <c r="AZ6" s="333">
        <v>44.929971835893475</v>
      </c>
      <c r="BA6" s="229">
        <v>50190.285093339997</v>
      </c>
      <c r="BB6" s="229">
        <v>0</v>
      </c>
      <c r="BC6" s="333">
        <v>46.037519752866046</v>
      </c>
      <c r="BD6" s="229">
        <v>53384.353198019999</v>
      </c>
      <c r="BE6" s="229">
        <v>0</v>
      </c>
      <c r="BF6" s="333">
        <v>48.558359255507028</v>
      </c>
      <c r="BG6" s="229">
        <v>60240.644244129799</v>
      </c>
      <c r="BH6" s="229">
        <v>0</v>
      </c>
      <c r="BI6" s="333">
        <v>51.553469070624494</v>
      </c>
      <c r="BJ6" s="229">
        <v>62403.753810279297</v>
      </c>
      <c r="BK6" s="229">
        <v>0</v>
      </c>
      <c r="BL6" s="333">
        <v>52.971724920248633</v>
      </c>
      <c r="BM6" s="229">
        <v>63076.725338229895</v>
      </c>
      <c r="BN6" s="229">
        <v>0</v>
      </c>
      <c r="BO6" s="333">
        <v>52.707670682846128</v>
      </c>
      <c r="BP6" s="229">
        <v>62191.7947446705</v>
      </c>
      <c r="BQ6" s="229">
        <v>0</v>
      </c>
      <c r="BR6" s="333">
        <v>51.964343043591143</v>
      </c>
      <c r="BS6" s="229">
        <v>63161.1435698403</v>
      </c>
      <c r="BT6" s="229">
        <v>0</v>
      </c>
      <c r="BU6" s="333">
        <v>51.624708776268882</v>
      </c>
      <c r="BV6" s="229">
        <v>64909.382321499601</v>
      </c>
      <c r="BW6" s="229">
        <v>0</v>
      </c>
      <c r="BX6" s="333">
        <v>51.937058179217665</v>
      </c>
      <c r="BY6" s="229">
        <v>68987.148354160207</v>
      </c>
      <c r="BZ6" s="229">
        <v>0</v>
      </c>
      <c r="CA6" s="333">
        <v>52.87392073247478</v>
      </c>
      <c r="CB6" s="229">
        <v>67289.398103</v>
      </c>
      <c r="CC6" s="229">
        <v>0</v>
      </c>
      <c r="CD6" s="333">
        <v>52.356105798030072</v>
      </c>
      <c r="CE6" s="229">
        <v>66496.608177000002</v>
      </c>
      <c r="CF6" s="229">
        <v>0</v>
      </c>
      <c r="CG6" s="333">
        <v>50.844371517657414</v>
      </c>
      <c r="CH6" s="229">
        <v>71949.792010000005</v>
      </c>
      <c r="CI6" s="229">
        <v>0</v>
      </c>
      <c r="CJ6" s="333">
        <v>53.689851708006685</v>
      </c>
      <c r="CK6" s="229">
        <v>73752.100787999996</v>
      </c>
      <c r="CL6" s="229">
        <v>0</v>
      </c>
      <c r="CM6" s="333">
        <v>53.16788966850082</v>
      </c>
      <c r="CN6" s="229">
        <v>72597.82273070779</v>
      </c>
      <c r="CO6" s="229">
        <v>0</v>
      </c>
      <c r="CP6" s="333">
        <v>53.420974496347007</v>
      </c>
      <c r="CQ6" s="229">
        <v>73643.599054466235</v>
      </c>
      <c r="CR6" s="229">
        <v>0</v>
      </c>
      <c r="CS6" s="333">
        <v>53.02157314210536</v>
      </c>
      <c r="CT6" s="229">
        <v>75197.801332902556</v>
      </c>
      <c r="CU6" s="229">
        <v>0</v>
      </c>
      <c r="CV6" s="333">
        <v>53.370844610188897</v>
      </c>
      <c r="CW6" s="229">
        <v>77687.778561502302</v>
      </c>
      <c r="CX6" s="229">
        <v>0</v>
      </c>
      <c r="CY6" s="333">
        <v>53.917764477238094</v>
      </c>
      <c r="CZ6" s="229">
        <v>79586.280335999996</v>
      </c>
      <c r="DA6" s="229">
        <v>0</v>
      </c>
      <c r="DB6" s="333">
        <v>55.035613272047037</v>
      </c>
      <c r="DC6" s="229">
        <v>83658.681408999997</v>
      </c>
      <c r="DD6" s="229">
        <v>0</v>
      </c>
      <c r="DE6" s="333">
        <v>56.366205244836586</v>
      </c>
      <c r="DF6" s="229">
        <v>84040.066209819779</v>
      </c>
      <c r="DG6" s="229">
        <v>0</v>
      </c>
      <c r="DH6" s="333">
        <v>56.526913092448908</v>
      </c>
      <c r="DI6" s="229">
        <v>86448.692123239889</v>
      </c>
      <c r="DJ6" s="229">
        <v>0</v>
      </c>
      <c r="DK6" s="333">
        <v>56.99593327351532</v>
      </c>
      <c r="DL6" s="229">
        <v>87847.099048000004</v>
      </c>
      <c r="DM6" s="229">
        <v>0</v>
      </c>
      <c r="DN6" s="333">
        <v>58.131136158816311</v>
      </c>
      <c r="DO6" s="229">
        <v>89742.68934152725</v>
      </c>
      <c r="DP6" s="229">
        <v>0</v>
      </c>
      <c r="DQ6" s="333">
        <v>57.724620404918959</v>
      </c>
      <c r="DR6" s="229">
        <v>92087.520642524425</v>
      </c>
      <c r="DS6" s="229">
        <v>0</v>
      </c>
      <c r="DT6" s="333">
        <v>58.294161624292315</v>
      </c>
      <c r="DU6" s="229">
        <v>91611.215922800373</v>
      </c>
      <c r="DV6" s="229">
        <v>0</v>
      </c>
      <c r="DW6" s="333">
        <v>57.542610553418093</v>
      </c>
      <c r="DX6" s="229">
        <v>94696.092210999472</v>
      </c>
      <c r="DY6" s="229">
        <v>0</v>
      </c>
      <c r="DZ6" s="333">
        <v>57.988511564538328</v>
      </c>
      <c r="EA6" s="229">
        <v>100014.95194543146</v>
      </c>
      <c r="EB6" s="229">
        <v>0</v>
      </c>
      <c r="EC6" s="333">
        <v>58.866632624729284</v>
      </c>
      <c r="ED6" s="229">
        <v>104633.16139082187</v>
      </c>
      <c r="EE6" s="229">
        <v>0</v>
      </c>
      <c r="EF6" s="333">
        <v>59.522796924101776</v>
      </c>
      <c r="EG6" s="229">
        <v>114768.16053474361</v>
      </c>
      <c r="EH6" s="229">
        <v>0</v>
      </c>
      <c r="EI6" s="333">
        <v>62.011376571778555</v>
      </c>
      <c r="EJ6" s="229">
        <v>126821.34245857618</v>
      </c>
      <c r="EK6" s="229">
        <v>0</v>
      </c>
      <c r="EL6" s="333">
        <v>63.984412307578395</v>
      </c>
      <c r="EM6" s="229">
        <v>142988.91951418482</v>
      </c>
      <c r="EN6" s="229">
        <v>0</v>
      </c>
      <c r="EO6" s="333">
        <v>66.234301955153484</v>
      </c>
      <c r="EP6" s="229">
        <v>142007.22778114534</v>
      </c>
      <c r="EQ6" s="229">
        <v>0</v>
      </c>
      <c r="ER6" s="333">
        <v>63.733180296256855</v>
      </c>
      <c r="ES6" s="229">
        <v>143679.17116414625</v>
      </c>
      <c r="ET6" s="229">
        <v>0</v>
      </c>
      <c r="EU6" s="333">
        <v>63.180970986531825</v>
      </c>
      <c r="EV6" s="229">
        <v>162777.88949229676</v>
      </c>
      <c r="EW6" s="229">
        <v>0</v>
      </c>
      <c r="EX6" s="333">
        <v>64.029594928460028</v>
      </c>
      <c r="EY6" s="229">
        <v>197870.45777932653</v>
      </c>
      <c r="EZ6" s="229">
        <v>0</v>
      </c>
      <c r="FA6" s="333">
        <v>72.6046801172497</v>
      </c>
      <c r="FB6" s="229">
        <v>229741.32710183071</v>
      </c>
      <c r="FC6" s="229">
        <v>0</v>
      </c>
      <c r="FD6" s="333">
        <v>81.05357791241542</v>
      </c>
      <c r="FE6" s="229">
        <v>220542.28805883761</v>
      </c>
      <c r="FF6" s="229">
        <v>0</v>
      </c>
      <c r="FG6" s="333">
        <v>79.442905684797594</v>
      </c>
      <c r="FH6" s="229">
        <v>228982.05838157923</v>
      </c>
      <c r="FI6" s="229">
        <v>0</v>
      </c>
      <c r="FJ6" s="333">
        <v>77.467877427218326</v>
      </c>
      <c r="FK6" s="229">
        <v>242337.94928220636</v>
      </c>
      <c r="FL6" s="229">
        <v>0</v>
      </c>
      <c r="FM6" s="333">
        <v>78.898022663228417</v>
      </c>
      <c r="FN6" s="229">
        <v>248539.96007422206</v>
      </c>
      <c r="FO6" s="229">
        <v>0</v>
      </c>
      <c r="FP6" s="333">
        <v>77.127116083579551</v>
      </c>
      <c r="FQ6" s="229">
        <v>212417.11731330608</v>
      </c>
      <c r="FR6" s="229">
        <v>0</v>
      </c>
      <c r="FS6" s="333">
        <v>65.815075195936529</v>
      </c>
      <c r="FT6" s="229">
        <v>214087.2436842836</v>
      </c>
      <c r="FU6" s="229">
        <v>0</v>
      </c>
      <c r="FV6" s="333">
        <v>64.222642704125334</v>
      </c>
    </row>
    <row r="7" spans="1:178" s="109" customFormat="1">
      <c r="A7" s="332" t="s">
        <v>20</v>
      </c>
      <c r="B7" s="229">
        <v>15209.69011026</v>
      </c>
      <c r="C7" s="229">
        <v>76.048450551299709</v>
      </c>
      <c r="D7" s="333">
        <v>32.41613148632878</v>
      </c>
      <c r="E7" s="229">
        <v>6196.6405734600294</v>
      </c>
      <c r="F7" s="229">
        <v>30.982442110000004</v>
      </c>
      <c r="G7" s="333">
        <v>12.953122094588171</v>
      </c>
      <c r="H7" s="229">
        <v>7320.3844773400097</v>
      </c>
      <c r="I7" s="229">
        <v>36.601001539999892</v>
      </c>
      <c r="J7" s="333">
        <v>15.255163224053758</v>
      </c>
      <c r="K7" s="229">
        <v>8815.8754304599988</v>
      </c>
      <c r="L7" s="229">
        <v>44.078286309999896</v>
      </c>
      <c r="M7" s="333">
        <v>18.025511703122042</v>
      </c>
      <c r="N7" s="229">
        <v>9483.8858826400101</v>
      </c>
      <c r="O7" s="229">
        <v>47.418291788899801</v>
      </c>
      <c r="P7" s="333">
        <v>19.14546964163522</v>
      </c>
      <c r="Q7" s="229">
        <v>9879.7546625900213</v>
      </c>
      <c r="R7" s="229">
        <v>49.397595989999999</v>
      </c>
      <c r="S7" s="333">
        <v>19.128725334950744</v>
      </c>
      <c r="T7" s="229">
        <v>11352.156155680001</v>
      </c>
      <c r="U7" s="229">
        <v>56.759508941450001</v>
      </c>
      <c r="V7" s="333">
        <v>21.244119058743845</v>
      </c>
      <c r="W7" s="229">
        <v>11514.75022064</v>
      </c>
      <c r="X7" s="229">
        <v>57.572440779999994</v>
      </c>
      <c r="Y7" s="333">
        <v>20.13285531224664</v>
      </c>
      <c r="Z7" s="229">
        <v>14576.211684300033</v>
      </c>
      <c r="AA7" s="229">
        <v>72.879520982199779</v>
      </c>
      <c r="AB7" s="333">
        <v>24.50414974069302</v>
      </c>
      <c r="AC7" s="229">
        <v>15268.75646717</v>
      </c>
      <c r="AD7" s="229">
        <v>76.342171150000098</v>
      </c>
      <c r="AE7" s="333">
        <v>24.042520817982805</v>
      </c>
      <c r="AF7" s="229">
        <v>15167.85353273</v>
      </c>
      <c r="AG7" s="229">
        <v>75.837744729950103</v>
      </c>
      <c r="AH7" s="333">
        <v>23.036891390360879</v>
      </c>
      <c r="AI7" s="229">
        <v>18513.264017819998</v>
      </c>
      <c r="AJ7" s="229">
        <v>92.564426820000008</v>
      </c>
      <c r="AK7" s="333">
        <v>25.000592651781879</v>
      </c>
      <c r="AL7" s="229">
        <v>26611.393200819999</v>
      </c>
      <c r="AM7" s="229">
        <v>133.054570305651</v>
      </c>
      <c r="AN7" s="333">
        <v>34.684685407275353</v>
      </c>
      <c r="AO7" s="229">
        <v>26594.407842479985</v>
      </c>
      <c r="AP7" s="229">
        <v>132.96946259000003</v>
      </c>
      <c r="AQ7" s="333">
        <v>31.024291219971911</v>
      </c>
      <c r="AR7" s="229">
        <v>17851.54655829</v>
      </c>
      <c r="AS7" s="229">
        <v>89.255779250000003</v>
      </c>
      <c r="AT7" s="333">
        <v>20.546231641474915</v>
      </c>
      <c r="AU7" s="229">
        <v>19605.585796849999</v>
      </c>
      <c r="AV7" s="229">
        <v>98.02559318999991</v>
      </c>
      <c r="AW7" s="333">
        <v>20.504954898960484</v>
      </c>
      <c r="AX7" s="229">
        <v>20157.476057029999</v>
      </c>
      <c r="AY7" s="229">
        <v>100.78483508000102</v>
      </c>
      <c r="AZ7" s="333">
        <v>20.224495012371669</v>
      </c>
      <c r="BA7" s="229">
        <v>22513.561450370002</v>
      </c>
      <c r="BB7" s="229">
        <v>112.56486644000002</v>
      </c>
      <c r="BC7" s="333">
        <v>20.650779888004795</v>
      </c>
      <c r="BD7" s="229">
        <v>20633.232724939997</v>
      </c>
      <c r="BE7" s="229">
        <v>103.1629267</v>
      </c>
      <c r="BF7" s="333">
        <v>18.767969774658262</v>
      </c>
      <c r="BG7" s="229">
        <v>19214.284479460202</v>
      </c>
      <c r="BH7" s="229">
        <v>96.067882920000812</v>
      </c>
      <c r="BI7" s="333">
        <v>16.443433383808109</v>
      </c>
      <c r="BJ7" s="229">
        <v>17865.2810016599</v>
      </c>
      <c r="BK7" s="229">
        <v>89.322909429999697</v>
      </c>
      <c r="BL7" s="333">
        <v>15.165029233978327</v>
      </c>
      <c r="BM7" s="229">
        <v>17637.066905259999</v>
      </c>
      <c r="BN7" s="229">
        <v>88.1817904199997</v>
      </c>
      <c r="BO7" s="333">
        <v>14.737745329501841</v>
      </c>
      <c r="BP7" s="229">
        <v>17753.120352889899</v>
      </c>
      <c r="BQ7" s="229">
        <v>88.762030120000205</v>
      </c>
      <c r="BR7" s="333">
        <v>14.833616555032551</v>
      </c>
      <c r="BS7" s="229">
        <v>18123.671528299998</v>
      </c>
      <c r="BT7" s="229">
        <v>90.614645360000196</v>
      </c>
      <c r="BU7" s="333">
        <v>14.813368025401145</v>
      </c>
      <c r="BV7" s="229">
        <v>18551.100102830002</v>
      </c>
      <c r="BW7" s="229">
        <v>92.751733449999307</v>
      </c>
      <c r="BX7" s="333">
        <v>14.843610135695915</v>
      </c>
      <c r="BY7" s="229">
        <v>19597.588051400002</v>
      </c>
      <c r="BZ7" s="229">
        <v>97.983992779999895</v>
      </c>
      <c r="CA7" s="333">
        <v>15.020207993782531</v>
      </c>
      <c r="CB7" s="229">
        <v>20255.370945999999</v>
      </c>
      <c r="CC7" s="229">
        <v>101.27269800000001</v>
      </c>
      <c r="CD7" s="333">
        <v>15.760169865152054</v>
      </c>
      <c r="CE7" s="229">
        <v>16584.378456570001</v>
      </c>
      <c r="CF7" s="229">
        <v>96.539382279999998</v>
      </c>
      <c r="CG7" s="333">
        <v>12.680681357322744</v>
      </c>
      <c r="CH7" s="229">
        <v>20186.483877999999</v>
      </c>
      <c r="CI7" s="229">
        <v>123.43190195</v>
      </c>
      <c r="CJ7" s="333">
        <v>15.06341152126268</v>
      </c>
      <c r="CK7" s="229">
        <v>20796.480456000001</v>
      </c>
      <c r="CL7" s="229">
        <v>122.91869688999999</v>
      </c>
      <c r="CM7" s="333">
        <v>14.992182820067521</v>
      </c>
      <c r="CN7" s="229">
        <v>17706.312882439011</v>
      </c>
      <c r="CO7" s="229">
        <v>102.73187847001702</v>
      </c>
      <c r="CP7" s="333">
        <v>13.029157808571831</v>
      </c>
      <c r="CQ7" s="229">
        <v>17475.347182859405</v>
      </c>
      <c r="CR7" s="229">
        <v>101.58088377001893</v>
      </c>
      <c r="CS7" s="333">
        <v>12.581818525115542</v>
      </c>
      <c r="CT7" s="229">
        <v>21432.710235169783</v>
      </c>
      <c r="CU7" s="229">
        <v>131.78458189001807</v>
      </c>
      <c r="CV7" s="333">
        <v>15.211639532816362</v>
      </c>
      <c r="CW7" s="229">
        <v>21980.254769560219</v>
      </c>
      <c r="CX7" s="229">
        <v>129.36466513001773</v>
      </c>
      <c r="CY7" s="333">
        <v>15.254988902490243</v>
      </c>
      <c r="CZ7" s="229">
        <v>18464.561988000001</v>
      </c>
      <c r="DA7" s="229">
        <v>105.76391473</v>
      </c>
      <c r="DB7" s="333">
        <v>12.768639123716365</v>
      </c>
      <c r="DC7" s="229">
        <v>18361.049814000002</v>
      </c>
      <c r="DD7" s="229">
        <v>105.59008118000001</v>
      </c>
      <c r="DE7" s="333">
        <v>12.37101380150672</v>
      </c>
      <c r="DF7" s="229">
        <v>22702.276846198922</v>
      </c>
      <c r="DG7" s="229">
        <v>137.38825314000243</v>
      </c>
      <c r="DH7" s="333">
        <v>15.26997405120861</v>
      </c>
      <c r="DI7" s="229">
        <v>23409.931463089924</v>
      </c>
      <c r="DJ7" s="229">
        <v>135.79853386001935</v>
      </c>
      <c r="DK7" s="333">
        <v>15.434251911014741</v>
      </c>
      <c r="DL7" s="229">
        <v>19964.310952</v>
      </c>
      <c r="DM7" s="229">
        <v>113.03861459999999</v>
      </c>
      <c r="DN7" s="333">
        <v>13.2110006004129</v>
      </c>
      <c r="DO7" s="229">
        <v>21340.259503768622</v>
      </c>
      <c r="DP7" s="229">
        <v>122.90623163000841</v>
      </c>
      <c r="DQ7" s="333">
        <v>13.726559658910084</v>
      </c>
      <c r="DR7" s="229">
        <v>24799.564296229757</v>
      </c>
      <c r="DS7" s="229">
        <v>146.21537048003188</v>
      </c>
      <c r="DT7" s="333">
        <v>15.698867764161101</v>
      </c>
      <c r="DU7" s="229">
        <v>23364.46539720038</v>
      </c>
      <c r="DV7" s="229">
        <v>133.72061458003984</v>
      </c>
      <c r="DW7" s="333">
        <v>14.675630266417025</v>
      </c>
      <c r="DX7" s="229">
        <v>20221.952688739002</v>
      </c>
      <c r="DY7" s="229">
        <v>113.68793597001481</v>
      </c>
      <c r="DZ7" s="333">
        <v>12.383203044278103</v>
      </c>
      <c r="EA7" s="229">
        <v>21315.154939360771</v>
      </c>
      <c r="EB7" s="229">
        <v>121.30533512000605</v>
      </c>
      <c r="EC7" s="333">
        <v>12.545638134577434</v>
      </c>
      <c r="ED7" s="229">
        <v>25035.745307580542</v>
      </c>
      <c r="EE7" s="229">
        <v>147.84449515000969</v>
      </c>
      <c r="EF7" s="333">
        <v>14.242115635028178</v>
      </c>
      <c r="EG7" s="229">
        <v>24684.154978899092</v>
      </c>
      <c r="EH7" s="229">
        <v>138.88542000001314</v>
      </c>
      <c r="EI7" s="333">
        <v>13.337309081374253</v>
      </c>
      <c r="EJ7" s="229">
        <v>23447.970721258913</v>
      </c>
      <c r="EK7" s="229">
        <v>130.50004333001141</v>
      </c>
      <c r="EL7" s="333">
        <v>11.830064225152821</v>
      </c>
      <c r="EM7" s="229">
        <v>24571.3176189199</v>
      </c>
      <c r="EN7" s="229">
        <v>138.23363955000715</v>
      </c>
      <c r="EO7" s="333">
        <v>11.381749551901995</v>
      </c>
      <c r="EP7" s="229">
        <v>35002.986952109844</v>
      </c>
      <c r="EQ7" s="229">
        <v>197.14784448002069</v>
      </c>
      <c r="ER7" s="333">
        <v>15.709423479236023</v>
      </c>
      <c r="ES7" s="229">
        <v>36564.358101549464</v>
      </c>
      <c r="ET7" s="229">
        <v>203.34478921001497</v>
      </c>
      <c r="EU7" s="333">
        <v>16.078681618478306</v>
      </c>
      <c r="EV7" s="229">
        <v>34128.647397549539</v>
      </c>
      <c r="EW7" s="229">
        <v>187.12415232002058</v>
      </c>
      <c r="EX7" s="333">
        <v>13.424694687571511</v>
      </c>
      <c r="EY7" s="229">
        <v>30193.790244989435</v>
      </c>
      <c r="EZ7" s="229">
        <v>164.94577486001481</v>
      </c>
      <c r="FA7" s="333">
        <v>11.079018600692974</v>
      </c>
      <c r="FB7" s="229">
        <v>23628.074042540669</v>
      </c>
      <c r="FC7" s="229">
        <v>130.096260760012</v>
      </c>
      <c r="FD7" s="333">
        <v>8.336070677778066</v>
      </c>
      <c r="FE7" s="229">
        <v>26394.915114859825</v>
      </c>
      <c r="FF7" s="229">
        <v>144.03786437001139</v>
      </c>
      <c r="FG7" s="333">
        <v>9.5078761106741894</v>
      </c>
      <c r="FH7" s="229">
        <v>29445.667500019288</v>
      </c>
      <c r="FI7" s="229">
        <v>160.03302336999727</v>
      </c>
      <c r="FJ7" s="333">
        <v>9.9618868691138722</v>
      </c>
      <c r="FK7" s="229">
        <v>24874.548059629786</v>
      </c>
      <c r="FL7" s="229">
        <v>137.60188876000356</v>
      </c>
      <c r="FM7" s="333">
        <v>8.0984124127451942</v>
      </c>
      <c r="FN7" s="229">
        <v>37284.193137059628</v>
      </c>
      <c r="FO7" s="229">
        <v>189.87807313000596</v>
      </c>
      <c r="FP7" s="333">
        <v>11.570060167813031</v>
      </c>
      <c r="FQ7" s="229">
        <v>66150.385131118746</v>
      </c>
      <c r="FR7" s="229">
        <v>340.76706498998823</v>
      </c>
      <c r="FS7" s="333">
        <v>20.495959208519121</v>
      </c>
      <c r="FT7" s="229">
        <v>68079.194897810565</v>
      </c>
      <c r="FU7" s="229">
        <v>350.93497970997936</v>
      </c>
      <c r="FV7" s="333">
        <v>20.422635810820942</v>
      </c>
    </row>
    <row r="8" spans="1:178" s="109" customFormat="1">
      <c r="A8" s="332" t="s">
        <v>21</v>
      </c>
      <c r="B8" s="229">
        <v>13505.54226914</v>
      </c>
      <c r="C8" s="229">
        <v>135.0554226914</v>
      </c>
      <c r="D8" s="333">
        <v>28.7841126819072</v>
      </c>
      <c r="E8" s="229">
        <v>23311.0449376</v>
      </c>
      <c r="F8" s="229">
        <v>233.09733700000001</v>
      </c>
      <c r="G8" s="333">
        <v>48.728146751387825</v>
      </c>
      <c r="H8" s="229">
        <v>23698.589225310003</v>
      </c>
      <c r="I8" s="229">
        <v>236.9730156</v>
      </c>
      <c r="J8" s="333">
        <v>49.38618291580125</v>
      </c>
      <c r="K8" s="229">
        <v>25058.720510030002</v>
      </c>
      <c r="L8" s="229">
        <v>250.57423032599999</v>
      </c>
      <c r="M8" s="333">
        <v>51.236688106792059</v>
      </c>
      <c r="N8" s="229">
        <v>25624.637643890001</v>
      </c>
      <c r="O8" s="229">
        <v>256.23349880250004</v>
      </c>
      <c r="P8" s="333">
        <v>51.729399547818353</v>
      </c>
      <c r="Q8" s="229">
        <v>28045.641419010102</v>
      </c>
      <c r="R8" s="229">
        <v>280.44360824740102</v>
      </c>
      <c r="S8" s="333">
        <v>54.30067748323242</v>
      </c>
      <c r="T8" s="229">
        <v>29243.4846490401</v>
      </c>
      <c r="U8" s="229">
        <v>292.42256824280003</v>
      </c>
      <c r="V8" s="333">
        <v>54.725468982023749</v>
      </c>
      <c r="W8" s="229">
        <v>32779.349182800201</v>
      </c>
      <c r="X8" s="229">
        <v>327.78081541749901</v>
      </c>
      <c r="Y8" s="333">
        <v>57.312740761322956</v>
      </c>
      <c r="Z8" s="229">
        <v>32544.019588950061</v>
      </c>
      <c r="AA8" s="229">
        <v>325.42765050800017</v>
      </c>
      <c r="AB8" s="333">
        <v>54.709930566569867</v>
      </c>
      <c r="AC8" s="229">
        <v>35702.406214349699</v>
      </c>
      <c r="AD8" s="229">
        <v>357.01125077879902</v>
      </c>
      <c r="AE8" s="333">
        <v>56.217796551160639</v>
      </c>
      <c r="AF8" s="229">
        <v>37963.762609559897</v>
      </c>
      <c r="AG8" s="229">
        <v>379.62480066229898</v>
      </c>
      <c r="AH8" s="333">
        <v>57.659251133898891</v>
      </c>
      <c r="AI8" s="229">
        <v>43190.569565559796</v>
      </c>
      <c r="AJ8" s="229">
        <v>431.89206844069997</v>
      </c>
      <c r="AK8" s="333">
        <v>58.32520051934943</v>
      </c>
      <c r="AL8" s="229">
        <v>37807.193692089699</v>
      </c>
      <c r="AM8" s="229">
        <v>378.05816333820104</v>
      </c>
      <c r="AN8" s="333">
        <v>49.277037449570635</v>
      </c>
      <c r="AO8" s="229">
        <v>46109.320524549927</v>
      </c>
      <c r="AP8" s="229">
        <v>461.07831078999743</v>
      </c>
      <c r="AQ8" s="333">
        <v>53.78984169836162</v>
      </c>
      <c r="AR8" s="229">
        <v>28630.473861980005</v>
      </c>
      <c r="AS8" s="229">
        <v>286.29138288000001</v>
      </c>
      <c r="AT8" s="333">
        <v>32.952234477424589</v>
      </c>
      <c r="AU8" s="229">
        <v>27923.695898649999</v>
      </c>
      <c r="AV8" s="229">
        <v>279.22382017000098</v>
      </c>
      <c r="AW8" s="333">
        <v>29.204642541520016</v>
      </c>
      <c r="AX8" s="229">
        <v>27068.442717580099</v>
      </c>
      <c r="AY8" s="229">
        <v>270.67160014999996</v>
      </c>
      <c r="AZ8" s="333">
        <v>27.158439041947574</v>
      </c>
      <c r="BA8" s="229">
        <v>28485.126051919997</v>
      </c>
      <c r="BB8" s="229">
        <v>284.83826923999999</v>
      </c>
      <c r="BC8" s="333">
        <v>26.128254717807138</v>
      </c>
      <c r="BD8" s="229">
        <v>27865.601265549998</v>
      </c>
      <c r="BE8" s="229">
        <v>278.64323691999999</v>
      </c>
      <c r="BF8" s="333">
        <v>25.346525640278323</v>
      </c>
      <c r="BG8" s="229">
        <v>28656.009732419701</v>
      </c>
      <c r="BH8" s="229">
        <v>286.54704357999799</v>
      </c>
      <c r="BI8" s="333">
        <v>24.523587520758827</v>
      </c>
      <c r="BJ8" s="229">
        <v>27785.6283085902</v>
      </c>
      <c r="BK8" s="229">
        <v>277.84348437999802</v>
      </c>
      <c r="BL8" s="333">
        <v>23.585963497863588</v>
      </c>
      <c r="BM8" s="229">
        <v>28789.398612780398</v>
      </c>
      <c r="BN8" s="229">
        <v>287.88113616000101</v>
      </c>
      <c r="BO8" s="333">
        <v>24.056767898189044</v>
      </c>
      <c r="BP8" s="229">
        <v>28882.612270239799</v>
      </c>
      <c r="BQ8" s="229">
        <v>288.81356439000001</v>
      </c>
      <c r="BR8" s="333">
        <v>24.132861548177011</v>
      </c>
      <c r="BS8" s="229">
        <v>29701.862783960099</v>
      </c>
      <c r="BT8" s="229">
        <v>297.00599677999901</v>
      </c>
      <c r="BU8" s="333">
        <v>24.27679313056041</v>
      </c>
      <c r="BV8" s="229">
        <v>29321.388561470099</v>
      </c>
      <c r="BW8" s="229">
        <v>293.20144079000005</v>
      </c>
      <c r="BX8" s="333">
        <v>23.46142590095344</v>
      </c>
      <c r="BY8" s="229">
        <v>30986.252457999999</v>
      </c>
      <c r="BZ8" s="229">
        <v>309.84996345000201</v>
      </c>
      <c r="CA8" s="333">
        <v>23.748838665570723</v>
      </c>
      <c r="CB8" s="229">
        <v>29254.530876000001</v>
      </c>
      <c r="CC8" s="229">
        <v>292.53301679999998</v>
      </c>
      <c r="CD8" s="333">
        <v>22.762178839392931</v>
      </c>
      <c r="CE8" s="229">
        <v>34864.546606800002</v>
      </c>
      <c r="CF8" s="229">
        <v>411.54276773999999</v>
      </c>
      <c r="CG8" s="333">
        <v>26.657990671529554</v>
      </c>
      <c r="CH8" s="229">
        <v>28470.097232599997</v>
      </c>
      <c r="CI8" s="229">
        <v>346.85939105</v>
      </c>
      <c r="CJ8" s="333">
        <v>21.2447493707609</v>
      </c>
      <c r="CK8" s="229">
        <v>30515.9312388</v>
      </c>
      <c r="CL8" s="229">
        <v>371.44531445999996</v>
      </c>
      <c r="CM8" s="333">
        <v>21.998934917119858</v>
      </c>
      <c r="CN8" s="229">
        <v>31232.987931200081</v>
      </c>
      <c r="CO8" s="229">
        <v>374.60483110002417</v>
      </c>
      <c r="CP8" s="333">
        <v>22.982736795102319</v>
      </c>
      <c r="CQ8" s="229">
        <v>32579.330473950471</v>
      </c>
      <c r="CR8" s="229">
        <v>391.01474017002391</v>
      </c>
      <c r="CS8" s="333">
        <v>23.456313594448446</v>
      </c>
      <c r="CT8" s="229">
        <v>28831.613269649941</v>
      </c>
      <c r="CU8" s="229">
        <v>357.2074417600233</v>
      </c>
      <c r="CV8" s="333">
        <v>20.462932750698183</v>
      </c>
      <c r="CW8" s="229">
        <v>29486.797347280222</v>
      </c>
      <c r="CX8" s="229">
        <v>358.64193721001521</v>
      </c>
      <c r="CY8" s="333">
        <v>20.464765809979671</v>
      </c>
      <c r="CZ8" s="229">
        <v>31239.397479799998</v>
      </c>
      <c r="DA8" s="229">
        <v>370.13640567000004</v>
      </c>
      <c r="DB8" s="333">
        <v>21.602710810098458</v>
      </c>
      <c r="DC8" s="229">
        <v>32318.629146499999</v>
      </c>
      <c r="DD8" s="229">
        <v>378.99512892000001</v>
      </c>
      <c r="DE8" s="333">
        <v>21.775127853107669</v>
      </c>
      <c r="DF8" s="229">
        <v>27721.350942160083</v>
      </c>
      <c r="DG8" s="229">
        <v>336.14480897001459</v>
      </c>
      <c r="DH8" s="333">
        <v>18.645896727407159</v>
      </c>
      <c r="DI8" s="229">
        <v>28423.742532909473</v>
      </c>
      <c r="DJ8" s="229">
        <v>344.41970432001898</v>
      </c>
      <c r="DK8" s="333">
        <v>18.739875560867798</v>
      </c>
      <c r="DL8" s="229">
        <v>30185.458174599997</v>
      </c>
      <c r="DM8" s="229">
        <v>358.52927325000002</v>
      </c>
      <c r="DN8" s="333">
        <v>19.974649113969534</v>
      </c>
      <c r="DO8" s="229">
        <v>30566.050213909493</v>
      </c>
      <c r="DP8" s="229">
        <v>363.06252203001338</v>
      </c>
      <c r="DQ8" s="333">
        <v>19.660806454784481</v>
      </c>
      <c r="DR8" s="229">
        <v>27472.734702419635</v>
      </c>
      <c r="DS8" s="229">
        <v>333.9745537700199</v>
      </c>
      <c r="DT8" s="333">
        <v>17.391064780873357</v>
      </c>
      <c r="DU8" s="229">
        <v>31245.003033460125</v>
      </c>
      <c r="DV8" s="229">
        <v>373.93631084000913</v>
      </c>
      <c r="DW8" s="333">
        <v>19.625534091915632</v>
      </c>
      <c r="DX8" s="229">
        <v>35901.126250680929</v>
      </c>
      <c r="DY8" s="229">
        <v>423.32311726002467</v>
      </c>
      <c r="DZ8" s="333">
        <v>21.984570072108454</v>
      </c>
      <c r="EA8" s="229">
        <v>36966.013014350705</v>
      </c>
      <c r="EB8" s="229">
        <v>435.77298901000523</v>
      </c>
      <c r="EC8" s="333">
        <v>21.757393923500697</v>
      </c>
      <c r="ED8" s="229">
        <v>34707.839718460404</v>
      </c>
      <c r="EE8" s="229">
        <v>416.32216241000157</v>
      </c>
      <c r="EF8" s="333">
        <v>19.744292036820823</v>
      </c>
      <c r="EG8" s="229">
        <v>35064.626056440633</v>
      </c>
      <c r="EH8" s="229">
        <v>417.63113469001291</v>
      </c>
      <c r="EI8" s="333">
        <v>18.946071110691744</v>
      </c>
      <c r="EJ8" s="229">
        <v>37521.057707760134</v>
      </c>
      <c r="EK8" s="229">
        <v>442.96992321999983</v>
      </c>
      <c r="EL8" s="333">
        <v>18.930274510963571</v>
      </c>
      <c r="EM8" s="229">
        <v>37705.166807210509</v>
      </c>
      <c r="EN8" s="229">
        <v>447.05943219001057</v>
      </c>
      <c r="EO8" s="333">
        <v>17.465516992947595</v>
      </c>
      <c r="EP8" s="229">
        <v>34744.577044081154</v>
      </c>
      <c r="EQ8" s="229">
        <v>427.93450690999993</v>
      </c>
      <c r="ER8" s="333">
        <v>15.593448500243312</v>
      </c>
      <c r="ES8" s="229">
        <v>35803.130148190729</v>
      </c>
      <c r="ET8" s="229">
        <v>447.60481140000115</v>
      </c>
      <c r="EU8" s="333">
        <v>15.743941928336657</v>
      </c>
      <c r="EV8" s="229">
        <v>45368.997877889895</v>
      </c>
      <c r="EW8" s="229">
        <v>553.50336017999814</v>
      </c>
      <c r="EX8" s="333">
        <v>17.846149532298281</v>
      </c>
      <c r="EY8" s="229">
        <v>32630.329388919898</v>
      </c>
      <c r="EZ8" s="229">
        <v>412.20886718999861</v>
      </c>
      <c r="FA8" s="333">
        <v>11.973058808228751</v>
      </c>
      <c r="FB8" s="229">
        <v>19654.321069730064</v>
      </c>
      <c r="FC8" s="229">
        <v>254.31674315999928</v>
      </c>
      <c r="FD8" s="333">
        <v>6.9341161393870063</v>
      </c>
      <c r="FE8" s="229">
        <v>19714.49854681969</v>
      </c>
      <c r="FF8" s="229">
        <v>255.8270128700012</v>
      </c>
      <c r="FG8" s="333">
        <v>7.1014818176740855</v>
      </c>
      <c r="FH8" s="229">
        <v>24060.043280710503</v>
      </c>
      <c r="FI8" s="229">
        <v>306.65352449000852</v>
      </c>
      <c r="FJ8" s="333">
        <v>8.1398538249562318</v>
      </c>
      <c r="FK8" s="229">
        <v>24990.615216879647</v>
      </c>
      <c r="FL8" s="229">
        <v>307.59452663999872</v>
      </c>
      <c r="FM8" s="333">
        <v>8.1362004241989521</v>
      </c>
      <c r="FN8" s="229">
        <v>19223.425492190294</v>
      </c>
      <c r="FO8" s="229">
        <v>236.29276720999829</v>
      </c>
      <c r="FP8" s="333">
        <v>5.9654285331720365</v>
      </c>
      <c r="FQ8" s="229">
        <v>21661.83474988025</v>
      </c>
      <c r="FR8" s="229">
        <v>344.75451240000297</v>
      </c>
      <c r="FS8" s="333">
        <v>6.7116779522175234</v>
      </c>
      <c r="FT8" s="229">
        <v>24370.761892870294</v>
      </c>
      <c r="FU8" s="229">
        <v>380.89653665000827</v>
      </c>
      <c r="FV8" s="333">
        <v>7.310826682328023</v>
      </c>
    </row>
    <row r="9" spans="1:178" s="109" customFormat="1">
      <c r="A9" s="332" t="s">
        <v>22</v>
      </c>
      <c r="B9" s="229">
        <v>7474.7313673199596</v>
      </c>
      <c r="C9" s="229">
        <v>224.241941019602</v>
      </c>
      <c r="D9" s="333">
        <v>15.930756844584254</v>
      </c>
      <c r="E9" s="229">
        <v>8083.0852533000298</v>
      </c>
      <c r="F9" s="229">
        <v>242.48988423</v>
      </c>
      <c r="G9" s="333">
        <v>16.89644395955311</v>
      </c>
      <c r="H9" s="229">
        <v>7371.6063975900206</v>
      </c>
      <c r="I9" s="229">
        <v>221.14592546</v>
      </c>
      <c r="J9" s="333">
        <v>15.361906081137588</v>
      </c>
      <c r="K9" s="229">
        <v>6998.8268122599802</v>
      </c>
      <c r="L9" s="229">
        <v>209.96263730180002</v>
      </c>
      <c r="M9" s="333">
        <v>14.310256038399347</v>
      </c>
      <c r="N9" s="229">
        <v>6816.2662446800095</v>
      </c>
      <c r="O9" s="229">
        <v>204.48589914269999</v>
      </c>
      <c r="P9" s="333">
        <v>13.760247652884752</v>
      </c>
      <c r="Q9" s="229">
        <v>6503.4681799000209</v>
      </c>
      <c r="R9" s="229">
        <v>195.10215880560003</v>
      </c>
      <c r="S9" s="333">
        <v>12.591715157559054</v>
      </c>
      <c r="T9" s="229">
        <v>5703.8466404399896</v>
      </c>
      <c r="U9" s="229">
        <v>171.11376852899801</v>
      </c>
      <c r="V9" s="333">
        <v>10.674024868984452</v>
      </c>
      <c r="W9" s="229">
        <v>6187.6489665699892</v>
      </c>
      <c r="X9" s="229">
        <v>185.62786219330002</v>
      </c>
      <c r="Y9" s="333">
        <v>10.81873588049069</v>
      </c>
      <c r="Z9" s="229">
        <v>5610.0209248900073</v>
      </c>
      <c r="AA9" s="229">
        <v>168.2990868517002</v>
      </c>
      <c r="AB9" s="333">
        <v>9.4310370739190663</v>
      </c>
      <c r="AC9" s="229">
        <v>5840.8536421199797</v>
      </c>
      <c r="AD9" s="229">
        <v>175.22408135000001</v>
      </c>
      <c r="AE9" s="333">
        <v>9.19713701553904</v>
      </c>
      <c r="AF9" s="229">
        <v>6094.2538449699996</v>
      </c>
      <c r="AG9" s="229">
        <v>182.826116367</v>
      </c>
      <c r="AH9" s="333">
        <v>9.2559348380386393</v>
      </c>
      <c r="AI9" s="229">
        <v>5825.3817085800201</v>
      </c>
      <c r="AJ9" s="229">
        <v>174.76003075699902</v>
      </c>
      <c r="AK9" s="333">
        <v>7.8666838541904829</v>
      </c>
      <c r="AL9" s="229">
        <v>5434.8165548400202</v>
      </c>
      <c r="AM9" s="229">
        <v>163.04310989139998</v>
      </c>
      <c r="AN9" s="333">
        <v>7.0836164430906079</v>
      </c>
      <c r="AO9" s="229">
        <v>5238.7550320199944</v>
      </c>
      <c r="AP9" s="229">
        <v>157.16130885999956</v>
      </c>
      <c r="AQ9" s="333">
        <v>6.1113848710656402</v>
      </c>
      <c r="AR9" s="229">
        <v>1868.0819907299999</v>
      </c>
      <c r="AS9" s="229">
        <v>56.041755860000002</v>
      </c>
      <c r="AT9" s="333">
        <v>2.1500683529843583</v>
      </c>
      <c r="AU9" s="229">
        <v>1895.3676921599999</v>
      </c>
      <c r="AV9" s="229">
        <v>56.860309100000094</v>
      </c>
      <c r="AW9" s="333">
        <v>1.9823140939217387</v>
      </c>
      <c r="AX9" s="229">
        <v>2043.9690325300003</v>
      </c>
      <c r="AY9" s="229">
        <v>61.318308269999896</v>
      </c>
      <c r="AZ9" s="333">
        <v>2.0507647577945782</v>
      </c>
      <c r="BA9" s="229">
        <v>2420.2496355799999</v>
      </c>
      <c r="BB9" s="229">
        <v>72.60668154999999</v>
      </c>
      <c r="BC9" s="333">
        <v>2.219997160758632</v>
      </c>
      <c r="BD9" s="229">
        <v>2472.0604172600001</v>
      </c>
      <c r="BE9" s="229">
        <v>74.161023720000003</v>
      </c>
      <c r="BF9" s="333">
        <v>2.2485839136678325</v>
      </c>
      <c r="BG9" s="229">
        <v>2449.84327411</v>
      </c>
      <c r="BH9" s="229">
        <v>73.494536760000599</v>
      </c>
      <c r="BI9" s="333">
        <v>2.0965565864115829</v>
      </c>
      <c r="BJ9" s="229">
        <v>2516.67502582</v>
      </c>
      <c r="BK9" s="229">
        <v>75.499481779999698</v>
      </c>
      <c r="BL9" s="333">
        <v>2.136291633780484</v>
      </c>
      <c r="BM9" s="229">
        <v>3179.80716049998</v>
      </c>
      <c r="BN9" s="229">
        <v>95.393285420000197</v>
      </c>
      <c r="BO9" s="333">
        <v>2.6570851253276606</v>
      </c>
      <c r="BP9" s="229">
        <v>3753.7067631800201</v>
      </c>
      <c r="BQ9" s="229">
        <v>112.61020649000099</v>
      </c>
      <c r="BR9" s="333">
        <v>3.136409018709823</v>
      </c>
      <c r="BS9" s="229">
        <v>3957.3459638599902</v>
      </c>
      <c r="BT9" s="229">
        <v>118.71933002999999</v>
      </c>
      <c r="BU9" s="333">
        <v>3.2345334704922539</v>
      </c>
      <c r="BV9" s="229">
        <v>4226.5524965000104</v>
      </c>
      <c r="BW9" s="229">
        <v>126.79549012999999</v>
      </c>
      <c r="BX9" s="333">
        <v>3.3818639934204087</v>
      </c>
      <c r="BY9" s="229">
        <v>3957.3909938899997</v>
      </c>
      <c r="BZ9" s="229">
        <v>118.7207313</v>
      </c>
      <c r="CA9" s="333">
        <v>3.0330689513959479</v>
      </c>
      <c r="CB9" s="229">
        <v>4117.2553809999999</v>
      </c>
      <c r="CC9" s="229">
        <v>123.51664959999999</v>
      </c>
      <c r="CD9" s="333">
        <v>3.2035278127347975</v>
      </c>
      <c r="CE9" s="229">
        <v>7598.6057876900013</v>
      </c>
      <c r="CF9" s="229">
        <v>316.72198363000001</v>
      </c>
      <c r="CG9" s="333">
        <v>5.8100156726364069</v>
      </c>
      <c r="CH9" s="229">
        <v>7872.5055388000001</v>
      </c>
      <c r="CI9" s="229">
        <v>336.36250031999992</v>
      </c>
      <c r="CJ9" s="333">
        <v>5.874563958293133</v>
      </c>
      <c r="CK9" s="229">
        <v>7995.0045863000005</v>
      </c>
      <c r="CL9" s="229">
        <v>354.19495445999991</v>
      </c>
      <c r="CM9" s="333">
        <v>5.7635988290752485</v>
      </c>
      <c r="CN9" s="229">
        <v>7801.1569409601179</v>
      </c>
      <c r="CO9" s="229">
        <v>346.05948695999882</v>
      </c>
      <c r="CP9" s="333">
        <v>5.7404670045118849</v>
      </c>
      <c r="CQ9" s="229">
        <v>8402.9966689600096</v>
      </c>
      <c r="CR9" s="229">
        <v>367.2539485900013</v>
      </c>
      <c r="CS9" s="333">
        <v>6.0499501411740191</v>
      </c>
      <c r="CT9" s="229">
        <v>8205.7675605999812</v>
      </c>
      <c r="CU9" s="229">
        <v>360.86207930000097</v>
      </c>
      <c r="CV9" s="333">
        <v>5.8239567862536337</v>
      </c>
      <c r="CW9" s="229">
        <v>7952.6223336999292</v>
      </c>
      <c r="CX9" s="229">
        <v>348.88903185000208</v>
      </c>
      <c r="CY9" s="333">
        <v>5.5193703038554816</v>
      </c>
      <c r="CZ9" s="229">
        <v>7883.679359400001</v>
      </c>
      <c r="DA9" s="229">
        <v>340.51736114000005</v>
      </c>
      <c r="DB9" s="333">
        <v>5.4517327176615833</v>
      </c>
      <c r="DC9" s="229">
        <v>7569.6074198400001</v>
      </c>
      <c r="DD9" s="229">
        <v>324.16558583999995</v>
      </c>
      <c r="DE9" s="333">
        <v>5.1001287405378379</v>
      </c>
      <c r="DF9" s="229">
        <v>7388.64845384004</v>
      </c>
      <c r="DG9" s="229">
        <v>319.5038970199999</v>
      </c>
      <c r="DH9" s="333">
        <v>4.9697425032736486</v>
      </c>
      <c r="DI9" s="229">
        <v>6978.6049647500358</v>
      </c>
      <c r="DJ9" s="229">
        <v>299.97363453999833</v>
      </c>
      <c r="DK9" s="333">
        <v>4.6010193230695347</v>
      </c>
      <c r="DL9" s="229">
        <v>6658.1932473900006</v>
      </c>
      <c r="DM9" s="229">
        <v>284.25073512</v>
      </c>
      <c r="DN9" s="333">
        <v>4.4059319252449614</v>
      </c>
      <c r="DO9" s="229">
        <v>6996.0535028399936</v>
      </c>
      <c r="DP9" s="229">
        <v>293.10463577000087</v>
      </c>
      <c r="DQ9" s="333">
        <v>4.5000270857391005</v>
      </c>
      <c r="DR9" s="229">
        <v>6587.3132788899593</v>
      </c>
      <c r="DS9" s="229">
        <v>279.97891462999701</v>
      </c>
      <c r="DT9" s="333">
        <v>4.1699668127684699</v>
      </c>
      <c r="DU9" s="229">
        <v>6418.5711495399501</v>
      </c>
      <c r="DV9" s="229">
        <v>272.56127351000248</v>
      </c>
      <c r="DW9" s="333">
        <v>4.031617048709645</v>
      </c>
      <c r="DX9" s="229">
        <v>6474.0659397499985</v>
      </c>
      <c r="DY9" s="229">
        <v>274.38549101000081</v>
      </c>
      <c r="DZ9" s="333">
        <v>3.964487222770205</v>
      </c>
      <c r="EA9" s="229">
        <v>6485.8467306099665</v>
      </c>
      <c r="EB9" s="229">
        <v>274.02709300999902</v>
      </c>
      <c r="EC9" s="333">
        <v>3.8174287876419717</v>
      </c>
      <c r="ED9" s="229">
        <v>6310.8186802100636</v>
      </c>
      <c r="EE9" s="229">
        <v>269.04178815999842</v>
      </c>
      <c r="EF9" s="333">
        <v>3.5900432877479842</v>
      </c>
      <c r="EG9" s="229">
        <v>6033.4401034799548</v>
      </c>
      <c r="EH9" s="229">
        <v>256.5165168000006</v>
      </c>
      <c r="EI9" s="333">
        <v>3.2599801594528697</v>
      </c>
      <c r="EJ9" s="229">
        <v>6079.6414687699544</v>
      </c>
      <c r="EK9" s="229">
        <v>252.93491812999952</v>
      </c>
      <c r="EL9" s="333">
        <v>3.067325095908747</v>
      </c>
      <c r="EM9" s="229">
        <v>6594.7111994399547</v>
      </c>
      <c r="EN9" s="229">
        <v>274.6780715799963</v>
      </c>
      <c r="EO9" s="333">
        <v>3.0547548325757314</v>
      </c>
      <c r="EP9" s="229">
        <v>7020.9420752600481</v>
      </c>
      <c r="EQ9" s="229">
        <v>298.53408658000149</v>
      </c>
      <c r="ER9" s="333">
        <v>3.15101543860668</v>
      </c>
      <c r="ES9" s="229">
        <v>7595.2026254700068</v>
      </c>
      <c r="ET9" s="229">
        <v>327.66512895000227</v>
      </c>
      <c r="EU9" s="333">
        <v>3.3398875621882644</v>
      </c>
      <c r="EV9" s="229">
        <v>7982.2721103698832</v>
      </c>
      <c r="EW9" s="229">
        <v>339.1784381599997</v>
      </c>
      <c r="EX9" s="333">
        <v>3.1398714618419636</v>
      </c>
      <c r="EY9" s="229">
        <v>7430.7143219900154</v>
      </c>
      <c r="EZ9" s="229">
        <v>319.54029147999898</v>
      </c>
      <c r="FA9" s="333">
        <v>2.7265547492310818</v>
      </c>
      <c r="FB9" s="229">
        <v>5560.0652419699964</v>
      </c>
      <c r="FC9" s="229">
        <v>240.12864465000081</v>
      </c>
      <c r="FD9" s="333">
        <v>1.9616112911560561</v>
      </c>
      <c r="FE9" s="229">
        <v>5810.8823895599917</v>
      </c>
      <c r="FF9" s="229">
        <v>250.34464145000106</v>
      </c>
      <c r="FG9" s="333">
        <v>2.0931739925365624</v>
      </c>
      <c r="FH9" s="229">
        <v>6577.7298290000144</v>
      </c>
      <c r="FI9" s="229">
        <v>280.58318504999971</v>
      </c>
      <c r="FJ9" s="333">
        <v>2.2253392765523472</v>
      </c>
      <c r="FK9" s="229">
        <v>6868.8206845099912</v>
      </c>
      <c r="FL9" s="229">
        <v>282.70709490000058</v>
      </c>
      <c r="FM9" s="333">
        <v>2.2362835521275621</v>
      </c>
      <c r="FN9" s="229">
        <v>7178.9052310100105</v>
      </c>
      <c r="FO9" s="229">
        <v>309.80128567000065</v>
      </c>
      <c r="FP9" s="333">
        <v>2.2277635231766202</v>
      </c>
      <c r="FQ9" s="229">
        <v>9893.0260797600349</v>
      </c>
      <c r="FR9" s="229">
        <v>544.75107876999539</v>
      </c>
      <c r="FS9" s="333">
        <v>3.0652438164595197</v>
      </c>
      <c r="FT9" s="229">
        <v>11099.803135149854</v>
      </c>
      <c r="FU9" s="229">
        <v>608.77737737999678</v>
      </c>
      <c r="FV9" s="333">
        <v>3.3297578994763386</v>
      </c>
    </row>
    <row r="10" spans="1:178" s="109" customFormat="1">
      <c r="A10" s="332" t="s">
        <v>23</v>
      </c>
      <c r="B10" s="229">
        <v>2859.9410528800095</v>
      </c>
      <c r="C10" s="229">
        <v>285.99410528800098</v>
      </c>
      <c r="D10" s="333">
        <v>6.0953395198216285</v>
      </c>
      <c r="E10" s="229">
        <v>2872.7541419899999</v>
      </c>
      <c r="F10" s="229">
        <v>287.27470960999995</v>
      </c>
      <c r="G10" s="333">
        <v>6.0050497858959577</v>
      </c>
      <c r="H10" s="229">
        <v>2822.4153470199999</v>
      </c>
      <c r="I10" s="229">
        <v>282.24075183999997</v>
      </c>
      <c r="J10" s="333">
        <v>5.8817138550774226</v>
      </c>
      <c r="K10" s="229">
        <v>2519.7095368</v>
      </c>
      <c r="L10" s="229">
        <v>251.970236314001</v>
      </c>
      <c r="M10" s="333">
        <v>5.1519618332091985</v>
      </c>
      <c r="N10" s="229">
        <v>2595.5723836999896</v>
      </c>
      <c r="O10" s="229">
        <v>259.556511663999</v>
      </c>
      <c r="P10" s="333">
        <v>5.2397775436920213</v>
      </c>
      <c r="Q10" s="229">
        <v>2579.2931213099901</v>
      </c>
      <c r="R10" s="229">
        <v>257.92864653599997</v>
      </c>
      <c r="S10" s="333">
        <v>4.9939083874915031</v>
      </c>
      <c r="T10" s="229">
        <v>2729.5635503000099</v>
      </c>
      <c r="U10" s="229">
        <v>272.95569860599898</v>
      </c>
      <c r="V10" s="333">
        <v>5.1080316589872954</v>
      </c>
      <c r="W10" s="229">
        <v>2555.7274537199896</v>
      </c>
      <c r="X10" s="229">
        <v>255.57214014300001</v>
      </c>
      <c r="Y10" s="333">
        <v>4.4685373158204049</v>
      </c>
      <c r="Z10" s="229">
        <v>2475.883230020002</v>
      </c>
      <c r="AA10" s="229">
        <v>247.58771720600112</v>
      </c>
      <c r="AB10" s="333">
        <v>4.1622209338677179</v>
      </c>
      <c r="AC10" s="229">
        <v>2402.7539662199997</v>
      </c>
      <c r="AD10" s="229">
        <v>240.27484655900099</v>
      </c>
      <c r="AE10" s="333">
        <v>3.7834294087763523</v>
      </c>
      <c r="AF10" s="229">
        <v>2422.5165574099997</v>
      </c>
      <c r="AG10" s="229">
        <v>242.25110130000098</v>
      </c>
      <c r="AH10" s="333">
        <v>3.6793110313190485</v>
      </c>
      <c r="AI10" s="229">
        <v>2186.2348904700002</v>
      </c>
      <c r="AJ10" s="229">
        <v>218.62299729000003</v>
      </c>
      <c r="AK10" s="333">
        <v>2.952324770237329</v>
      </c>
      <c r="AL10" s="229">
        <v>2386.62684515</v>
      </c>
      <c r="AM10" s="229">
        <v>238.66214621500097</v>
      </c>
      <c r="AN10" s="333">
        <v>3.1106752165848675</v>
      </c>
      <c r="AO10" s="229">
        <v>2452.3061701399956</v>
      </c>
      <c r="AP10" s="229">
        <v>245.23007650000056</v>
      </c>
      <c r="AQ10" s="333">
        <v>2.8607916834843312</v>
      </c>
      <c r="AR10" s="229">
        <v>638.50807255999996</v>
      </c>
      <c r="AS10" s="229">
        <v>63.850606399999997</v>
      </c>
      <c r="AT10" s="333">
        <v>0.73489065616430793</v>
      </c>
      <c r="AU10" s="229">
        <v>456.54312546999995</v>
      </c>
      <c r="AV10" s="229">
        <v>45.654136610000009</v>
      </c>
      <c r="AW10" s="333">
        <v>0.47748617634760437</v>
      </c>
      <c r="AX10" s="229">
        <v>470.02447328999898</v>
      </c>
      <c r="AY10" s="229">
        <v>47.002250179999905</v>
      </c>
      <c r="AZ10" s="333">
        <v>0.47158719617731842</v>
      </c>
      <c r="BA10" s="229">
        <v>397.57585943999999</v>
      </c>
      <c r="BB10" s="229">
        <v>39.757423780000003</v>
      </c>
      <c r="BC10" s="333">
        <v>0.36468026527827924</v>
      </c>
      <c r="BD10" s="229">
        <v>455.66773789000001</v>
      </c>
      <c r="BE10" s="229">
        <v>45.566629970000001</v>
      </c>
      <c r="BF10" s="333">
        <v>0.41447496114699567</v>
      </c>
      <c r="BG10" s="229">
        <v>475.04407642000001</v>
      </c>
      <c r="BH10" s="229">
        <v>47.5042666599999</v>
      </c>
      <c r="BI10" s="333">
        <v>0.40653898058682053</v>
      </c>
      <c r="BJ10" s="229">
        <v>500.04098364999902</v>
      </c>
      <c r="BK10" s="229">
        <v>50.003947769999897</v>
      </c>
      <c r="BL10" s="333">
        <v>0.42446218083751103</v>
      </c>
      <c r="BM10" s="229">
        <v>498.40202730999897</v>
      </c>
      <c r="BN10" s="229">
        <v>49.840047139999598</v>
      </c>
      <c r="BO10" s="333">
        <v>0.41647073119689482</v>
      </c>
      <c r="BP10" s="229">
        <v>749.136228509999</v>
      </c>
      <c r="BQ10" s="229">
        <v>74.9134501999999</v>
      </c>
      <c r="BR10" s="333">
        <v>0.62594064256381066</v>
      </c>
      <c r="BS10" s="229">
        <v>686.54366329999993</v>
      </c>
      <c r="BT10" s="229">
        <v>68.654207020000101</v>
      </c>
      <c r="BU10" s="333">
        <v>0.56114589883675392</v>
      </c>
      <c r="BV10" s="229">
        <v>747.65341586999591</v>
      </c>
      <c r="BW10" s="229">
        <v>74.765198360000198</v>
      </c>
      <c r="BX10" s="333">
        <v>0.59823276033654438</v>
      </c>
      <c r="BY10" s="229">
        <v>622.13538787999596</v>
      </c>
      <c r="BZ10" s="229">
        <v>62.213400369999995</v>
      </c>
      <c r="CA10" s="333">
        <v>0.47682413273211732</v>
      </c>
      <c r="CB10" s="229">
        <v>743.8344204</v>
      </c>
      <c r="CC10" s="229">
        <v>74.383299690000001</v>
      </c>
      <c r="CD10" s="333">
        <v>0.57875794268610803</v>
      </c>
      <c r="CE10" s="229">
        <v>1075.5263811700001</v>
      </c>
      <c r="CF10" s="229">
        <v>116.94900213000001</v>
      </c>
      <c r="CG10" s="333">
        <v>0.82236469498851072</v>
      </c>
      <c r="CH10" s="229">
        <v>1270.6343253599998</v>
      </c>
      <c r="CI10" s="229">
        <v>136.74018494000001</v>
      </c>
      <c r="CJ10" s="333">
        <v>0.94816352622951094</v>
      </c>
      <c r="CK10" s="229">
        <v>1356.2943341199996</v>
      </c>
      <c r="CL10" s="229">
        <v>149.70593617</v>
      </c>
      <c r="CM10" s="333">
        <v>0.97775258933692588</v>
      </c>
      <c r="CN10" s="229">
        <v>1746.2280532699824</v>
      </c>
      <c r="CO10" s="229">
        <v>190.80598939999985</v>
      </c>
      <c r="CP10" s="333">
        <v>1.284958705229643</v>
      </c>
      <c r="CQ10" s="229">
        <v>1719.37035642</v>
      </c>
      <c r="CR10" s="229">
        <v>188.89688672000136</v>
      </c>
      <c r="CS10" s="333">
        <v>1.2379042073142952</v>
      </c>
      <c r="CT10" s="229">
        <v>1731.5903034799942</v>
      </c>
      <c r="CU10" s="229">
        <v>189.40740919999837</v>
      </c>
      <c r="CV10" s="333">
        <v>1.2289779139473866</v>
      </c>
      <c r="CW10" s="229">
        <v>1536.0075490700162</v>
      </c>
      <c r="CX10" s="229">
        <v>169.23579194000052</v>
      </c>
      <c r="CY10" s="333">
        <v>1.0660376033336196</v>
      </c>
      <c r="CZ10" s="229">
        <v>1973.5934849399998</v>
      </c>
      <c r="DA10" s="229">
        <v>212.40635204</v>
      </c>
      <c r="DB10" s="333">
        <v>1.3647820621195341</v>
      </c>
      <c r="DC10" s="229">
        <v>1434.67472131</v>
      </c>
      <c r="DD10" s="229">
        <v>154.17501988000001</v>
      </c>
      <c r="DE10" s="333">
        <v>0.96663213475222787</v>
      </c>
      <c r="DF10" s="229">
        <v>1501.7089124600093</v>
      </c>
      <c r="DG10" s="229">
        <v>160.45072625000074</v>
      </c>
      <c r="DH10" s="333">
        <v>1.0100773715818916</v>
      </c>
      <c r="DI10" s="229">
        <v>1248.8570335400098</v>
      </c>
      <c r="DJ10" s="229">
        <v>133.3093101300002</v>
      </c>
      <c r="DK10" s="333">
        <v>0.82337592858355713</v>
      </c>
      <c r="DL10" s="229">
        <v>1250.72760509</v>
      </c>
      <c r="DM10" s="229">
        <v>132.45802939000001</v>
      </c>
      <c r="DN10" s="333">
        <v>0.82764505028618018</v>
      </c>
      <c r="DO10" s="229">
        <v>1342.0495654499969</v>
      </c>
      <c r="DP10" s="229">
        <v>141.26908301999947</v>
      </c>
      <c r="DQ10" s="333">
        <v>0.86323802304796338</v>
      </c>
      <c r="DR10" s="229">
        <v>1231.5541135999931</v>
      </c>
      <c r="DS10" s="229">
        <v>129.83454962000329</v>
      </c>
      <c r="DT10" s="333">
        <v>0.77961067956158625</v>
      </c>
      <c r="DU10" s="229">
        <v>1137.0501327400191</v>
      </c>
      <c r="DV10" s="229">
        <v>120.51231799000104</v>
      </c>
      <c r="DW10" s="333">
        <v>0.71420111946890141</v>
      </c>
      <c r="DX10" s="229">
        <v>1051.2434800300002</v>
      </c>
      <c r="DY10" s="229">
        <v>112.12448111999949</v>
      </c>
      <c r="DZ10" s="333">
        <v>0.64374403711438843</v>
      </c>
      <c r="EA10" s="229">
        <v>947.21596892000764</v>
      </c>
      <c r="EB10" s="229">
        <v>101.21110268000004</v>
      </c>
      <c r="EC10" s="333">
        <v>0.55751078587843184</v>
      </c>
      <c r="ED10" s="229">
        <v>917.89864305998651</v>
      </c>
      <c r="EE10" s="229">
        <v>97.963446700000929</v>
      </c>
      <c r="EF10" s="333">
        <v>0.5221661450493138</v>
      </c>
      <c r="EG10" s="229">
        <v>823.61529450999956</v>
      </c>
      <c r="EH10" s="229">
        <v>88.193724300000554</v>
      </c>
      <c r="EI10" s="333">
        <v>0.4450146969348216</v>
      </c>
      <c r="EJ10" s="229">
        <v>781.082482679995</v>
      </c>
      <c r="EK10" s="229">
        <v>84.099422280000184</v>
      </c>
      <c r="EL10" s="333">
        <v>0.39407486665225799</v>
      </c>
      <c r="EM10" s="229">
        <v>769.707350929992</v>
      </c>
      <c r="EN10" s="229">
        <v>83.157953549999121</v>
      </c>
      <c r="EO10" s="333">
        <v>0.35653831969505123</v>
      </c>
      <c r="EP10" s="229">
        <v>820.36764594000067</v>
      </c>
      <c r="EQ10" s="229">
        <v>88.927821619999762</v>
      </c>
      <c r="ER10" s="333">
        <v>0.36818294325475054</v>
      </c>
      <c r="ES10" s="229">
        <v>888.96221891000437</v>
      </c>
      <c r="ET10" s="229">
        <v>97.079417730000202</v>
      </c>
      <c r="EU10" s="333">
        <v>0.39090910468093998</v>
      </c>
      <c r="EV10" s="229">
        <v>999.17238363000172</v>
      </c>
      <c r="EW10" s="229">
        <v>108.78620530999927</v>
      </c>
      <c r="EX10" s="333">
        <v>0.39303005578383843</v>
      </c>
      <c r="EY10" s="229">
        <v>1082.8593942899981</v>
      </c>
      <c r="EZ10" s="229">
        <v>117.19585444000049</v>
      </c>
      <c r="FA10" s="333">
        <v>0.39733399728657398</v>
      </c>
      <c r="FB10" s="229">
        <v>944.29834016000302</v>
      </c>
      <c r="FC10" s="229">
        <v>100.80262356999918</v>
      </c>
      <c r="FD10" s="333">
        <v>0.333151897624402</v>
      </c>
      <c r="FE10" s="229">
        <v>1135.6283712000002</v>
      </c>
      <c r="FF10" s="229">
        <v>120.45751067999946</v>
      </c>
      <c r="FG10" s="333">
        <v>0.40907174030113047</v>
      </c>
      <c r="FH10" s="229">
        <v>1318.0796868000014</v>
      </c>
      <c r="FI10" s="229">
        <v>139.14073332999962</v>
      </c>
      <c r="FJ10" s="333">
        <v>0.44592504905416253</v>
      </c>
      <c r="FK10" s="229">
        <v>1549.928958279994</v>
      </c>
      <c r="FL10" s="229">
        <v>161.01264755000037</v>
      </c>
      <c r="FM10" s="333">
        <v>0.50461073240478993</v>
      </c>
      <c r="FN10" s="229">
        <v>1688.3576829400056</v>
      </c>
      <c r="FO10" s="229">
        <v>176.30356805000048</v>
      </c>
      <c r="FP10" s="333">
        <v>0.52393248539924875</v>
      </c>
      <c r="FQ10" s="229">
        <v>2618.8629525500005</v>
      </c>
      <c r="FR10" s="229">
        <v>270.74197455999945</v>
      </c>
      <c r="FS10" s="333">
        <v>0.81142548364266753</v>
      </c>
      <c r="FT10" s="229">
        <v>2246.6702295900104</v>
      </c>
      <c r="FU10" s="229">
        <v>234.23031394999975</v>
      </c>
      <c r="FV10" s="333">
        <v>0.67396402020914403</v>
      </c>
    </row>
    <row r="11" spans="1:178" s="109" customFormat="1">
      <c r="A11" s="332" t="s">
        <v>24</v>
      </c>
      <c r="B11" s="229">
        <v>784.04172585000208</v>
      </c>
      <c r="C11" s="229">
        <v>235.21251775499999</v>
      </c>
      <c r="D11" s="333">
        <v>1.6710136427288029</v>
      </c>
      <c r="E11" s="229">
        <v>631.1764985900021</v>
      </c>
      <c r="F11" s="229">
        <v>189.35273666000001</v>
      </c>
      <c r="G11" s="333">
        <v>1.3193771935856968</v>
      </c>
      <c r="H11" s="229">
        <v>628.42171476999999</v>
      </c>
      <c r="I11" s="229">
        <v>188.52632109999999</v>
      </c>
      <c r="J11" s="333">
        <v>1.3095863833424761</v>
      </c>
      <c r="K11" s="229">
        <v>594.20162263000111</v>
      </c>
      <c r="L11" s="229">
        <v>178.26031133500001</v>
      </c>
      <c r="M11" s="333">
        <v>1.2149432449696402</v>
      </c>
      <c r="N11" s="229">
        <v>495.12407452000099</v>
      </c>
      <c r="O11" s="229">
        <v>148.537064399</v>
      </c>
      <c r="P11" s="333">
        <v>0.99952520041570314</v>
      </c>
      <c r="Q11" s="229">
        <v>392.62223776999997</v>
      </c>
      <c r="R11" s="229">
        <v>117.786548872</v>
      </c>
      <c r="S11" s="333">
        <v>0.76017706949083075</v>
      </c>
      <c r="T11" s="229">
        <v>487.74322711999997</v>
      </c>
      <c r="U11" s="229">
        <v>146.32284011000002</v>
      </c>
      <c r="V11" s="333">
        <v>0.91274952924681207</v>
      </c>
      <c r="W11" s="229">
        <v>494.59937350999996</v>
      </c>
      <c r="X11" s="229">
        <v>148.379689609</v>
      </c>
      <c r="Y11" s="333">
        <v>0.86477756213553425</v>
      </c>
      <c r="Z11" s="229">
        <v>588.19960896000055</v>
      </c>
      <c r="AA11" s="229">
        <v>176.45974248800036</v>
      </c>
      <c r="AB11" s="333">
        <v>0.98882560212112325</v>
      </c>
      <c r="AC11" s="229">
        <v>583.89304958999799</v>
      </c>
      <c r="AD11" s="229">
        <v>175.16778855199999</v>
      </c>
      <c r="AE11" s="333">
        <v>0.91941087870693672</v>
      </c>
      <c r="AF11" s="229">
        <v>580.00100506000001</v>
      </c>
      <c r="AG11" s="229">
        <v>174.00017530100001</v>
      </c>
      <c r="AH11" s="333">
        <v>0.88090382274824774</v>
      </c>
      <c r="AI11" s="229">
        <v>650.93375432999801</v>
      </c>
      <c r="AJ11" s="229">
        <v>195.27999057099899</v>
      </c>
      <c r="AK11" s="333">
        <v>0.87903081918104831</v>
      </c>
      <c r="AL11" s="229">
        <v>705.88075533000108</v>
      </c>
      <c r="AM11" s="229">
        <v>211.76408382999998</v>
      </c>
      <c r="AN11" s="333">
        <v>0.92002894207420038</v>
      </c>
      <c r="AO11" s="229">
        <v>750.08744027999933</v>
      </c>
      <c r="AP11" s="229">
        <v>225.02608255000007</v>
      </c>
      <c r="AQ11" s="333">
        <v>0.87503099619757985</v>
      </c>
      <c r="AR11" s="229">
        <v>2187.8731803399996</v>
      </c>
      <c r="AS11" s="229">
        <v>656.3615179599999</v>
      </c>
      <c r="AT11" s="333">
        <v>2.5181319175150532</v>
      </c>
      <c r="AU11" s="229">
        <v>2507.6750194699998</v>
      </c>
      <c r="AV11" s="229">
        <v>752.30201076000003</v>
      </c>
      <c r="AW11" s="333">
        <v>2.622709859745366</v>
      </c>
      <c r="AX11" s="229">
        <v>2830.96106771</v>
      </c>
      <c r="AY11" s="229">
        <v>849.28773729000295</v>
      </c>
      <c r="AZ11" s="333">
        <v>2.8403733598458842</v>
      </c>
      <c r="BA11" s="229">
        <v>2795.0321106399997</v>
      </c>
      <c r="BB11" s="229">
        <v>838.50905230000001</v>
      </c>
      <c r="BC11" s="333">
        <v>2.5637699758864008</v>
      </c>
      <c r="BD11" s="229">
        <v>2929.7664494400001</v>
      </c>
      <c r="BE11" s="229">
        <v>878.9293778</v>
      </c>
      <c r="BF11" s="333">
        <v>2.6649129054525158</v>
      </c>
      <c r="BG11" s="229">
        <v>3255.5289588299697</v>
      </c>
      <c r="BH11" s="229">
        <v>976.65802758999507</v>
      </c>
      <c r="BI11" s="333">
        <v>2.7860560522461197</v>
      </c>
      <c r="BJ11" s="229">
        <v>3755.3007072599803</v>
      </c>
      <c r="BK11" s="229">
        <v>1126.5894316400002</v>
      </c>
      <c r="BL11" s="333">
        <v>3.1877049682390011</v>
      </c>
      <c r="BM11" s="229">
        <v>3519.6852575599801</v>
      </c>
      <c r="BN11" s="229">
        <v>1055.9049681699998</v>
      </c>
      <c r="BO11" s="333">
        <v>2.9410913529193987</v>
      </c>
      <c r="BP11" s="229">
        <v>3136.0593361299902</v>
      </c>
      <c r="BQ11" s="229">
        <v>940.81721846000698</v>
      </c>
      <c r="BR11" s="333">
        <v>2.6203338208322187</v>
      </c>
      <c r="BS11" s="229">
        <v>3148.69285213999</v>
      </c>
      <c r="BT11" s="229">
        <v>944.60723807999693</v>
      </c>
      <c r="BU11" s="333">
        <v>2.573581514367401</v>
      </c>
      <c r="BV11" s="229">
        <v>3214.4029169999899</v>
      </c>
      <c r="BW11" s="229">
        <v>964.32024601000091</v>
      </c>
      <c r="BX11" s="333">
        <v>2.5719953778758819</v>
      </c>
      <c r="BY11" s="229">
        <v>2608.2328822499899</v>
      </c>
      <c r="BZ11" s="229">
        <v>782.46930647000102</v>
      </c>
      <c r="CA11" s="333">
        <v>1.9990317321125191</v>
      </c>
      <c r="CB11" s="229">
        <v>3206.496995</v>
      </c>
      <c r="CC11" s="229">
        <v>961.94845799999996</v>
      </c>
      <c r="CD11" s="333">
        <v>2.4948907353029339</v>
      </c>
      <c r="CE11" s="229">
        <v>1364.387367</v>
      </c>
      <c r="CF11" s="229">
        <v>409.315966</v>
      </c>
      <c r="CG11" s="333">
        <v>1.043232430699236</v>
      </c>
      <c r="CH11" s="229">
        <v>1188.7634029999999</v>
      </c>
      <c r="CI11" s="229">
        <v>356.62883529999999</v>
      </c>
      <c r="CJ11" s="333">
        <v>0.88707040062193188</v>
      </c>
      <c r="CK11" s="229">
        <v>1045.1715349999999</v>
      </c>
      <c r="CL11" s="229">
        <v>313.5512933</v>
      </c>
      <c r="CM11" s="333">
        <v>0.7534641625636137</v>
      </c>
      <c r="CN11" s="229">
        <v>1326.9808599999938</v>
      </c>
      <c r="CO11" s="229">
        <v>398.0940871600036</v>
      </c>
      <c r="CP11" s="333">
        <v>0.97645642820656486</v>
      </c>
      <c r="CQ11" s="229">
        <v>1149.5558144800152</v>
      </c>
      <c r="CR11" s="229">
        <v>344.86762056000191</v>
      </c>
      <c r="CS11" s="333">
        <v>0.82765180519362658</v>
      </c>
      <c r="CT11" s="229">
        <v>1237.7872082799997</v>
      </c>
      <c r="CU11" s="229">
        <v>371.33596854999809</v>
      </c>
      <c r="CV11" s="333">
        <v>0.87850638692392558</v>
      </c>
      <c r="CW11" s="229">
        <v>1115.5934124299943</v>
      </c>
      <c r="CX11" s="229">
        <v>334.67781970000073</v>
      </c>
      <c r="CY11" s="333">
        <v>0.77425695492297009</v>
      </c>
      <c r="CZ11" s="229">
        <v>1221.8474550000001</v>
      </c>
      <c r="DA11" s="229">
        <v>366.55403469999999</v>
      </c>
      <c r="DB11" s="333">
        <v>0.84493362080646561</v>
      </c>
      <c r="DC11" s="229">
        <v>1030.4090140000001</v>
      </c>
      <c r="DD11" s="229">
        <v>309.1225374</v>
      </c>
      <c r="DE11" s="333">
        <v>0.69425246718035682</v>
      </c>
      <c r="DF11" s="229">
        <v>1135.6332741799997</v>
      </c>
      <c r="DG11" s="229">
        <v>340.68980799999883</v>
      </c>
      <c r="DH11" s="333">
        <v>0.76384808210640398</v>
      </c>
      <c r="DI11" s="229">
        <v>1096.1329052500057</v>
      </c>
      <c r="DJ11" s="229">
        <v>328.83970794999635</v>
      </c>
      <c r="DK11" s="333">
        <v>0.72268436215865794</v>
      </c>
      <c r="DL11" s="229">
        <v>1026.850678</v>
      </c>
      <c r="DM11" s="229">
        <v>308.05506270000001</v>
      </c>
      <c r="DN11" s="333">
        <v>0.67949877940733017</v>
      </c>
      <c r="DO11" s="229">
        <v>1143.3166353099823</v>
      </c>
      <c r="DP11" s="229">
        <v>342.99485228000123</v>
      </c>
      <c r="DQ11" s="333">
        <v>0.73540830189226802</v>
      </c>
      <c r="DR11" s="229">
        <v>1094.3053329400138</v>
      </c>
      <c r="DS11" s="229">
        <v>328.29146531000208</v>
      </c>
      <c r="DT11" s="333">
        <v>0.69272808627743987</v>
      </c>
      <c r="DU11" s="229">
        <v>1028.2209129700102</v>
      </c>
      <c r="DV11" s="229">
        <v>308.46613666000155</v>
      </c>
      <c r="DW11" s="333">
        <v>0.64584357888855215</v>
      </c>
      <c r="DX11" s="229">
        <v>920.71563447999881</v>
      </c>
      <c r="DY11" s="229">
        <v>276.21454988000409</v>
      </c>
      <c r="DZ11" s="333">
        <v>0.5638134369761566</v>
      </c>
      <c r="EA11" s="229">
        <v>829.82373895999183</v>
      </c>
      <c r="EB11" s="229">
        <v>248.94698119999632</v>
      </c>
      <c r="EC11" s="333">
        <v>0.48841626411308237</v>
      </c>
      <c r="ED11" s="229">
        <v>788.22203311999169</v>
      </c>
      <c r="EE11" s="229">
        <v>236.46647053000177</v>
      </c>
      <c r="EF11" s="333">
        <v>0.44839685033753868</v>
      </c>
      <c r="EG11" s="229">
        <v>697.405799629998</v>
      </c>
      <c r="EH11" s="229">
        <v>209.22161590000204</v>
      </c>
      <c r="EI11" s="333">
        <v>0.37682135413424189</v>
      </c>
      <c r="EJ11" s="229">
        <v>719.2858852999974</v>
      </c>
      <c r="EK11" s="229">
        <v>215.7856480199996</v>
      </c>
      <c r="EL11" s="333">
        <v>0.36289699951007187</v>
      </c>
      <c r="EM11" s="229">
        <v>638.08889130000318</v>
      </c>
      <c r="EN11" s="229">
        <v>191.42655487000175</v>
      </c>
      <c r="EO11" s="333">
        <v>0.29557096063237892</v>
      </c>
      <c r="EP11" s="229">
        <v>648.78285205000964</v>
      </c>
      <c r="EQ11" s="229">
        <v>194.63474528000216</v>
      </c>
      <c r="ER11" s="333">
        <v>0.29117528120855979</v>
      </c>
      <c r="ES11" s="229">
        <v>608.30251423999914</v>
      </c>
      <c r="ET11" s="229">
        <v>182.49065176000346</v>
      </c>
      <c r="EU11" s="333">
        <v>0.26749279795972519</v>
      </c>
      <c r="EV11" s="229">
        <v>622.23988097000586</v>
      </c>
      <c r="EW11" s="229">
        <v>186.67186350000068</v>
      </c>
      <c r="EX11" s="333">
        <v>0.2447615437889562</v>
      </c>
      <c r="EY11" s="229">
        <v>824.1233296300054</v>
      </c>
      <c r="EZ11" s="229">
        <v>247.23689936000213</v>
      </c>
      <c r="FA11" s="333">
        <v>0.30239587756793901</v>
      </c>
      <c r="FB11" s="229">
        <v>841.42194249000636</v>
      </c>
      <c r="FC11" s="229">
        <v>252.42648233000131</v>
      </c>
      <c r="FD11" s="333">
        <v>0.29685672940593977</v>
      </c>
      <c r="FE11" s="229">
        <v>696.51711052999792</v>
      </c>
      <c r="FF11" s="229">
        <v>208.95504481000106</v>
      </c>
      <c r="FG11" s="333">
        <v>0.25089674913012694</v>
      </c>
      <c r="FH11" s="229">
        <v>1198.2347484299917</v>
      </c>
      <c r="FI11" s="229">
        <v>359.47033038999945</v>
      </c>
      <c r="FJ11" s="333">
        <v>0.40537980694419234</v>
      </c>
      <c r="FK11" s="229">
        <v>1475.5675343500034</v>
      </c>
      <c r="FL11" s="229">
        <v>442.6701629200021</v>
      </c>
      <c r="FM11" s="333">
        <v>0.48040086627414036</v>
      </c>
      <c r="FN11" s="229">
        <v>2048.4282295500016</v>
      </c>
      <c r="FO11" s="229">
        <v>614.52836688000605</v>
      </c>
      <c r="FP11" s="333">
        <v>0.63566986090366939</v>
      </c>
      <c r="FQ11" s="229">
        <v>2661.3669186299844</v>
      </c>
      <c r="FR11" s="229">
        <v>798.40997553000204</v>
      </c>
      <c r="FS11" s="333">
        <v>0.82459486358276746</v>
      </c>
      <c r="FT11" s="229">
        <v>3254.8103647099833</v>
      </c>
      <c r="FU11" s="229">
        <v>976.44300869999768</v>
      </c>
      <c r="FV11" s="333">
        <v>0.97638943603158002</v>
      </c>
    </row>
    <row r="12" spans="1:178" s="109" customFormat="1">
      <c r="A12" s="332" t="s">
        <v>25</v>
      </c>
      <c r="B12" s="229">
        <v>425.329671359999</v>
      </c>
      <c r="C12" s="229">
        <v>212.66483568000001</v>
      </c>
      <c r="D12" s="333">
        <v>0.90649726929952856</v>
      </c>
      <c r="E12" s="229">
        <v>293.09243356000002</v>
      </c>
      <c r="F12" s="229">
        <v>146.54614878000001</v>
      </c>
      <c r="G12" s="333">
        <v>0.61266456104663414</v>
      </c>
      <c r="H12" s="229">
        <v>301.35681238000001</v>
      </c>
      <c r="I12" s="229">
        <v>150.67834780999999</v>
      </c>
      <c r="J12" s="333">
        <v>0.62800627149681287</v>
      </c>
      <c r="K12" s="229">
        <v>266.70482490000001</v>
      </c>
      <c r="L12" s="229">
        <v>133.35235847999999</v>
      </c>
      <c r="M12" s="333">
        <v>0.54532201372804767</v>
      </c>
      <c r="N12" s="229">
        <v>265.21159256999999</v>
      </c>
      <c r="O12" s="229">
        <v>132.605747525</v>
      </c>
      <c r="P12" s="333">
        <v>0.53539240739421701</v>
      </c>
      <c r="Q12" s="229">
        <v>236.73991956</v>
      </c>
      <c r="R12" s="229">
        <v>118.36991429999999</v>
      </c>
      <c r="S12" s="333">
        <v>0.45836491408324087</v>
      </c>
      <c r="T12" s="229">
        <v>203.34392385000001</v>
      </c>
      <c r="U12" s="229">
        <v>101.67192660500001</v>
      </c>
      <c r="V12" s="333">
        <v>0.38053233842983375</v>
      </c>
      <c r="W12" s="229">
        <v>205.338697620001</v>
      </c>
      <c r="X12" s="229">
        <v>102.669309395</v>
      </c>
      <c r="Y12" s="333">
        <v>0.35902248941348464</v>
      </c>
      <c r="Z12" s="229">
        <v>222.9873949600003</v>
      </c>
      <c r="AA12" s="229">
        <v>111.49365657999984</v>
      </c>
      <c r="AB12" s="333">
        <v>0.37486533776620962</v>
      </c>
      <c r="AC12" s="229">
        <v>220.76553219999897</v>
      </c>
      <c r="AD12" s="229">
        <v>110.38272546500001</v>
      </c>
      <c r="AE12" s="333">
        <v>0.34762227789957667</v>
      </c>
      <c r="AF12" s="229">
        <v>209.57949332999999</v>
      </c>
      <c r="AG12" s="229">
        <v>104.789712995</v>
      </c>
      <c r="AH12" s="333">
        <v>0.31830871883564987</v>
      </c>
      <c r="AI12" s="229">
        <v>237.13981051000098</v>
      </c>
      <c r="AJ12" s="229">
        <v>118.56987194499999</v>
      </c>
      <c r="AK12" s="333">
        <v>0.32023719849588117</v>
      </c>
      <c r="AL12" s="229">
        <v>203.94552233000002</v>
      </c>
      <c r="AM12" s="229">
        <v>101.972727725</v>
      </c>
      <c r="AN12" s="333">
        <v>0.26581796108369593</v>
      </c>
      <c r="AO12" s="229">
        <v>211.80904515000037</v>
      </c>
      <c r="AP12" s="229">
        <v>105.90448901999997</v>
      </c>
      <c r="AQ12" s="333">
        <v>0.24709049882514741</v>
      </c>
      <c r="AR12" s="229">
        <v>301.53193860000005</v>
      </c>
      <c r="AS12" s="229">
        <v>150.76593009000001</v>
      </c>
      <c r="AT12" s="333">
        <v>0.34704808558458278</v>
      </c>
      <c r="AU12" s="229">
        <v>330.54412382999897</v>
      </c>
      <c r="AV12" s="229">
        <v>165.27201823000001</v>
      </c>
      <c r="AW12" s="333">
        <v>0.34570720923521275</v>
      </c>
      <c r="AX12" s="229">
        <v>382.82325789999902</v>
      </c>
      <c r="AY12" s="229">
        <v>191.41158062</v>
      </c>
      <c r="AZ12" s="333">
        <v>0.38409605687306314</v>
      </c>
      <c r="BA12" s="229">
        <v>370.17638614999998</v>
      </c>
      <c r="BB12" s="229">
        <v>185.08814211000001</v>
      </c>
      <c r="BC12" s="333">
        <v>0.33954783595534072</v>
      </c>
      <c r="BD12" s="229">
        <v>376.2227474</v>
      </c>
      <c r="BE12" s="229">
        <v>188.11132269999999</v>
      </c>
      <c r="BF12" s="333">
        <v>0.34221186984467677</v>
      </c>
      <c r="BG12" s="229">
        <v>491.95526709000097</v>
      </c>
      <c r="BH12" s="229">
        <v>245.97758309999901</v>
      </c>
      <c r="BI12" s="333">
        <v>0.42101144442070937</v>
      </c>
      <c r="BJ12" s="229">
        <v>585.31337487999906</v>
      </c>
      <c r="BK12" s="229">
        <v>292.65663260999901</v>
      </c>
      <c r="BL12" s="333">
        <v>0.49684605801996556</v>
      </c>
      <c r="BM12" s="229">
        <v>415.85673233999995</v>
      </c>
      <c r="BN12" s="229">
        <v>207.92831881000001</v>
      </c>
      <c r="BO12" s="333">
        <v>0.34749488946815238</v>
      </c>
      <c r="BP12" s="229">
        <v>534.84813752999992</v>
      </c>
      <c r="BQ12" s="229">
        <v>267.42401943000101</v>
      </c>
      <c r="BR12" s="333">
        <v>0.4468922662376848</v>
      </c>
      <c r="BS12" s="229">
        <v>638.202625649997</v>
      </c>
      <c r="BT12" s="229">
        <v>319.10125018999997</v>
      </c>
      <c r="BU12" s="333">
        <v>0.52163439145144896</v>
      </c>
      <c r="BV12" s="229">
        <v>635.26095558999998</v>
      </c>
      <c r="BW12" s="229">
        <v>317.63041533999996</v>
      </c>
      <c r="BX12" s="333">
        <v>0.50830225199254353</v>
      </c>
      <c r="BY12" s="229">
        <v>541.89197282999896</v>
      </c>
      <c r="BZ12" s="229">
        <v>270.94593133999996</v>
      </c>
      <c r="CA12" s="333">
        <v>0.41532305509841982</v>
      </c>
      <c r="CB12" s="229">
        <v>648.84665629999995</v>
      </c>
      <c r="CC12" s="229">
        <v>324.42326739999999</v>
      </c>
      <c r="CD12" s="333">
        <v>0.50485046889468765</v>
      </c>
      <c r="CE12" s="229">
        <v>513.38291630000003</v>
      </c>
      <c r="CF12" s="229">
        <v>256.69140959999999</v>
      </c>
      <c r="CG12" s="333">
        <v>0.39254079933965808</v>
      </c>
      <c r="CH12" s="229">
        <v>678.10173579999991</v>
      </c>
      <c r="CI12" s="229">
        <v>339.05081799999999</v>
      </c>
      <c r="CJ12" s="333">
        <v>0.50600815681279299</v>
      </c>
      <c r="CK12" s="229">
        <v>630.11621160000004</v>
      </c>
      <c r="CL12" s="229">
        <v>315.05806799999999</v>
      </c>
      <c r="CM12" s="333">
        <v>0.45425077874030578</v>
      </c>
      <c r="CN12" s="229">
        <v>590.24159799000086</v>
      </c>
      <c r="CO12" s="229">
        <v>295.12076381999782</v>
      </c>
      <c r="CP12" s="333">
        <v>0.43432819562465586</v>
      </c>
      <c r="CQ12" s="229">
        <v>667.63505122999914</v>
      </c>
      <c r="CR12" s="229">
        <v>333.81881565999782</v>
      </c>
      <c r="CS12" s="333">
        <v>0.48068075373181846</v>
      </c>
      <c r="CT12" s="229">
        <v>749.37878213999443</v>
      </c>
      <c r="CU12" s="229">
        <v>374.68934191999688</v>
      </c>
      <c r="CV12" s="333">
        <v>0.53186366924090589</v>
      </c>
      <c r="CW12" s="229">
        <v>647.96926116999998</v>
      </c>
      <c r="CX12" s="229">
        <v>323.98457574999799</v>
      </c>
      <c r="CY12" s="333">
        <v>0.44971106986404263</v>
      </c>
      <c r="CZ12" s="229">
        <v>668.64893960000006</v>
      </c>
      <c r="DA12" s="229">
        <v>334.3244138</v>
      </c>
      <c r="DB12" s="333">
        <v>0.46238502791220504</v>
      </c>
      <c r="DC12" s="229">
        <v>692.93792210000004</v>
      </c>
      <c r="DD12" s="229">
        <v>346.46891010000002</v>
      </c>
      <c r="DE12" s="333">
        <v>0.46687660480885007</v>
      </c>
      <c r="DF12" s="229">
        <v>662.66132532999268</v>
      </c>
      <c r="DG12" s="229">
        <v>331.3306140199976</v>
      </c>
      <c r="DH12" s="333">
        <v>0.44571834407096944</v>
      </c>
      <c r="DI12" s="229">
        <v>690.4689896600006</v>
      </c>
      <c r="DJ12" s="229">
        <v>345.23444538000189</v>
      </c>
      <c r="DK12" s="333">
        <v>0.4552286853107112</v>
      </c>
      <c r="DL12" s="229">
        <v>666.62907159999997</v>
      </c>
      <c r="DM12" s="229">
        <v>333.31449219999996</v>
      </c>
      <c r="DN12" s="333">
        <v>0.44112902700897061</v>
      </c>
      <c r="DO12" s="229">
        <v>684.92511127000296</v>
      </c>
      <c r="DP12" s="229">
        <v>342.4625167100026</v>
      </c>
      <c r="DQ12" s="333">
        <v>0.44056003161878232</v>
      </c>
      <c r="DR12" s="229">
        <v>757.54811237999547</v>
      </c>
      <c r="DS12" s="229">
        <v>378.77401693000024</v>
      </c>
      <c r="DT12" s="333">
        <v>0.47955066868055524</v>
      </c>
      <c r="DU12" s="229">
        <v>643.14720766999369</v>
      </c>
      <c r="DV12" s="229">
        <v>321.57356557999776</v>
      </c>
      <c r="DW12" s="333">
        <v>0.403972034719627</v>
      </c>
      <c r="DX12" s="229">
        <v>625.18898795999155</v>
      </c>
      <c r="DY12" s="229">
        <v>312.59445474999688</v>
      </c>
      <c r="DZ12" s="333">
        <v>0.38284345226791638</v>
      </c>
      <c r="EA12" s="229">
        <v>504.07946091000406</v>
      </c>
      <c r="EB12" s="229">
        <v>252.03969339000042</v>
      </c>
      <c r="EC12" s="333">
        <v>0.29669024342731026</v>
      </c>
      <c r="ED12" s="229">
        <v>567.74141994999547</v>
      </c>
      <c r="EE12" s="229">
        <v>283.87067183999898</v>
      </c>
      <c r="EF12" s="333">
        <v>0.32297176913980774</v>
      </c>
      <c r="EG12" s="229">
        <v>404.65217698000191</v>
      </c>
      <c r="EH12" s="229">
        <v>202.32605386999995</v>
      </c>
      <c r="EI12" s="333">
        <v>0.21864111449011589</v>
      </c>
      <c r="EJ12" s="229">
        <v>406.37964826999962</v>
      </c>
      <c r="EK12" s="229">
        <v>203.18979263999896</v>
      </c>
      <c r="EL12" s="333">
        <v>0.20502828990955838</v>
      </c>
      <c r="EM12" s="229">
        <v>328.27542065000364</v>
      </c>
      <c r="EN12" s="229">
        <v>164.13768193000018</v>
      </c>
      <c r="EO12" s="333">
        <v>0.15206138636239158</v>
      </c>
      <c r="EP12" s="229">
        <v>392.11102207000039</v>
      </c>
      <c r="EQ12" s="229">
        <v>196.0554799299984</v>
      </c>
      <c r="ER12" s="333">
        <v>0.17598035576225038</v>
      </c>
      <c r="ES12" s="229">
        <v>390.83295905999938</v>
      </c>
      <c r="ET12" s="229">
        <v>195.41645109999948</v>
      </c>
      <c r="EU12" s="333">
        <v>0.17186350427049341</v>
      </c>
      <c r="EV12" s="229">
        <v>416.90381995000507</v>
      </c>
      <c r="EW12" s="229">
        <v>208.45188325000083</v>
      </c>
      <c r="EX12" s="333">
        <v>0.16399145362300405</v>
      </c>
      <c r="EY12" s="229">
        <v>419.1286672499981</v>
      </c>
      <c r="EZ12" s="229">
        <v>209.56430505999907</v>
      </c>
      <c r="FA12" s="333">
        <v>0.15379103659624066</v>
      </c>
      <c r="FB12" s="229">
        <v>598.85305210000456</v>
      </c>
      <c r="FC12" s="229">
        <v>299.42649631000273</v>
      </c>
      <c r="FD12" s="333">
        <v>0.21127754039202948</v>
      </c>
      <c r="FE12" s="229">
        <v>600.53716773000326</v>
      </c>
      <c r="FF12" s="229">
        <v>300.26855518000031</v>
      </c>
      <c r="FG12" s="333">
        <v>0.21632321853603961</v>
      </c>
      <c r="FH12" s="229">
        <v>872.06261013999961</v>
      </c>
      <c r="FI12" s="229">
        <v>436.03127682000019</v>
      </c>
      <c r="FJ12" s="333">
        <v>0.29503114728145124</v>
      </c>
      <c r="FK12" s="229">
        <v>1039.8589158000011</v>
      </c>
      <c r="FL12" s="229">
        <v>519.92942685999969</v>
      </c>
      <c r="FM12" s="333">
        <v>0.33854710972159158</v>
      </c>
      <c r="FN12" s="229">
        <v>1091.4786578400035</v>
      </c>
      <c r="FO12" s="229">
        <v>545.73929803000215</v>
      </c>
      <c r="FP12" s="333">
        <v>0.33870851641255556</v>
      </c>
      <c r="FQ12" s="229">
        <v>1426.7234549800171</v>
      </c>
      <c r="FR12" s="229">
        <v>713.36169750000647</v>
      </c>
      <c r="FS12" s="333">
        <v>0.44205435353318484</v>
      </c>
      <c r="FT12" s="229">
        <v>1994.741545819991</v>
      </c>
      <c r="FU12" s="229">
        <v>997.37074140000095</v>
      </c>
      <c r="FV12" s="333">
        <v>0.59838956950276456</v>
      </c>
    </row>
    <row r="13" spans="1:178" s="109" customFormat="1">
      <c r="A13" s="332" t="s">
        <v>26</v>
      </c>
      <c r="B13" s="229">
        <v>364.45277420999997</v>
      </c>
      <c r="C13" s="229">
        <v>255.11694194699999</v>
      </c>
      <c r="D13" s="333">
        <v>0.77675146329110178</v>
      </c>
      <c r="E13" s="229">
        <v>255.11678906999998</v>
      </c>
      <c r="F13" s="229">
        <v>178.58166456000001</v>
      </c>
      <c r="G13" s="333">
        <v>0.53328232903426809</v>
      </c>
      <c r="H13" s="229">
        <v>211.37330285000002</v>
      </c>
      <c r="I13" s="229">
        <v>147.96122448</v>
      </c>
      <c r="J13" s="333">
        <v>0.440487005315845</v>
      </c>
      <c r="K13" s="229">
        <v>234.25742400999999</v>
      </c>
      <c r="L13" s="229">
        <v>163.98013779900003</v>
      </c>
      <c r="M13" s="333">
        <v>0.47897794964817791</v>
      </c>
      <c r="N13" s="229">
        <v>203.81322889999899</v>
      </c>
      <c r="O13" s="229">
        <v>142.66917943399997</v>
      </c>
      <c r="P13" s="333">
        <v>0.41144526987732599</v>
      </c>
      <c r="Q13" s="229">
        <v>220.54174509000001</v>
      </c>
      <c r="R13" s="229">
        <v>154.379160036</v>
      </c>
      <c r="S13" s="333">
        <v>0.42700275571533131</v>
      </c>
      <c r="T13" s="229">
        <v>219.14083890999999</v>
      </c>
      <c r="U13" s="229">
        <v>153.39853004000003</v>
      </c>
      <c r="V13" s="333">
        <v>0.41009425950397188</v>
      </c>
      <c r="W13" s="229">
        <v>238.86430489</v>
      </c>
      <c r="X13" s="229">
        <v>167.20495621000001</v>
      </c>
      <c r="Y13" s="333">
        <v>0.41764001801712108</v>
      </c>
      <c r="Z13" s="229">
        <v>253.34354692999952</v>
      </c>
      <c r="AA13" s="229">
        <v>177.34041648400026</v>
      </c>
      <c r="AB13" s="333">
        <v>0.42589723202892071</v>
      </c>
      <c r="AC13" s="229">
        <v>240.05234545999997</v>
      </c>
      <c r="AD13" s="229">
        <v>168.036578967</v>
      </c>
      <c r="AE13" s="333">
        <v>0.3779917195966232</v>
      </c>
      <c r="AF13" s="229">
        <v>227.64023332999997</v>
      </c>
      <c r="AG13" s="229">
        <v>159.34810722500001</v>
      </c>
      <c r="AH13" s="333">
        <v>0.34573931769472654</v>
      </c>
      <c r="AI13" s="229">
        <v>232.62111261999999</v>
      </c>
      <c r="AJ13" s="229">
        <v>162.834730253</v>
      </c>
      <c r="AK13" s="333">
        <v>0.3141350802980506</v>
      </c>
      <c r="AL13" s="229">
        <v>203.48685355999999</v>
      </c>
      <c r="AM13" s="229">
        <v>142.44075109899998</v>
      </c>
      <c r="AN13" s="333">
        <v>0.26522014262776095</v>
      </c>
      <c r="AO13" s="229">
        <v>234.79191426999955</v>
      </c>
      <c r="AP13" s="229">
        <v>164.35428287999991</v>
      </c>
      <c r="AQ13" s="333">
        <v>0.27390167013878031</v>
      </c>
      <c r="AR13" s="229">
        <v>235.45612976000001</v>
      </c>
      <c r="AS13" s="229">
        <v>164.81924370000002</v>
      </c>
      <c r="AT13" s="333">
        <v>0.2709981551266526</v>
      </c>
      <c r="AU13" s="229">
        <v>279.74681054999996</v>
      </c>
      <c r="AV13" s="229">
        <v>195.82271680999898</v>
      </c>
      <c r="AW13" s="333">
        <v>0.29257966545316988</v>
      </c>
      <c r="AX13" s="229">
        <v>210.51755668000001</v>
      </c>
      <c r="AY13" s="229">
        <v>147.36223701</v>
      </c>
      <c r="AZ13" s="333">
        <v>0.21121747896639428</v>
      </c>
      <c r="BA13" s="229">
        <v>269.59300254999999</v>
      </c>
      <c r="BB13" s="229">
        <v>188.71502751</v>
      </c>
      <c r="BC13" s="333">
        <v>0.24728676390357907</v>
      </c>
      <c r="BD13" s="229">
        <v>235.40828408000002</v>
      </c>
      <c r="BE13" s="229">
        <v>164.78574408</v>
      </c>
      <c r="BF13" s="333">
        <v>0.21412716171117846</v>
      </c>
      <c r="BG13" s="229">
        <v>307.85254313000098</v>
      </c>
      <c r="BH13" s="229">
        <v>215.496724739999</v>
      </c>
      <c r="BI13" s="333">
        <v>0.2634577826931549</v>
      </c>
      <c r="BJ13" s="229">
        <v>350.77525754999999</v>
      </c>
      <c r="BK13" s="229">
        <v>245.54261964999898</v>
      </c>
      <c r="BL13" s="333">
        <v>0.29775725524875762</v>
      </c>
      <c r="BM13" s="229">
        <v>340.57527462000104</v>
      </c>
      <c r="BN13" s="229">
        <v>238.40262387000001</v>
      </c>
      <c r="BO13" s="333">
        <v>0.28458879754988009</v>
      </c>
      <c r="BP13" s="229">
        <v>396.02787986999999</v>
      </c>
      <c r="BQ13" s="229">
        <v>277.21944665000098</v>
      </c>
      <c r="BR13" s="333">
        <v>0.33090102462679488</v>
      </c>
      <c r="BS13" s="229">
        <v>509.41723127999904</v>
      </c>
      <c r="BT13" s="229">
        <v>356.59199105999897</v>
      </c>
      <c r="BU13" s="333">
        <v>0.41637175522896652</v>
      </c>
      <c r="BV13" s="229">
        <v>493.26493449000003</v>
      </c>
      <c r="BW13" s="229">
        <v>345.28538395999902</v>
      </c>
      <c r="BX13" s="333">
        <v>0.39468453841517398</v>
      </c>
      <c r="BY13" s="229">
        <v>462.245483680002</v>
      </c>
      <c r="BZ13" s="229">
        <v>323.57177064000001</v>
      </c>
      <c r="CA13" s="333">
        <v>0.35427948025288991</v>
      </c>
      <c r="CB13" s="229">
        <v>426.21333710000005</v>
      </c>
      <c r="CC13" s="229">
        <v>298.349268</v>
      </c>
      <c r="CD13" s="333">
        <v>0.3316253555364197</v>
      </c>
      <c r="CE13" s="229">
        <v>440.66577989999996</v>
      </c>
      <c r="CF13" s="229">
        <v>308.4659987</v>
      </c>
      <c r="CG13" s="333">
        <v>0.33694011232445797</v>
      </c>
      <c r="CH13" s="229">
        <v>472.12690900000001</v>
      </c>
      <c r="CI13" s="229">
        <v>330.48878980000001</v>
      </c>
      <c r="CJ13" s="333">
        <v>0.35230711616298338</v>
      </c>
      <c r="CK13" s="229">
        <v>511.64411189999998</v>
      </c>
      <c r="CL13" s="229">
        <v>358.15083189999996</v>
      </c>
      <c r="CM13" s="333">
        <v>0.36884424172854774</v>
      </c>
      <c r="CN13" s="229">
        <v>468.93841712000119</v>
      </c>
      <c r="CO13" s="229">
        <v>328.25684892000129</v>
      </c>
      <c r="CP13" s="333">
        <v>0.34506747281180739</v>
      </c>
      <c r="CQ13" s="229">
        <v>670.9032878199971</v>
      </c>
      <c r="CR13" s="229">
        <v>469.63340651000243</v>
      </c>
      <c r="CS13" s="333">
        <v>0.48303380338755458</v>
      </c>
      <c r="CT13" s="229">
        <v>624.97191618000056</v>
      </c>
      <c r="CU13" s="229">
        <v>437.48028089999633</v>
      </c>
      <c r="CV13" s="333">
        <v>0.44356721118095127</v>
      </c>
      <c r="CW13" s="229">
        <v>551.39412996999681</v>
      </c>
      <c r="CX13" s="229">
        <v>385.97581854000043</v>
      </c>
      <c r="CY13" s="333">
        <v>0.38268488794949773</v>
      </c>
      <c r="CZ13" s="229">
        <v>557.11723110000003</v>
      </c>
      <c r="DA13" s="229">
        <v>389.98198589999998</v>
      </c>
      <c r="DB13" s="333">
        <v>0.38525846852706785</v>
      </c>
      <c r="DC13" s="229">
        <v>627.59047779999992</v>
      </c>
      <c r="DD13" s="229">
        <v>439.31326689999997</v>
      </c>
      <c r="DE13" s="333">
        <v>0.42284785135968239</v>
      </c>
      <c r="DF13" s="229">
        <v>631.88827909000804</v>
      </c>
      <c r="DG13" s="229">
        <v>442.32172775999777</v>
      </c>
      <c r="DH13" s="333">
        <v>0.42501982027334945</v>
      </c>
      <c r="DI13" s="229">
        <v>560.65709491000212</v>
      </c>
      <c r="DJ13" s="229">
        <v>392.45990291000135</v>
      </c>
      <c r="DK13" s="333">
        <v>0.36964323676821664</v>
      </c>
      <c r="DL13" s="229">
        <v>643.72512170000005</v>
      </c>
      <c r="DM13" s="229">
        <v>450.60752170000001</v>
      </c>
      <c r="DN13" s="333">
        <v>0.42597277660753036</v>
      </c>
      <c r="DO13" s="229">
        <v>641.93300566000687</v>
      </c>
      <c r="DP13" s="229">
        <v>449.35305156000072</v>
      </c>
      <c r="DQ13" s="333">
        <v>0.41290649242852273</v>
      </c>
      <c r="DR13" s="229">
        <v>663.84444224000492</v>
      </c>
      <c r="DS13" s="229">
        <v>464.69105587000104</v>
      </c>
      <c r="DT13" s="333">
        <v>0.42023343596740131</v>
      </c>
      <c r="DU13" s="229">
        <v>315.65651368999971</v>
      </c>
      <c r="DV13" s="229">
        <v>220.95952789999933</v>
      </c>
      <c r="DW13" s="333">
        <v>0.19826938932040444</v>
      </c>
      <c r="DX13" s="229">
        <v>560.09916698000166</v>
      </c>
      <c r="DY13" s="229">
        <v>392.06936563000539</v>
      </c>
      <c r="DZ13" s="333">
        <v>0.34298476593245797</v>
      </c>
      <c r="EA13" s="229">
        <v>424.21738220000083</v>
      </c>
      <c r="EB13" s="229">
        <v>296.95212321000315</v>
      </c>
      <c r="EC13" s="333">
        <v>0.249685155121774</v>
      </c>
      <c r="ED13" s="229">
        <v>392.61508623000014</v>
      </c>
      <c r="EE13" s="229">
        <v>274.83051564000192</v>
      </c>
      <c r="EF13" s="333">
        <v>0.2233474334175754</v>
      </c>
      <c r="EG13" s="229">
        <v>334.90296768000053</v>
      </c>
      <c r="EH13" s="229">
        <v>234.43203834000133</v>
      </c>
      <c r="EI13" s="333">
        <v>0.18095431648504717</v>
      </c>
      <c r="EJ13" s="229">
        <v>348.93314227999849</v>
      </c>
      <c r="EK13" s="229">
        <v>244.2531630099995</v>
      </c>
      <c r="EL13" s="333">
        <v>0.17604514832126777</v>
      </c>
      <c r="EM13" s="229">
        <v>245.13627477000122</v>
      </c>
      <c r="EN13" s="229">
        <v>171.5953629899999</v>
      </c>
      <c r="EO13" s="333">
        <v>0.11355026738045283</v>
      </c>
      <c r="EP13" s="229">
        <v>274.85251322999852</v>
      </c>
      <c r="EQ13" s="229">
        <v>192.39672352000051</v>
      </c>
      <c r="ER13" s="333">
        <v>0.123354459165723</v>
      </c>
      <c r="ES13" s="229">
        <v>288.40584315999797</v>
      </c>
      <c r="ET13" s="229">
        <v>201.88405434000038</v>
      </c>
      <c r="EU13" s="333">
        <v>0.12682256628708299</v>
      </c>
      <c r="EV13" s="229">
        <v>336.86050356000123</v>
      </c>
      <c r="EW13" s="229">
        <v>235.80231738999979</v>
      </c>
      <c r="EX13" s="333">
        <v>0.13250596661265027</v>
      </c>
      <c r="EY13" s="229">
        <v>396.33333555999974</v>
      </c>
      <c r="EZ13" s="229">
        <v>277.43329895999847</v>
      </c>
      <c r="FA13" s="333">
        <v>0.14542673712428658</v>
      </c>
      <c r="FB13" s="229">
        <v>483.89412682999875</v>
      </c>
      <c r="FC13" s="229">
        <v>338.72585198999803</v>
      </c>
      <c r="FD13" s="333">
        <v>0.17071961237949598</v>
      </c>
      <c r="FE13" s="229">
        <v>434.4562055599975</v>
      </c>
      <c r="FF13" s="229">
        <v>304.11930763999902</v>
      </c>
      <c r="FG13" s="333">
        <v>0.15649816489284785</v>
      </c>
      <c r="FH13" s="229">
        <v>585.40349760000458</v>
      </c>
      <c r="FI13" s="229">
        <v>409.78241311999847</v>
      </c>
      <c r="FJ13" s="333">
        <v>0.19805030454381786</v>
      </c>
      <c r="FK13" s="229">
        <v>770.16823096000155</v>
      </c>
      <c r="FL13" s="229">
        <v>539.11772159000111</v>
      </c>
      <c r="FM13" s="333">
        <v>0.25074385056390502</v>
      </c>
      <c r="FN13" s="229">
        <v>943.83403393000503</v>
      </c>
      <c r="FO13" s="229">
        <v>660.68378260999509</v>
      </c>
      <c r="FP13" s="333">
        <v>0.29289132048147776</v>
      </c>
      <c r="FQ13" s="229">
        <v>1039.8486140299976</v>
      </c>
      <c r="FR13" s="229">
        <v>727.89398735999885</v>
      </c>
      <c r="FS13" s="333">
        <v>0.32218549799747076</v>
      </c>
      <c r="FT13" s="229">
        <v>1988.4542506399946</v>
      </c>
      <c r="FU13" s="229">
        <v>1391.9179257899914</v>
      </c>
      <c r="FV13" s="333">
        <v>0.59650348462927372</v>
      </c>
    </row>
    <row r="14" spans="1:178" s="109" customFormat="1">
      <c r="A14" s="332" t="s">
        <v>27</v>
      </c>
      <c r="B14" s="229">
        <v>2769.5956143099897</v>
      </c>
      <c r="C14" s="229">
        <v>2769.5956143099897</v>
      </c>
      <c r="D14" s="333">
        <v>5.9027879560063852</v>
      </c>
      <c r="E14" s="229">
        <v>2700.7438358600102</v>
      </c>
      <c r="F14" s="229">
        <v>2700.7438358600102</v>
      </c>
      <c r="G14" s="333">
        <v>5.6454887511036569</v>
      </c>
      <c r="H14" s="229">
        <v>2542.6527823900001</v>
      </c>
      <c r="I14" s="229">
        <v>2542.6527823900001</v>
      </c>
      <c r="J14" s="333">
        <v>5.2987084677755076</v>
      </c>
      <c r="K14" s="229">
        <v>2269.3506541500001</v>
      </c>
      <c r="L14" s="229">
        <v>2269.3506541500001</v>
      </c>
      <c r="M14" s="333">
        <v>4.6400617950580623</v>
      </c>
      <c r="N14" s="229">
        <v>2013.0442702600001</v>
      </c>
      <c r="O14" s="229">
        <v>2013.0442702600001</v>
      </c>
      <c r="P14" s="333">
        <v>4.0638065915658261</v>
      </c>
      <c r="Q14" s="229">
        <v>1807.38927829</v>
      </c>
      <c r="R14" s="229">
        <v>1807.38927829</v>
      </c>
      <c r="S14" s="333">
        <v>3.4993837659406801</v>
      </c>
      <c r="T14" s="229">
        <v>1568.6016903899999</v>
      </c>
      <c r="U14" s="229">
        <v>1568.6016903899999</v>
      </c>
      <c r="V14" s="333">
        <v>2.9354389253814763</v>
      </c>
      <c r="W14" s="229">
        <v>1326.48970429</v>
      </c>
      <c r="X14" s="229">
        <v>1326.48970429</v>
      </c>
      <c r="Y14" s="333">
        <v>2.319288284845753</v>
      </c>
      <c r="Z14" s="229">
        <v>1291.6297405399998</v>
      </c>
      <c r="AA14" s="229">
        <v>1291.6297405399998</v>
      </c>
      <c r="AB14" s="333">
        <v>2.1713658704486982</v>
      </c>
      <c r="AC14" s="229">
        <v>1321.2025043699998</v>
      </c>
      <c r="AD14" s="229">
        <v>1321.2025043699998</v>
      </c>
      <c r="AE14" s="333">
        <v>2.0803946139547178</v>
      </c>
      <c r="AF14" s="229">
        <v>1296.0875756299999</v>
      </c>
      <c r="AG14" s="229">
        <v>1296.0875756299999</v>
      </c>
      <c r="AH14" s="333">
        <v>1.9684940026455056</v>
      </c>
      <c r="AI14" s="229">
        <v>1242.12073893</v>
      </c>
      <c r="AJ14" s="229">
        <v>1242.12073893</v>
      </c>
      <c r="AK14" s="333">
        <v>1.6773786939152571</v>
      </c>
      <c r="AL14" s="229">
        <v>1295.9556687899999</v>
      </c>
      <c r="AM14" s="229">
        <v>1295.9556687899999</v>
      </c>
      <c r="AN14" s="333">
        <v>1.6891191804407746</v>
      </c>
      <c r="AO14" s="229">
        <v>1263.7492531500011</v>
      </c>
      <c r="AP14" s="229">
        <v>1263.7492531500011</v>
      </c>
      <c r="AQ14" s="333">
        <v>1.4742544782712301</v>
      </c>
      <c r="AR14" s="229">
        <v>1478.4360495399999</v>
      </c>
      <c r="AS14" s="229">
        <v>1478.4360495399999</v>
      </c>
      <c r="AT14" s="333">
        <v>1.7016054850916884</v>
      </c>
      <c r="AU14" s="229">
        <v>1677.9368773599999</v>
      </c>
      <c r="AV14" s="229">
        <v>1677.9368773599999</v>
      </c>
      <c r="AW14" s="333">
        <v>1.7549090524547017</v>
      </c>
      <c r="AX14" s="229">
        <v>1723.32560027</v>
      </c>
      <c r="AY14" s="229">
        <v>1723.32560027</v>
      </c>
      <c r="AZ14" s="333">
        <v>1.7290552601300386</v>
      </c>
      <c r="BA14" s="229">
        <v>1578.79369524</v>
      </c>
      <c r="BB14" s="229">
        <v>1578.79369524</v>
      </c>
      <c r="BC14" s="333">
        <v>1.448163639539809</v>
      </c>
      <c r="BD14" s="229">
        <v>1586.2312623800001</v>
      </c>
      <c r="BE14" s="229">
        <v>1586.2312623800001</v>
      </c>
      <c r="BF14" s="333">
        <v>1.4428345177332089</v>
      </c>
      <c r="BG14" s="229">
        <v>1759.6436458199998</v>
      </c>
      <c r="BH14" s="229">
        <v>1759.6436458199998</v>
      </c>
      <c r="BI14" s="333">
        <v>1.5058891784501818</v>
      </c>
      <c r="BJ14" s="229">
        <v>2043.0116974299901</v>
      </c>
      <c r="BK14" s="229">
        <v>2043.0116974299901</v>
      </c>
      <c r="BL14" s="333">
        <v>1.7342202517837171</v>
      </c>
      <c r="BM14" s="229">
        <v>2215.2447790599799</v>
      </c>
      <c r="BN14" s="229">
        <v>2215.2447790599799</v>
      </c>
      <c r="BO14" s="333">
        <v>1.8510851930009891</v>
      </c>
      <c r="BP14" s="229">
        <v>2284.3665684899902</v>
      </c>
      <c r="BQ14" s="229">
        <v>2284.3665684899902</v>
      </c>
      <c r="BR14" s="333">
        <v>1.9087020802289589</v>
      </c>
      <c r="BS14" s="229">
        <v>2419.8507696699799</v>
      </c>
      <c r="BT14" s="229">
        <v>2419.8507696699799</v>
      </c>
      <c r="BU14" s="333">
        <v>1.9778630373927328</v>
      </c>
      <c r="BV14" s="229">
        <v>2878.0041544899996</v>
      </c>
      <c r="BW14" s="229">
        <v>2878.0041544899996</v>
      </c>
      <c r="BX14" s="333">
        <v>2.3028268620924375</v>
      </c>
      <c r="BY14" s="229">
        <v>2711.92581340998</v>
      </c>
      <c r="BZ14" s="229">
        <v>2711.92581340998</v>
      </c>
      <c r="CA14" s="333">
        <v>2.0785052565800752</v>
      </c>
      <c r="CB14" s="229">
        <v>2580.5953599999998</v>
      </c>
      <c r="CC14" s="229">
        <v>2580.5953599999998</v>
      </c>
      <c r="CD14" s="333">
        <v>2.0078931822699988</v>
      </c>
      <c r="CE14" s="229">
        <v>1846.499049</v>
      </c>
      <c r="CF14" s="229">
        <v>1846.499049</v>
      </c>
      <c r="CG14" s="333">
        <v>1.4118627435020055</v>
      </c>
      <c r="CH14" s="229">
        <v>1921.5354520000001</v>
      </c>
      <c r="CI14" s="229">
        <v>1921.5354520000001</v>
      </c>
      <c r="CJ14" s="333">
        <v>1.4338742418493557</v>
      </c>
      <c r="CK14" s="229">
        <v>2112.7507099999998</v>
      </c>
      <c r="CL14" s="229">
        <v>2112.7507099999998</v>
      </c>
      <c r="CM14" s="333">
        <v>1.5230819928671613</v>
      </c>
      <c r="CN14" s="229">
        <v>2426.9315102200048</v>
      </c>
      <c r="CO14" s="229">
        <v>2426.9315102200048</v>
      </c>
      <c r="CP14" s="333">
        <v>1.7858530935942825</v>
      </c>
      <c r="CQ14" s="229">
        <v>2584.9136751699612</v>
      </c>
      <c r="CR14" s="229">
        <v>2584.9179491499608</v>
      </c>
      <c r="CS14" s="333">
        <v>1.8610740275293549</v>
      </c>
      <c r="CT14" s="229">
        <v>2885.1590512300108</v>
      </c>
      <c r="CU14" s="229">
        <v>2885.1590512300108</v>
      </c>
      <c r="CV14" s="333">
        <v>2.0477111387497708</v>
      </c>
      <c r="CW14" s="229">
        <v>3127.2644411699125</v>
      </c>
      <c r="CX14" s="229">
        <v>3127.2644411699125</v>
      </c>
      <c r="CY14" s="333">
        <v>2.1704199903663755</v>
      </c>
      <c r="CZ14" s="229">
        <v>3013.5654519999998</v>
      </c>
      <c r="DA14" s="229">
        <v>3013.5654519999998</v>
      </c>
      <c r="DB14" s="333">
        <v>2.0839448971112624</v>
      </c>
      <c r="DC14" s="229">
        <v>2726.3483740000001</v>
      </c>
      <c r="DD14" s="229">
        <v>2726.3483740000001</v>
      </c>
      <c r="DE14" s="333">
        <v>1.836915301910057</v>
      </c>
      <c r="DF14" s="229">
        <v>2888.4273479999629</v>
      </c>
      <c r="DG14" s="229">
        <v>2888.4273479999629</v>
      </c>
      <c r="DH14" s="333">
        <v>1.9428100076290589</v>
      </c>
      <c r="DI14" s="229">
        <v>2818.1064689800696</v>
      </c>
      <c r="DJ14" s="229">
        <v>2818.1064689800696</v>
      </c>
      <c r="DK14" s="333">
        <v>1.8579877187114839</v>
      </c>
      <c r="DL14" s="229">
        <v>2875.8467999999998</v>
      </c>
      <c r="DM14" s="229">
        <v>2875.8467999999998</v>
      </c>
      <c r="DN14" s="333">
        <v>1.9030365682462709</v>
      </c>
      <c r="DO14" s="229">
        <v>3009.6429752800514</v>
      </c>
      <c r="DP14" s="229">
        <v>3009.6429752800514</v>
      </c>
      <c r="DQ14" s="333">
        <v>1.9358735466598098</v>
      </c>
      <c r="DR14" s="229">
        <v>3276.015675719962</v>
      </c>
      <c r="DS14" s="229">
        <v>3276.015675719962</v>
      </c>
      <c r="DT14" s="333">
        <v>2.0738161474177734</v>
      </c>
      <c r="DU14" s="229">
        <v>3442.5435019499791</v>
      </c>
      <c r="DV14" s="229">
        <v>3442.5435019499791</v>
      </c>
      <c r="DW14" s="333">
        <v>2.1623219171420911</v>
      </c>
      <c r="DX14" s="229">
        <v>2850.9863215299561</v>
      </c>
      <c r="DY14" s="229">
        <v>2850.9863215299561</v>
      </c>
      <c r="DZ14" s="333">
        <v>1.7458424040139759</v>
      </c>
      <c r="EA14" s="229">
        <v>2413.6194404300145</v>
      </c>
      <c r="EB14" s="229">
        <v>2413.6194404300145</v>
      </c>
      <c r="EC14" s="333">
        <v>1.4206040810099938</v>
      </c>
      <c r="ED14" s="229">
        <v>2432.6592834000116</v>
      </c>
      <c r="EE14" s="229">
        <v>2432.6592834000116</v>
      </c>
      <c r="EF14" s="333">
        <v>1.3838699183569845</v>
      </c>
      <c r="EG14" s="229">
        <v>2265.0182706500641</v>
      </c>
      <c r="EH14" s="229">
        <v>2265.0182706500641</v>
      </c>
      <c r="EI14" s="333">
        <v>1.2238315946583411</v>
      </c>
      <c r="EJ14" s="229">
        <v>2080.9288245199837</v>
      </c>
      <c r="EK14" s="229">
        <v>2080.9288245199837</v>
      </c>
      <c r="EL14" s="333">
        <v>1.0498785560033088</v>
      </c>
      <c r="EM14" s="229">
        <v>2042.1622063999835</v>
      </c>
      <c r="EN14" s="229">
        <v>2042.1622063999835</v>
      </c>
      <c r="EO14" s="333">
        <v>0.94595573335093819</v>
      </c>
      <c r="EP14" s="229">
        <v>1903.3750812400076</v>
      </c>
      <c r="EQ14" s="229">
        <v>1903.3750812400076</v>
      </c>
      <c r="ER14" s="333">
        <v>0.85423924626587444</v>
      </c>
      <c r="ES14" s="229">
        <v>1590.566134749977</v>
      </c>
      <c r="ET14" s="229">
        <v>1590.566134749977</v>
      </c>
      <c r="EU14" s="333">
        <v>0.69942993126672171</v>
      </c>
      <c r="EV14" s="229">
        <v>1589.9109221800027</v>
      </c>
      <c r="EW14" s="229">
        <v>1589.9109221800027</v>
      </c>
      <c r="EX14" s="333">
        <v>0.62540037001977189</v>
      </c>
      <c r="EY14" s="229">
        <v>1683.5348827899791</v>
      </c>
      <c r="EZ14" s="229">
        <v>1683.5348827899791</v>
      </c>
      <c r="FA14" s="333">
        <v>0.61774007602244874</v>
      </c>
      <c r="FB14" s="229">
        <v>1991.527601220009</v>
      </c>
      <c r="FC14" s="229">
        <v>1991.527601220009</v>
      </c>
      <c r="FD14" s="333">
        <v>0.70261819946162174</v>
      </c>
      <c r="FE14" s="229">
        <v>2281.3313609799629</v>
      </c>
      <c r="FF14" s="229">
        <v>2281.3313621499624</v>
      </c>
      <c r="FG14" s="333">
        <v>0.8217725214574314</v>
      </c>
      <c r="FH14" s="229">
        <v>2543.9557192099505</v>
      </c>
      <c r="FI14" s="229">
        <v>2543.9557192099505</v>
      </c>
      <c r="FJ14" s="333">
        <v>0.86065629433559765</v>
      </c>
      <c r="FK14" s="229">
        <v>3245.9306193900279</v>
      </c>
      <c r="FL14" s="229">
        <v>3245.9306193900279</v>
      </c>
      <c r="FM14" s="333">
        <v>1.0567783887354427</v>
      </c>
      <c r="FN14" s="229">
        <v>4248.60197271994</v>
      </c>
      <c r="FO14" s="229">
        <v>4248.60197271994</v>
      </c>
      <c r="FP14" s="333">
        <v>1.3184295090617997</v>
      </c>
      <c r="FQ14" s="229">
        <v>4879.2578194100597</v>
      </c>
      <c r="FR14" s="229">
        <v>4879.2578194100597</v>
      </c>
      <c r="FS14" s="333">
        <v>1.51178362811121</v>
      </c>
      <c r="FT14" s="229">
        <v>6229.9770939398977</v>
      </c>
      <c r="FU14" s="229">
        <v>6229.9770939398977</v>
      </c>
      <c r="FV14" s="333">
        <v>1.8688903928765903</v>
      </c>
    </row>
    <row r="15" spans="1:178" s="109" customFormat="1">
      <c r="A15" s="334" t="s">
        <v>2</v>
      </c>
      <c r="B15" s="309">
        <v>46920.127149269967</v>
      </c>
      <c r="C15" s="309">
        <v>4193.9298292422927</v>
      </c>
      <c r="D15" s="335">
        <v>100</v>
      </c>
      <c r="E15" s="309">
        <v>47838.972938030071</v>
      </c>
      <c r="F15" s="309">
        <v>4009.06875881001</v>
      </c>
      <c r="G15" s="335">
        <v>99.999999999999986</v>
      </c>
      <c r="H15" s="309">
        <v>47986.274350690044</v>
      </c>
      <c r="I15" s="309">
        <v>3806.7793702200001</v>
      </c>
      <c r="J15" s="335">
        <v>100.00000000000001</v>
      </c>
      <c r="K15" s="309">
        <v>48907.767921689992</v>
      </c>
      <c r="L15" s="309">
        <v>3501.528852015801</v>
      </c>
      <c r="M15" s="335">
        <v>99.999999999999986</v>
      </c>
      <c r="N15" s="309">
        <v>49535.927089589997</v>
      </c>
      <c r="O15" s="309">
        <v>3204.5504630160985</v>
      </c>
      <c r="P15" s="335">
        <v>100.00000000000001</v>
      </c>
      <c r="Q15" s="309">
        <v>51648.787305960141</v>
      </c>
      <c r="R15" s="309">
        <v>2980.7969110770009</v>
      </c>
      <c r="S15" s="335">
        <v>100</v>
      </c>
      <c r="T15" s="309">
        <v>53436.699937000107</v>
      </c>
      <c r="U15" s="309">
        <v>2763.2465314642468</v>
      </c>
      <c r="V15" s="335">
        <v>99.999999999999986</v>
      </c>
      <c r="W15" s="309">
        <v>57193.825923120188</v>
      </c>
      <c r="X15" s="309">
        <v>2571.2969180377995</v>
      </c>
      <c r="Y15" s="335">
        <v>100</v>
      </c>
      <c r="Z15" s="309">
        <v>59484.666224080109</v>
      </c>
      <c r="AA15" s="309">
        <v>2571.1175316399017</v>
      </c>
      <c r="AB15" s="335">
        <v>100</v>
      </c>
      <c r="AC15" s="309">
        <v>63507.302677469685</v>
      </c>
      <c r="AD15" s="309">
        <v>2623.6419471917998</v>
      </c>
      <c r="AE15" s="335">
        <v>100</v>
      </c>
      <c r="AF15" s="309">
        <v>65841.581121819894</v>
      </c>
      <c r="AG15" s="309">
        <v>2614.7653342102499</v>
      </c>
      <c r="AH15" s="335">
        <v>100</v>
      </c>
      <c r="AI15" s="309">
        <v>74051.300605869823</v>
      </c>
      <c r="AJ15" s="309">
        <v>2636.644855006698</v>
      </c>
      <c r="AK15" s="335">
        <v>100</v>
      </c>
      <c r="AL15" s="309">
        <v>76723.755422149727</v>
      </c>
      <c r="AM15" s="309">
        <v>2664.9512211942529</v>
      </c>
      <c r="AN15" s="335">
        <v>100</v>
      </c>
      <c r="AO15" s="309">
        <v>85721.242280499908</v>
      </c>
      <c r="AP15" s="309">
        <v>2755.4732663399986</v>
      </c>
      <c r="AQ15" s="335">
        <v>100</v>
      </c>
      <c r="AR15" s="309">
        <v>86884.772204430017</v>
      </c>
      <c r="AS15" s="309">
        <v>2945.8222656799999</v>
      </c>
      <c r="AT15" s="335">
        <v>100</v>
      </c>
      <c r="AU15" s="309">
        <v>95613.893780590181</v>
      </c>
      <c r="AV15" s="309">
        <v>3271.09748223</v>
      </c>
      <c r="AW15" s="335">
        <v>100.00000000000004</v>
      </c>
      <c r="AX15" s="309">
        <v>99668.624826970103</v>
      </c>
      <c r="AY15" s="309">
        <v>3391.1641488700034</v>
      </c>
      <c r="AZ15" s="335">
        <v>100</v>
      </c>
      <c r="BA15" s="309">
        <v>109020.39328522998</v>
      </c>
      <c r="BB15" s="309">
        <v>3300.8731581700004</v>
      </c>
      <c r="BC15" s="335">
        <v>100.00000000000003</v>
      </c>
      <c r="BD15" s="309">
        <v>109938.54408695997</v>
      </c>
      <c r="BE15" s="309">
        <v>3319.5915242700003</v>
      </c>
      <c r="BF15" s="335">
        <v>99.999999999999986</v>
      </c>
      <c r="BG15" s="309">
        <v>116850.80622140967</v>
      </c>
      <c r="BH15" s="309">
        <v>3701.3897111699926</v>
      </c>
      <c r="BI15" s="335">
        <v>99.999999999999986</v>
      </c>
      <c r="BJ15" s="309">
        <v>117805.78016711939</v>
      </c>
      <c r="BK15" s="309">
        <v>4200.4702046899856</v>
      </c>
      <c r="BL15" s="335">
        <v>99.999999999999986</v>
      </c>
      <c r="BM15" s="309">
        <v>119672.76208766025</v>
      </c>
      <c r="BN15" s="309">
        <v>4238.7769490499804</v>
      </c>
      <c r="BO15" s="335">
        <v>99.999999999999986</v>
      </c>
      <c r="BP15" s="309">
        <v>119681.6722815102</v>
      </c>
      <c r="BQ15" s="309">
        <v>4334.9265042300003</v>
      </c>
      <c r="BR15" s="335">
        <v>99.999999999999986</v>
      </c>
      <c r="BS15" s="309">
        <v>122346.73098800036</v>
      </c>
      <c r="BT15" s="309">
        <v>4615.1454281899751</v>
      </c>
      <c r="BU15" s="335">
        <v>99.999999999999986</v>
      </c>
      <c r="BV15" s="309">
        <v>124977.00985973969</v>
      </c>
      <c r="BW15" s="309">
        <v>5092.7540625299989</v>
      </c>
      <c r="BX15" s="335">
        <v>100.00000000000001</v>
      </c>
      <c r="BY15" s="309">
        <v>130474.81139750018</v>
      </c>
      <c r="BZ15" s="309">
        <v>4677.6809097599835</v>
      </c>
      <c r="CA15" s="335">
        <v>99.999999999999986</v>
      </c>
      <c r="CB15" s="309">
        <v>128522.54207479999</v>
      </c>
      <c r="CC15" s="309">
        <v>4757.0220174899996</v>
      </c>
      <c r="CD15" s="335">
        <v>99.999999999999986</v>
      </c>
      <c r="CE15" s="309">
        <v>130784.60052143002</v>
      </c>
      <c r="CF15" s="309">
        <v>3762.72555908</v>
      </c>
      <c r="CG15" s="335">
        <v>99.999999999999972</v>
      </c>
      <c r="CH15" s="309">
        <v>134010.04048456004</v>
      </c>
      <c r="CI15" s="309">
        <v>3891.09787336</v>
      </c>
      <c r="CJ15" s="335">
        <v>99.999999999999986</v>
      </c>
      <c r="CK15" s="309">
        <v>138715.49397171999</v>
      </c>
      <c r="CL15" s="309">
        <v>4097.7758051799992</v>
      </c>
      <c r="CM15" s="335">
        <v>100.00000000000001</v>
      </c>
      <c r="CN15" s="309">
        <v>135897.60092390698</v>
      </c>
      <c r="CO15" s="309">
        <v>4462.6053960500476</v>
      </c>
      <c r="CP15" s="335">
        <v>99.999999999999986</v>
      </c>
      <c r="CQ15" s="309">
        <v>138893.65156535606</v>
      </c>
      <c r="CR15" s="309">
        <v>4781.9842511300085</v>
      </c>
      <c r="CS15" s="335">
        <v>100.00000000000003</v>
      </c>
      <c r="CT15" s="309">
        <v>140896.77965963224</v>
      </c>
      <c r="CU15" s="309">
        <v>5107.9261547500428</v>
      </c>
      <c r="CV15" s="335">
        <v>100.00000000000003</v>
      </c>
      <c r="CW15" s="309">
        <v>144085.6818058526</v>
      </c>
      <c r="CX15" s="309">
        <v>5178.0340812899467</v>
      </c>
      <c r="CY15" s="335">
        <v>99.999999999999986</v>
      </c>
      <c r="CZ15" s="309">
        <v>144608.69172584004</v>
      </c>
      <c r="DA15" s="309">
        <v>5133.2499199800004</v>
      </c>
      <c r="DB15" s="335">
        <v>99.999999999999986</v>
      </c>
      <c r="DC15" s="309">
        <v>148419.92829855002</v>
      </c>
      <c r="DD15" s="309">
        <v>4784.1789042199998</v>
      </c>
      <c r="DE15" s="335">
        <v>100</v>
      </c>
      <c r="DF15" s="309">
        <v>148672.6615910788</v>
      </c>
      <c r="DG15" s="309">
        <v>4956.2571831599744</v>
      </c>
      <c r="DH15" s="335">
        <v>100</v>
      </c>
      <c r="DI15" s="309">
        <v>151675.19357632939</v>
      </c>
      <c r="DJ15" s="309">
        <v>4798.1417080701058</v>
      </c>
      <c r="DK15" s="335">
        <v>100.00000000000003</v>
      </c>
      <c r="DL15" s="309">
        <v>151118.84069838002</v>
      </c>
      <c r="DM15" s="309">
        <v>4856.1005289599998</v>
      </c>
      <c r="DN15" s="335">
        <v>99.999999999999972</v>
      </c>
      <c r="DO15" s="309">
        <v>155466.91985501544</v>
      </c>
      <c r="DP15" s="309">
        <v>5064.7958682800781</v>
      </c>
      <c r="DQ15" s="335">
        <v>99.999999999999972</v>
      </c>
      <c r="DR15" s="309">
        <v>157970.40059694374</v>
      </c>
      <c r="DS15" s="309">
        <v>5337.7756023300171</v>
      </c>
      <c r="DT15" s="335">
        <v>100</v>
      </c>
      <c r="DU15" s="309">
        <v>159205.87377202086</v>
      </c>
      <c r="DV15" s="309">
        <v>5194.2732490100307</v>
      </c>
      <c r="DW15" s="335">
        <v>99.999999999999972</v>
      </c>
      <c r="DX15" s="309">
        <v>163301.47068114937</v>
      </c>
      <c r="DY15" s="309">
        <v>4755.3857171500022</v>
      </c>
      <c r="DZ15" s="335">
        <v>99.999999999999986</v>
      </c>
      <c r="EA15" s="309">
        <v>169900.92262117294</v>
      </c>
      <c r="EB15" s="309">
        <v>4143.8747580500249</v>
      </c>
      <c r="EC15" s="335">
        <v>99.999999999999986</v>
      </c>
      <c r="ED15" s="309">
        <v>175786.7015628329</v>
      </c>
      <c r="EE15" s="309">
        <v>4158.9988338300245</v>
      </c>
      <c r="EF15" s="335">
        <v>99.999999999999986</v>
      </c>
      <c r="EG15" s="309">
        <v>185075.97618301338</v>
      </c>
      <c r="EH15" s="309">
        <v>3812.2247745500945</v>
      </c>
      <c r="EI15" s="335">
        <v>99.999999999999972</v>
      </c>
      <c r="EJ15" s="309">
        <v>198206.62233941516</v>
      </c>
      <c r="EK15" s="309">
        <v>3654.6617351499926</v>
      </c>
      <c r="EL15" s="335">
        <v>100</v>
      </c>
      <c r="EM15" s="309">
        <v>215883.48528380512</v>
      </c>
      <c r="EN15" s="309">
        <v>3512.4509030599984</v>
      </c>
      <c r="EO15" s="335">
        <v>100</v>
      </c>
      <c r="EP15" s="309">
        <v>222815.22296712635</v>
      </c>
      <c r="EQ15" s="309">
        <v>3499.0062895600304</v>
      </c>
      <c r="ER15" s="335">
        <v>100.00000000000003</v>
      </c>
      <c r="ES15" s="309">
        <v>227408.9317094764</v>
      </c>
      <c r="ET15" s="309">
        <v>3246.0514392399987</v>
      </c>
      <c r="EU15" s="335">
        <v>100.00000000000001</v>
      </c>
      <c r="EV15" s="309">
        <v>254222.89438839606</v>
      </c>
      <c r="EW15" s="309">
        <v>3409.4291422900214</v>
      </c>
      <c r="EX15" s="335">
        <v>100.00000000000001</v>
      </c>
      <c r="EY15" s="309">
        <v>272531.27134474588</v>
      </c>
      <c r="EZ15" s="309">
        <v>3431.6601741399918</v>
      </c>
      <c r="FA15" s="335">
        <v>100.00000000000001</v>
      </c>
      <c r="FB15" s="309">
        <v>283443.78251887136</v>
      </c>
      <c r="FC15" s="309">
        <v>3607.4507039900227</v>
      </c>
      <c r="FD15" s="335">
        <v>100.00000000000006</v>
      </c>
      <c r="FE15" s="309">
        <v>277611.05432607705</v>
      </c>
      <c r="FF15" s="309">
        <v>3865.3412991499758</v>
      </c>
      <c r="FG15" s="335">
        <v>100</v>
      </c>
      <c r="FH15" s="309">
        <v>295583.23525348899</v>
      </c>
      <c r="FI15" s="309">
        <v>4635.6502057799535</v>
      </c>
      <c r="FJ15" s="335">
        <v>100</v>
      </c>
      <c r="FK15" s="309">
        <v>307153.38750200585</v>
      </c>
      <c r="FL15" s="309">
        <v>5636.5640886100337</v>
      </c>
      <c r="FM15" s="335">
        <v>99.999999999999972</v>
      </c>
      <c r="FN15" s="309">
        <v>322247.18451146199</v>
      </c>
      <c r="FO15" s="309">
        <v>6981.8291142999478</v>
      </c>
      <c r="FP15" s="335">
        <v>99.999999999999972</v>
      </c>
      <c r="FQ15" s="309">
        <v>322748.42303366517</v>
      </c>
      <c r="FR15" s="309">
        <v>8619.9381105200537</v>
      </c>
      <c r="FS15" s="335">
        <v>99.999999999999986</v>
      </c>
      <c r="FT15" s="309">
        <v>333351.65709481423</v>
      </c>
      <c r="FU15" s="309">
        <v>11170.547977519873</v>
      </c>
      <c r="FV15" s="335">
        <v>100</v>
      </c>
    </row>
    <row r="16" spans="1:178" s="109" customFormat="1">
      <c r="A16" s="336" t="s">
        <v>1596</v>
      </c>
      <c r="B16" s="229">
        <v>39716.766310659965</v>
      </c>
      <c r="C16" s="229">
        <v>435.3458142623017</v>
      </c>
      <c r="D16" s="333">
        <v>84.64761014885255</v>
      </c>
      <c r="E16" s="229">
        <v>41086.089238960056</v>
      </c>
      <c r="F16" s="229">
        <v>506.56966334000003</v>
      </c>
      <c r="G16" s="333">
        <v>85.884137379333779</v>
      </c>
      <c r="H16" s="229">
        <v>41480.054391280042</v>
      </c>
      <c r="I16" s="229">
        <v>494.71994259999991</v>
      </c>
      <c r="J16" s="333">
        <v>86.441498016991929</v>
      </c>
      <c r="K16" s="229">
        <v>43023.543859199985</v>
      </c>
      <c r="L16" s="229">
        <v>504.61515393779985</v>
      </c>
      <c r="M16" s="333">
        <v>87.968733163386858</v>
      </c>
      <c r="N16" s="229">
        <v>43963.161539640016</v>
      </c>
      <c r="O16" s="229">
        <v>508.13768973409981</v>
      </c>
      <c r="P16" s="333">
        <v>88.750052987054914</v>
      </c>
      <c r="Q16" s="229">
        <v>46412.20100394015</v>
      </c>
      <c r="R16" s="229">
        <v>524.943363043001</v>
      </c>
      <c r="S16" s="333">
        <v>89.861163107278401</v>
      </c>
      <c r="T16" s="229">
        <v>48228.306706430092</v>
      </c>
      <c r="U16" s="229">
        <v>520.29584571324801</v>
      </c>
      <c r="V16" s="333">
        <v>90.253153288450605</v>
      </c>
      <c r="W16" s="229">
        <v>52372.806389090205</v>
      </c>
      <c r="X16" s="229">
        <v>570.98111839079911</v>
      </c>
      <c r="Y16" s="333">
        <v>91.570734329767717</v>
      </c>
      <c r="Z16" s="229">
        <v>54652.622702670109</v>
      </c>
      <c r="AA16" s="229">
        <v>566.60625834190012</v>
      </c>
      <c r="AB16" s="333">
        <v>91.876825023767339</v>
      </c>
      <c r="AC16" s="229">
        <v>58738.635279629692</v>
      </c>
      <c r="AD16" s="229">
        <v>608.5775032787991</v>
      </c>
      <c r="AE16" s="333">
        <v>92.491151101065796</v>
      </c>
      <c r="AF16" s="229">
        <v>61105.756257059897</v>
      </c>
      <c r="AG16" s="229">
        <v>638.28866175924907</v>
      </c>
      <c r="AH16" s="333">
        <v>92.807243106756829</v>
      </c>
      <c r="AI16" s="229">
        <v>69502.250299009829</v>
      </c>
      <c r="AJ16" s="229">
        <v>699.21652601769892</v>
      </c>
      <c r="AK16" s="333">
        <v>93.856893437872429</v>
      </c>
      <c r="AL16" s="229">
        <v>71927.859776989717</v>
      </c>
      <c r="AM16" s="229">
        <v>674.15584353525196</v>
      </c>
      <c r="AN16" s="333">
        <v>93.749138557188701</v>
      </c>
      <c r="AO16" s="229">
        <v>80808.498457509908</v>
      </c>
      <c r="AP16" s="229">
        <v>751.20908223999709</v>
      </c>
      <c r="AQ16" s="333">
        <v>94.268930673082934</v>
      </c>
      <c r="AR16" s="229">
        <v>82042.966833630009</v>
      </c>
      <c r="AS16" s="229">
        <v>431.58891799000003</v>
      </c>
      <c r="AT16" s="333">
        <v>94.427325700517713</v>
      </c>
      <c r="AU16" s="229">
        <v>90361.447823910188</v>
      </c>
      <c r="AV16" s="229">
        <v>434.10972246000097</v>
      </c>
      <c r="AW16" s="333">
        <v>94.50660803676395</v>
      </c>
      <c r="AX16" s="229">
        <v>94050.972871120102</v>
      </c>
      <c r="AY16" s="229">
        <v>432.77474350000085</v>
      </c>
      <c r="AZ16" s="333">
        <v>94.3636706480073</v>
      </c>
      <c r="BA16" s="229">
        <v>103609.22223120999</v>
      </c>
      <c r="BB16" s="229">
        <v>470.00981722999995</v>
      </c>
      <c r="BC16" s="333">
        <v>95.036551519436614</v>
      </c>
      <c r="BD16" s="229">
        <v>104355.24760576998</v>
      </c>
      <c r="BE16" s="229">
        <v>455.96718734000001</v>
      </c>
      <c r="BF16" s="333">
        <v>94.921438584111442</v>
      </c>
      <c r="BG16" s="229">
        <v>110560.78173011969</v>
      </c>
      <c r="BH16" s="229">
        <v>456.10946325999936</v>
      </c>
      <c r="BI16" s="333">
        <v>94.617046561603004</v>
      </c>
      <c r="BJ16" s="229">
        <v>110571.3381463494</v>
      </c>
      <c r="BK16" s="229">
        <v>442.66587558999743</v>
      </c>
      <c r="BL16" s="333">
        <v>93.859009285871025</v>
      </c>
      <c r="BM16" s="229">
        <v>112682.99801677027</v>
      </c>
      <c r="BN16" s="229">
        <v>471.4562120000009</v>
      </c>
      <c r="BO16" s="333">
        <v>94.159269035864682</v>
      </c>
      <c r="BP16" s="229">
        <v>112581.23413098021</v>
      </c>
      <c r="BQ16" s="229">
        <v>490.18580100000122</v>
      </c>
      <c r="BR16" s="333">
        <v>94.067230165510523</v>
      </c>
      <c r="BS16" s="229">
        <v>114944.02384596039</v>
      </c>
      <c r="BT16" s="229">
        <v>506.33997216999916</v>
      </c>
      <c r="BU16" s="333">
        <v>93.94940340272268</v>
      </c>
      <c r="BV16" s="229">
        <v>117008.42348229971</v>
      </c>
      <c r="BW16" s="229">
        <v>512.74866436999935</v>
      </c>
      <c r="BX16" s="333">
        <v>93.623958209287423</v>
      </c>
      <c r="BY16" s="229">
        <v>123528.37985745021</v>
      </c>
      <c r="BZ16" s="229">
        <v>526.55468753000184</v>
      </c>
      <c r="CA16" s="333">
        <v>94.676036343223984</v>
      </c>
      <c r="CB16" s="229">
        <v>120916.55530599999</v>
      </c>
      <c r="CC16" s="229">
        <v>517.32236439999997</v>
      </c>
      <c r="CD16" s="333">
        <v>94.081982315309858</v>
      </c>
      <c r="CE16" s="229">
        <v>125544.13902806002</v>
      </c>
      <c r="CF16" s="229">
        <v>824.80413365000004</v>
      </c>
      <c r="CG16" s="333">
        <v>95.993059219146133</v>
      </c>
      <c r="CH16" s="229">
        <v>128478.87865940001</v>
      </c>
      <c r="CI16" s="229">
        <v>806.65379331999998</v>
      </c>
      <c r="CJ16" s="333">
        <v>95.872576558323402</v>
      </c>
      <c r="CK16" s="229">
        <v>133059.51706909999</v>
      </c>
      <c r="CL16" s="229">
        <v>848.55896580999979</v>
      </c>
      <c r="CM16" s="333">
        <v>95.92260623476345</v>
      </c>
      <c r="CN16" s="229">
        <v>129338.28048530701</v>
      </c>
      <c r="CO16" s="229">
        <v>823.39619653004002</v>
      </c>
      <c r="CP16" s="333">
        <v>95.173336104533064</v>
      </c>
      <c r="CQ16" s="229">
        <v>132101.27338023612</v>
      </c>
      <c r="CR16" s="229">
        <v>859.84957253004416</v>
      </c>
      <c r="CS16" s="333">
        <v>95.109655402843373</v>
      </c>
      <c r="CT16" s="229">
        <v>133667.89239832226</v>
      </c>
      <c r="CU16" s="229">
        <v>849.85410295004226</v>
      </c>
      <c r="CV16" s="333">
        <v>94.869373679957064</v>
      </c>
      <c r="CW16" s="229">
        <v>137107.45301204268</v>
      </c>
      <c r="CX16" s="229">
        <v>836.89563419003503</v>
      </c>
      <c r="CY16" s="333">
        <v>95.156889493563483</v>
      </c>
      <c r="CZ16" s="229">
        <v>137173.91916319999</v>
      </c>
      <c r="DA16" s="229">
        <v>816.4176815400001</v>
      </c>
      <c r="DB16" s="333">
        <v>94.858695923523427</v>
      </c>
      <c r="DC16" s="229">
        <v>141907.96778934001</v>
      </c>
      <c r="DD16" s="229">
        <v>808.75079593999999</v>
      </c>
      <c r="DE16" s="333">
        <v>95.612475639988816</v>
      </c>
      <c r="DF16" s="229">
        <v>141852.34245201881</v>
      </c>
      <c r="DG16" s="229">
        <v>793.03695913001684</v>
      </c>
      <c r="DH16" s="333">
        <v>95.412526374338327</v>
      </c>
      <c r="DI16" s="229">
        <v>145260.97108398931</v>
      </c>
      <c r="DJ16" s="229">
        <v>780.1918727200366</v>
      </c>
      <c r="DK16" s="333">
        <v>95.77108006846737</v>
      </c>
      <c r="DL16" s="229">
        <v>144655.06142199002</v>
      </c>
      <c r="DM16" s="229">
        <v>755.81862296999998</v>
      </c>
      <c r="DN16" s="333">
        <v>95.722717798443711</v>
      </c>
      <c r="DO16" s="229">
        <v>148645.05256204537</v>
      </c>
      <c r="DP16" s="229">
        <v>779.07338943002264</v>
      </c>
      <c r="DQ16" s="333">
        <v>95.612013604352626</v>
      </c>
      <c r="DR16" s="229">
        <v>150947.13292006377</v>
      </c>
      <c r="DS16" s="229">
        <v>760.16883888004872</v>
      </c>
      <c r="DT16" s="333">
        <v>95.554060982095251</v>
      </c>
      <c r="DU16" s="229">
        <v>152639.25550300084</v>
      </c>
      <c r="DV16" s="229">
        <v>780.21819893005147</v>
      </c>
      <c r="DW16" s="333">
        <v>95.875391960460405</v>
      </c>
      <c r="DX16" s="229">
        <v>157293.23709016939</v>
      </c>
      <c r="DY16" s="229">
        <v>811.39654424004027</v>
      </c>
      <c r="DZ16" s="333">
        <v>96.320771903695089</v>
      </c>
      <c r="EA16" s="229">
        <v>164781.96662975292</v>
      </c>
      <c r="EB16" s="229">
        <v>831.10541714001033</v>
      </c>
      <c r="EC16" s="333">
        <v>96.987093470449409</v>
      </c>
      <c r="ED16" s="229">
        <v>170687.56509707289</v>
      </c>
      <c r="EE16" s="229">
        <v>833.20844572000965</v>
      </c>
      <c r="EF16" s="333">
        <v>97.099247883698766</v>
      </c>
      <c r="EG16" s="229">
        <v>180550.3816735633</v>
      </c>
      <c r="EH16" s="229">
        <v>813.03307149002671</v>
      </c>
      <c r="EI16" s="333">
        <v>97.554736923297426</v>
      </c>
      <c r="EJ16" s="229">
        <v>193870.01235636519</v>
      </c>
      <c r="EK16" s="229">
        <v>826.40488468001081</v>
      </c>
      <c r="EL16" s="333">
        <v>97.812076139603533</v>
      </c>
      <c r="EM16" s="229">
        <v>211860.11513975516</v>
      </c>
      <c r="EN16" s="229">
        <v>859.97114332001399</v>
      </c>
      <c r="EO16" s="333">
        <v>98.136323332578797</v>
      </c>
      <c r="EP16" s="229">
        <v>218775.73385259637</v>
      </c>
      <c r="EQ16" s="229">
        <v>923.61643797002216</v>
      </c>
      <c r="ER16" s="333">
        <v>98.187067714342859</v>
      </c>
      <c r="ES16" s="229">
        <v>223641.86203935643</v>
      </c>
      <c r="ET16" s="229">
        <v>978.6147295600183</v>
      </c>
      <c r="EU16" s="333">
        <v>98.343482095535038</v>
      </c>
      <c r="EV16" s="229">
        <v>250257.80687810606</v>
      </c>
      <c r="EW16" s="229">
        <v>1079.8059506600184</v>
      </c>
      <c r="EX16" s="333">
        <v>98.440310610171792</v>
      </c>
      <c r="EY16" s="229">
        <v>268125.29173522588</v>
      </c>
      <c r="EZ16" s="229">
        <v>896.69493353001235</v>
      </c>
      <c r="FA16" s="333">
        <v>98.383312275402503</v>
      </c>
      <c r="FB16" s="229">
        <v>278583.78745607141</v>
      </c>
      <c r="FC16" s="229">
        <v>624.54164857001206</v>
      </c>
      <c r="FD16" s="333">
        <v>98.285376020736535</v>
      </c>
      <c r="FE16" s="229">
        <v>272462.58411007712</v>
      </c>
      <c r="FF16" s="229">
        <v>650.20951869001362</v>
      </c>
      <c r="FG16" s="333">
        <v>98.145437605682446</v>
      </c>
      <c r="FH16" s="229">
        <v>289065.49899130902</v>
      </c>
      <c r="FI16" s="229">
        <v>747.26973291000559</v>
      </c>
      <c r="FJ16" s="333">
        <v>97.794957397840776</v>
      </c>
      <c r="FK16" s="229">
        <v>299071.93324322579</v>
      </c>
      <c r="FL16" s="229">
        <v>727.90351030000284</v>
      </c>
      <c r="FM16" s="333">
        <v>97.368919052300114</v>
      </c>
      <c r="FN16" s="229">
        <v>312226.48393448198</v>
      </c>
      <c r="FO16" s="229">
        <v>735.9721260100049</v>
      </c>
      <c r="FP16" s="333">
        <v>96.890368307741227</v>
      </c>
      <c r="FQ16" s="229">
        <v>310122.36327406514</v>
      </c>
      <c r="FR16" s="229">
        <v>1230.2726561599866</v>
      </c>
      <c r="FS16" s="333">
        <v>96.08795617313271</v>
      </c>
      <c r="FT16" s="229">
        <v>317637.00361011433</v>
      </c>
      <c r="FU16" s="229">
        <v>1340.6088937399845</v>
      </c>
      <c r="FV16" s="333">
        <v>95.285863096750646</v>
      </c>
    </row>
    <row r="17" spans="1:178" s="109" customFormat="1" ht="13.5" thickBot="1">
      <c r="A17" s="337" t="s">
        <v>1597</v>
      </c>
      <c r="B17" s="241">
        <v>7203.3608386100004</v>
      </c>
      <c r="C17" s="241">
        <v>3758.5840149799906</v>
      </c>
      <c r="D17" s="338">
        <v>15.352389851147446</v>
      </c>
      <c r="E17" s="241">
        <v>6752.883699070012</v>
      </c>
      <c r="F17" s="241">
        <v>3502.4990954700102</v>
      </c>
      <c r="G17" s="338">
        <v>14.115862620666213</v>
      </c>
      <c r="H17" s="241">
        <v>6506.2199594100002</v>
      </c>
      <c r="I17" s="241">
        <v>3312.05942762</v>
      </c>
      <c r="J17" s="338">
        <v>13.558501983008064</v>
      </c>
      <c r="K17" s="241">
        <v>5884.2240624900005</v>
      </c>
      <c r="L17" s="241">
        <v>2996.9136980780013</v>
      </c>
      <c r="M17" s="338">
        <v>12.031266836613126</v>
      </c>
      <c r="N17" s="241">
        <v>5572.7655499499897</v>
      </c>
      <c r="O17" s="241">
        <v>2696.4127732819989</v>
      </c>
      <c r="P17" s="338">
        <v>11.249947012945094</v>
      </c>
      <c r="Q17" s="241">
        <v>5236.5863020199904</v>
      </c>
      <c r="R17" s="241">
        <v>2455.8535480340001</v>
      </c>
      <c r="S17" s="338">
        <v>10.138836892721587</v>
      </c>
      <c r="T17" s="241">
        <v>5208.39323057001</v>
      </c>
      <c r="U17" s="241">
        <v>2242.9506857509987</v>
      </c>
      <c r="V17" s="338">
        <v>9.7468467115493915</v>
      </c>
      <c r="W17" s="241">
        <v>4821.0195340299906</v>
      </c>
      <c r="X17" s="241">
        <v>2000.3157996469999</v>
      </c>
      <c r="Y17" s="338">
        <v>8.4292656702322972</v>
      </c>
      <c r="Z17" s="241">
        <v>4832.0435214100025</v>
      </c>
      <c r="AA17" s="241">
        <v>2004.5112732980015</v>
      </c>
      <c r="AB17" s="338">
        <v>8.1231749762326704</v>
      </c>
      <c r="AC17" s="241">
        <v>4768.6673978399967</v>
      </c>
      <c r="AD17" s="241">
        <v>2015.0644439130008</v>
      </c>
      <c r="AE17" s="338">
        <v>7.5088488989342057</v>
      </c>
      <c r="AF17" s="241">
        <v>4735.8248647599994</v>
      </c>
      <c r="AG17" s="241">
        <v>1976.4766724510009</v>
      </c>
      <c r="AH17" s="338">
        <v>7.1927568932431782</v>
      </c>
      <c r="AI17" s="241">
        <v>4549.0503068599992</v>
      </c>
      <c r="AJ17" s="241">
        <v>1937.4283289889991</v>
      </c>
      <c r="AK17" s="338">
        <v>6.1431065621275662</v>
      </c>
      <c r="AL17" s="241">
        <v>4795.8956451600006</v>
      </c>
      <c r="AM17" s="241">
        <v>1990.7953776590007</v>
      </c>
      <c r="AN17" s="338">
        <v>6.250861442811301</v>
      </c>
      <c r="AO17" s="241">
        <v>4912.7438229899954</v>
      </c>
      <c r="AP17" s="241">
        <v>2004.2641841000018</v>
      </c>
      <c r="AQ17" s="338">
        <v>5.7310693269170683</v>
      </c>
      <c r="AR17" s="241">
        <v>4841.8053707999998</v>
      </c>
      <c r="AS17" s="241">
        <v>2514.2333476899994</v>
      </c>
      <c r="AT17" s="338">
        <v>5.5726742994822853</v>
      </c>
      <c r="AU17" s="241">
        <v>5252.4459566799987</v>
      </c>
      <c r="AV17" s="241">
        <v>2836.9877597699988</v>
      </c>
      <c r="AW17" s="338">
        <v>5.4933919632360544</v>
      </c>
      <c r="AX17" s="241">
        <v>5617.6519558499986</v>
      </c>
      <c r="AY17" s="241">
        <v>2958.3894053700028</v>
      </c>
      <c r="AZ17" s="338">
        <v>5.6363293519926989</v>
      </c>
      <c r="BA17" s="241">
        <v>5411.1710540200002</v>
      </c>
      <c r="BB17" s="241">
        <v>2830.8633409399999</v>
      </c>
      <c r="BC17" s="338">
        <v>4.9634484805634091</v>
      </c>
      <c r="BD17" s="241">
        <v>5583.2964811900001</v>
      </c>
      <c r="BE17" s="241">
        <v>2863.62433693</v>
      </c>
      <c r="BF17" s="338">
        <v>5.0785614158885757</v>
      </c>
      <c r="BG17" s="241">
        <v>6290.0244912899716</v>
      </c>
      <c r="BH17" s="241">
        <v>3245.2802479099928</v>
      </c>
      <c r="BI17" s="338">
        <v>5.3829534383969859</v>
      </c>
      <c r="BJ17" s="241">
        <v>7234.4420207699686</v>
      </c>
      <c r="BK17" s="241">
        <v>3757.8043290999885</v>
      </c>
      <c r="BL17" s="338">
        <v>6.1409907141289519</v>
      </c>
      <c r="BM17" s="241">
        <v>6989.7640708899607</v>
      </c>
      <c r="BN17" s="241">
        <v>3767.3207370499795</v>
      </c>
      <c r="BO17" s="338">
        <v>5.8407309641353153</v>
      </c>
      <c r="BP17" s="241">
        <v>7100.4381505299789</v>
      </c>
      <c r="BQ17" s="241">
        <v>3844.7407032299989</v>
      </c>
      <c r="BR17" s="338">
        <v>5.9327698344894673</v>
      </c>
      <c r="BS17" s="241">
        <v>7402.7071420399661</v>
      </c>
      <c r="BT17" s="241">
        <v>4108.8054560199762</v>
      </c>
      <c r="BU17" s="338">
        <v>6.0505965972773037</v>
      </c>
      <c r="BV17" s="241">
        <v>7968.5863774399859</v>
      </c>
      <c r="BW17" s="241">
        <v>4580.0053981599995</v>
      </c>
      <c r="BX17" s="338">
        <v>6.3760417907125815</v>
      </c>
      <c r="BY17" s="241">
        <v>6946.4315400499663</v>
      </c>
      <c r="BZ17" s="241">
        <v>4151.1262222299811</v>
      </c>
      <c r="CA17" s="338">
        <v>5.3239636567760211</v>
      </c>
      <c r="CB17" s="241">
        <v>7605.9867687999995</v>
      </c>
      <c r="CC17" s="241">
        <v>4239.6996530899996</v>
      </c>
      <c r="CD17" s="338">
        <v>5.918017684690148</v>
      </c>
      <c r="CE17" s="241">
        <v>5240.4614933699995</v>
      </c>
      <c r="CF17" s="241">
        <v>2937.92142543</v>
      </c>
      <c r="CG17" s="338">
        <v>4.0069407808538671</v>
      </c>
      <c r="CH17" s="241">
        <v>5531.1618251599994</v>
      </c>
      <c r="CI17" s="241">
        <v>3084.4440800399998</v>
      </c>
      <c r="CJ17" s="338">
        <v>4.1274234416765747</v>
      </c>
      <c r="CK17" s="241">
        <v>5655.9769026199992</v>
      </c>
      <c r="CL17" s="241">
        <v>3249.2168393699994</v>
      </c>
      <c r="CM17" s="338">
        <v>4.0773937652365548</v>
      </c>
      <c r="CN17" s="241">
        <v>6559.3204385999834</v>
      </c>
      <c r="CO17" s="241">
        <v>3639.2091995200071</v>
      </c>
      <c r="CP17" s="338">
        <v>4.8266638954669538</v>
      </c>
      <c r="CQ17" s="241">
        <v>6792.3781851199728</v>
      </c>
      <c r="CR17" s="241">
        <v>3922.1346785999644</v>
      </c>
      <c r="CS17" s="338">
        <v>4.8903445971566502</v>
      </c>
      <c r="CT17" s="241">
        <v>7228.8872613099993</v>
      </c>
      <c r="CU17" s="241">
        <v>4258.0720518000007</v>
      </c>
      <c r="CV17" s="338">
        <v>5.1306263200429401</v>
      </c>
      <c r="CW17" s="241">
        <v>6978.2287938099198</v>
      </c>
      <c r="CX17" s="241">
        <v>4341.1384470999128</v>
      </c>
      <c r="CY17" s="338">
        <v>4.8431105064365054</v>
      </c>
      <c r="CZ17" s="241">
        <v>7434.7725626399997</v>
      </c>
      <c r="DA17" s="241">
        <v>4316.8322384399999</v>
      </c>
      <c r="DB17" s="338">
        <v>5.1413040764765352</v>
      </c>
      <c r="DC17" s="241">
        <v>6511.9605092100001</v>
      </c>
      <c r="DD17" s="241">
        <v>3975.4281082799998</v>
      </c>
      <c r="DE17" s="338">
        <v>4.3875243600111737</v>
      </c>
      <c r="DF17" s="241">
        <v>6820.3191390599723</v>
      </c>
      <c r="DG17" s="241">
        <v>4163.2202240299575</v>
      </c>
      <c r="DH17" s="338">
        <v>4.5874736256616737</v>
      </c>
      <c r="DI17" s="241">
        <v>6414.2224923400881</v>
      </c>
      <c r="DJ17" s="241">
        <v>4017.9498353500694</v>
      </c>
      <c r="DK17" s="338">
        <v>4.2289199315326274</v>
      </c>
      <c r="DL17" s="241">
        <v>6463.7792763899997</v>
      </c>
      <c r="DM17" s="241">
        <v>4100.2819059899994</v>
      </c>
      <c r="DN17" s="338">
        <v>4.2772822015562815</v>
      </c>
      <c r="DO17" s="241">
        <v>6821.8672929700406</v>
      </c>
      <c r="DP17" s="241">
        <v>4285.7224788500553</v>
      </c>
      <c r="DQ17" s="338">
        <v>4.3879863956473457</v>
      </c>
      <c r="DR17" s="241">
        <v>7023.2676768799693</v>
      </c>
      <c r="DS17" s="241">
        <v>4577.6067634499686</v>
      </c>
      <c r="DT17" s="338">
        <v>4.445939017904756</v>
      </c>
      <c r="DU17" s="241">
        <v>6566.6182690200021</v>
      </c>
      <c r="DV17" s="241">
        <v>4414.0550500799791</v>
      </c>
      <c r="DW17" s="338">
        <v>4.1246080395395763</v>
      </c>
      <c r="DX17" s="241">
        <v>6008.2335909799476</v>
      </c>
      <c r="DY17" s="241">
        <v>3943.9891729099618</v>
      </c>
      <c r="DZ17" s="338">
        <v>3.6792280963048949</v>
      </c>
      <c r="EA17" s="241">
        <v>5118.955991420019</v>
      </c>
      <c r="EB17" s="241">
        <v>3312.7693409100143</v>
      </c>
      <c r="EC17" s="338">
        <v>3.0129065295505923</v>
      </c>
      <c r="ED17" s="241">
        <v>5099.1364657599852</v>
      </c>
      <c r="EE17" s="241">
        <v>3325.7903881100156</v>
      </c>
      <c r="EF17" s="338">
        <v>2.9007521163012204</v>
      </c>
      <c r="EG17" s="241">
        <v>4525.5945094500639</v>
      </c>
      <c r="EH17" s="241">
        <v>2999.191703060068</v>
      </c>
      <c r="EI17" s="338">
        <v>2.4452630767025676</v>
      </c>
      <c r="EJ17" s="241">
        <v>4336.6099830499734</v>
      </c>
      <c r="EK17" s="241">
        <v>2828.2568504699821</v>
      </c>
      <c r="EL17" s="338">
        <v>2.1879238603964644</v>
      </c>
      <c r="EM17" s="241">
        <v>4023.3701440499835</v>
      </c>
      <c r="EN17" s="241">
        <v>2652.4797597399843</v>
      </c>
      <c r="EO17" s="338">
        <v>1.8636766674212129</v>
      </c>
      <c r="EP17" s="241">
        <v>4039.4891145300171</v>
      </c>
      <c r="EQ17" s="241">
        <v>2575.3898515900082</v>
      </c>
      <c r="ER17" s="338">
        <v>1.8129322856571581</v>
      </c>
      <c r="ES17" s="241">
        <v>3767.0696701199777</v>
      </c>
      <c r="ET17" s="241">
        <v>2267.4367096799806</v>
      </c>
      <c r="EU17" s="338">
        <v>1.6565179044649629</v>
      </c>
      <c r="EV17" s="241">
        <v>3965.0875102900163</v>
      </c>
      <c r="EW17" s="241">
        <v>2329.623191630003</v>
      </c>
      <c r="EX17" s="338">
        <v>1.5596893898282207</v>
      </c>
      <c r="EY17" s="241">
        <v>4405.9796095199808</v>
      </c>
      <c r="EZ17" s="241">
        <v>2534.9652406099794</v>
      </c>
      <c r="FA17" s="338">
        <v>1.6166877245974889</v>
      </c>
      <c r="FB17" s="241">
        <v>4859.9950628000215</v>
      </c>
      <c r="FC17" s="241">
        <v>2982.9090554200102</v>
      </c>
      <c r="FD17" s="338">
        <v>1.714623979263489</v>
      </c>
      <c r="FE17" s="241">
        <v>5148.4702159999615</v>
      </c>
      <c r="FF17" s="241">
        <v>3215.1317804599621</v>
      </c>
      <c r="FG17" s="338">
        <v>1.854562394317576</v>
      </c>
      <c r="FH17" s="241">
        <v>6517.7362621799475</v>
      </c>
      <c r="FI17" s="241">
        <v>3888.3804728699479</v>
      </c>
      <c r="FJ17" s="338">
        <v>2.2050426021592218</v>
      </c>
      <c r="FK17" s="241">
        <v>8081.4542587800279</v>
      </c>
      <c r="FL17" s="241">
        <v>4908.6605783100313</v>
      </c>
      <c r="FM17" s="338">
        <v>2.6310809476998696</v>
      </c>
      <c r="FN17" s="241">
        <v>10020.700576979954</v>
      </c>
      <c r="FO17" s="241">
        <v>6245.8569882899437</v>
      </c>
      <c r="FP17" s="338">
        <v>3.1096316922587506</v>
      </c>
      <c r="FQ17" s="241">
        <v>12626.059759600059</v>
      </c>
      <c r="FR17" s="241">
        <v>7389.6654543600671</v>
      </c>
      <c r="FS17" s="338">
        <v>3.9120438268673006</v>
      </c>
      <c r="FT17" s="241">
        <v>15714.653484699877</v>
      </c>
      <c r="FU17" s="241">
        <v>9829.9390837798874</v>
      </c>
      <c r="FV17" s="338">
        <v>4.7141369032493525</v>
      </c>
    </row>
    <row r="18" spans="1:178" s="109" customFormat="1" ht="13.5" thickTop="1">
      <c r="B18" s="291"/>
      <c r="C18" s="291"/>
      <c r="D18" s="291"/>
      <c r="E18" s="291"/>
      <c r="F18" s="291"/>
      <c r="G18" s="291"/>
      <c r="H18" s="291"/>
      <c r="I18" s="291"/>
      <c r="J18" s="291"/>
      <c r="K18" s="291"/>
      <c r="L18" s="291"/>
      <c r="M18" s="291"/>
      <c r="N18" s="291"/>
      <c r="O18" s="291"/>
      <c r="P18" s="291"/>
      <c r="Q18" s="291"/>
      <c r="R18" s="291"/>
      <c r="S18" s="291"/>
      <c r="T18" s="291"/>
      <c r="U18" s="291"/>
      <c r="V18" s="291"/>
      <c r="W18" s="291"/>
      <c r="X18" s="291"/>
      <c r="Y18" s="291"/>
      <c r="Z18" s="291"/>
      <c r="AA18" s="291"/>
      <c r="AB18" s="291"/>
      <c r="AC18" s="291"/>
      <c r="AD18" s="291"/>
      <c r="AE18" s="291"/>
      <c r="AF18" s="291"/>
      <c r="AG18" s="291"/>
      <c r="AH18" s="291"/>
      <c r="AI18" s="291"/>
      <c r="AJ18" s="291"/>
      <c r="AK18" s="291"/>
      <c r="AL18" s="291"/>
      <c r="AM18" s="291"/>
      <c r="AN18" s="291"/>
      <c r="AO18" s="291"/>
      <c r="AP18" s="291"/>
      <c r="AQ18" s="291"/>
      <c r="AR18" s="291"/>
      <c r="AS18" s="291"/>
      <c r="AT18" s="291"/>
      <c r="AU18" s="291"/>
      <c r="AV18" s="291"/>
      <c r="AW18" s="291"/>
      <c r="AX18" s="291"/>
      <c r="AY18" s="291"/>
      <c r="AZ18" s="291"/>
      <c r="BA18" s="291"/>
      <c r="BB18" s="291"/>
      <c r="BC18" s="291"/>
      <c r="BD18" s="291"/>
      <c r="BE18" s="291"/>
      <c r="BF18" s="291"/>
      <c r="BG18" s="291"/>
      <c r="BH18" s="291"/>
      <c r="BI18" s="291"/>
      <c r="BJ18" s="291"/>
      <c r="BK18" s="291"/>
      <c r="BL18" s="291"/>
      <c r="BM18" s="291"/>
      <c r="BN18" s="291"/>
      <c r="BO18" s="291"/>
      <c r="BP18" s="291"/>
      <c r="BQ18" s="291"/>
      <c r="BR18" s="291"/>
      <c r="BS18" s="291"/>
      <c r="BT18" s="291"/>
      <c r="BU18" s="291"/>
      <c r="BV18" s="291"/>
      <c r="BW18" s="291"/>
      <c r="BX18" s="291"/>
      <c r="BY18" s="291"/>
      <c r="BZ18" s="291"/>
      <c r="CA18" s="291"/>
      <c r="CB18" s="291"/>
      <c r="CC18" s="291"/>
      <c r="CD18" s="291"/>
      <c r="CE18" s="291"/>
      <c r="CF18" s="291"/>
      <c r="CG18" s="291"/>
      <c r="CH18" s="291"/>
      <c r="CI18" s="291"/>
      <c r="CJ18" s="291"/>
      <c r="CK18" s="291"/>
      <c r="CL18" s="291"/>
      <c r="CM18" s="291"/>
      <c r="CN18" s="291"/>
      <c r="CO18" s="291"/>
      <c r="CP18" s="291"/>
      <c r="CQ18" s="291"/>
      <c r="CR18" s="291"/>
      <c r="CS18" s="291"/>
      <c r="CT18" s="291"/>
      <c r="CU18" s="291"/>
      <c r="CV18" s="291"/>
      <c r="CW18" s="291"/>
      <c r="CX18" s="291"/>
      <c r="CY18" s="291"/>
      <c r="CZ18" s="291"/>
      <c r="DA18" s="291"/>
      <c r="DB18" s="291"/>
      <c r="DC18" s="291"/>
      <c r="DD18" s="291"/>
      <c r="DE18" s="291"/>
      <c r="DF18" s="291"/>
      <c r="DG18" s="291"/>
      <c r="DH18" s="291"/>
    </row>
  </sheetData>
  <sheetProtection sheet="1" objects="1" scenarios="1"/>
  <mergeCells count="59">
    <mergeCell ref="FT3:FV3"/>
    <mergeCell ref="FN3:FP3"/>
    <mergeCell ref="FK3:FM3"/>
    <mergeCell ref="FE3:FG3"/>
    <mergeCell ref="N3:P3"/>
    <mergeCell ref="AL3:AN3"/>
    <mergeCell ref="EV3:EX3"/>
    <mergeCell ref="ED3:EF3"/>
    <mergeCell ref="DX3:DZ3"/>
    <mergeCell ref="CT3:CV3"/>
    <mergeCell ref="DL3:DN3"/>
    <mergeCell ref="EY3:FA3"/>
    <mergeCell ref="EG3:EI3"/>
    <mergeCell ref="DO3:DQ3"/>
    <mergeCell ref="DR3:DT3"/>
    <mergeCell ref="CZ3:DB3"/>
    <mergeCell ref="W3:Y3"/>
    <mergeCell ref="H3:J3"/>
    <mergeCell ref="BY3:CA3"/>
    <mergeCell ref="Z3:AB3"/>
    <mergeCell ref="AI3:AK3"/>
    <mergeCell ref="BV3:BX3"/>
    <mergeCell ref="BS3:BU3"/>
    <mergeCell ref="BJ3:BL3"/>
    <mergeCell ref="AC3:AE3"/>
    <mergeCell ref="C3:D3"/>
    <mergeCell ref="K3:M3"/>
    <mergeCell ref="Q3:S3"/>
    <mergeCell ref="E3:G3"/>
    <mergeCell ref="T3:V3"/>
    <mergeCell ref="CE3:CG3"/>
    <mergeCell ref="BM3:BO3"/>
    <mergeCell ref="BG3:BI3"/>
    <mergeCell ref="FB3:FD3"/>
    <mergeCell ref="EM3:EO3"/>
    <mergeCell ref="EJ3:EL3"/>
    <mergeCell ref="ES3:EU3"/>
    <mergeCell ref="CN3:CP3"/>
    <mergeCell ref="CB3:CD3"/>
    <mergeCell ref="DI3:DK3"/>
    <mergeCell ref="DC3:DE3"/>
    <mergeCell ref="CH3:CJ3"/>
    <mergeCell ref="DF3:DH3"/>
    <mergeCell ref="EA3:EC3"/>
    <mergeCell ref="CK3:CM3"/>
    <mergeCell ref="CQ3:CS3"/>
    <mergeCell ref="FQ3:FS3"/>
    <mergeCell ref="DU3:DW3"/>
    <mergeCell ref="EP3:ER3"/>
    <mergeCell ref="CW3:CY3"/>
    <mergeCell ref="FH3:FJ3"/>
    <mergeCell ref="AF3:AH3"/>
    <mergeCell ref="AU3:AW3"/>
    <mergeCell ref="BA3:BC3"/>
    <mergeCell ref="BP3:BR3"/>
    <mergeCell ref="AO3:AQ3"/>
    <mergeCell ref="AX3:AZ3"/>
    <mergeCell ref="AR3:AT3"/>
    <mergeCell ref="BD3:BF3"/>
  </mergeCells>
  <hyperlinks>
    <hyperlink ref="A4" location="'Index'!D31" display="Índice!A1" xr:uid="{C05D23E1-4643-4328-B376-BF30CA037AD2}"/>
  </hyperlinks>
  <printOptions horizontalCentered="1"/>
  <pageMargins left="0.39370078740157483" right="0.39370078740157483" top="0.39370078740157483" bottom="0.39370078740157483" header="0.51181102362204722" footer="0.51181102362204722"/>
  <pageSetup paperSize="9" orientation="landscape" r:id="rId1"/>
  <headerFooter alignWithMargins="0">
    <oddHeader>&amp;R&amp;"Calibri"&amp;10&amp;K000000 #interna&amp;1#_x000D_</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749D4-36C4-4FCC-B359-BE3A720CB1BB}">
  <sheetPr codeName="Plan20">
    <tabColor rgb="FF33CCCC"/>
  </sheetPr>
  <dimension ref="A1:FV18"/>
  <sheetViews>
    <sheetView showGridLines="0" showRowColHeaders="0" zoomScaleNormal="100" workbookViewId="0">
      <pane xSplit="1" ySplit="5" topLeftCell="FN6" activePane="bottomRight" state="frozen"/>
      <selection pane="topRight" activeCell="B1" sqref="B1"/>
      <selection pane="bottomLeft" activeCell="A6" sqref="A6"/>
      <selection pane="bottomRight" activeCell="A4" sqref="A4"/>
    </sheetView>
  </sheetViews>
  <sheetFormatPr defaultColWidth="12.42578125" defaultRowHeight="12.75"/>
  <cols>
    <col min="1" max="1" width="52.7109375" customWidth="1"/>
    <col min="2" max="236" width="12.7109375" customWidth="1"/>
  </cols>
  <sheetData>
    <row r="1" spans="1:178" s="323" customFormat="1" ht="16.350000000000001" customHeight="1">
      <c r="A1" s="320"/>
      <c r="B1" s="339"/>
      <c r="C1" s="339"/>
      <c r="D1" s="339"/>
      <c r="E1" s="339"/>
      <c r="F1" s="339"/>
      <c r="G1" s="339"/>
      <c r="H1" s="339"/>
      <c r="I1" s="339"/>
      <c r="J1" s="339"/>
      <c r="K1" s="339"/>
      <c r="L1" s="339"/>
      <c r="M1" s="339"/>
      <c r="N1" s="339"/>
      <c r="O1" s="339"/>
      <c r="P1" s="339"/>
      <c r="Q1" s="339"/>
      <c r="R1" s="339"/>
      <c r="S1" s="339"/>
      <c r="T1" s="339"/>
      <c r="U1" s="339"/>
      <c r="V1" s="339"/>
      <c r="W1" s="339"/>
      <c r="X1" s="339"/>
      <c r="Y1" s="339"/>
      <c r="Z1" s="339"/>
      <c r="AA1" s="339"/>
      <c r="AB1" s="339"/>
      <c r="AC1" s="339"/>
      <c r="AD1" s="339"/>
      <c r="AE1" s="339"/>
      <c r="AF1" s="339"/>
      <c r="AG1" s="339"/>
      <c r="AH1" s="339"/>
      <c r="AI1" s="339"/>
      <c r="AJ1" s="339"/>
      <c r="AK1" s="339"/>
      <c r="AL1" s="339"/>
      <c r="AM1" s="339"/>
      <c r="AN1" s="339"/>
      <c r="AO1" s="339"/>
      <c r="AP1" s="339"/>
      <c r="AQ1" s="339"/>
      <c r="AR1" s="339"/>
      <c r="AS1" s="339"/>
      <c r="AT1" s="339"/>
      <c r="AU1" s="339"/>
      <c r="AV1" s="339"/>
      <c r="AW1" s="339"/>
      <c r="AX1" s="339"/>
      <c r="AY1" s="339"/>
      <c r="AZ1" s="339"/>
      <c r="BA1" s="339"/>
      <c r="BB1" s="339"/>
      <c r="BC1" s="339"/>
      <c r="BD1" s="339"/>
      <c r="BE1" s="339"/>
      <c r="BF1" s="339"/>
      <c r="BG1" s="339"/>
      <c r="BH1" s="339"/>
      <c r="BI1" s="339"/>
      <c r="BJ1" s="339"/>
      <c r="BK1" s="339"/>
      <c r="BL1" s="339"/>
      <c r="BM1" s="339"/>
      <c r="BN1" s="339"/>
      <c r="BO1" s="339"/>
      <c r="BP1" s="339"/>
      <c r="BQ1" s="339"/>
      <c r="BR1" s="339"/>
      <c r="BS1" s="339"/>
      <c r="BT1" s="339"/>
      <c r="BU1" s="339"/>
      <c r="BV1" s="339"/>
      <c r="BW1" s="339"/>
      <c r="BX1" s="339"/>
      <c r="BY1" s="339"/>
      <c r="BZ1" s="339"/>
      <c r="CA1" s="339"/>
      <c r="CB1" s="339"/>
      <c r="CC1" s="339"/>
      <c r="CD1" s="339"/>
      <c r="CE1" s="339"/>
      <c r="CF1" s="339"/>
      <c r="CG1" s="339"/>
      <c r="CH1" s="339"/>
      <c r="CI1" s="339"/>
      <c r="CJ1" s="339"/>
      <c r="CK1" s="339"/>
      <c r="CL1" s="339"/>
      <c r="CM1" s="339"/>
      <c r="CN1" s="339"/>
      <c r="CO1" s="339"/>
      <c r="CP1" s="339"/>
      <c r="CQ1" s="339"/>
      <c r="CR1" s="339"/>
      <c r="CS1" s="339"/>
      <c r="CT1" s="339"/>
      <c r="CU1" s="339"/>
      <c r="CV1" s="339"/>
      <c r="CW1" s="339"/>
      <c r="CX1" s="339"/>
      <c r="CY1" s="339"/>
      <c r="CZ1" s="339"/>
      <c r="DA1" s="339"/>
      <c r="DB1" s="339"/>
      <c r="DC1" s="339"/>
      <c r="DD1" s="339"/>
      <c r="DE1" s="339"/>
      <c r="DF1" s="339"/>
      <c r="DG1" s="339"/>
      <c r="DH1" s="339"/>
      <c r="DI1" s="339"/>
      <c r="DJ1" s="339"/>
      <c r="DK1" s="339"/>
      <c r="DL1" s="339"/>
      <c r="DM1" s="339"/>
      <c r="DN1" s="339"/>
      <c r="DO1" s="339"/>
      <c r="DP1" s="339"/>
      <c r="DQ1" s="339"/>
      <c r="DR1" s="339"/>
      <c r="DS1" s="339"/>
      <c r="DT1" s="339"/>
      <c r="DU1" s="339"/>
      <c r="DV1" s="339"/>
      <c r="DW1" s="339"/>
      <c r="DX1" s="339"/>
      <c r="DY1" s="339"/>
      <c r="DZ1" s="339"/>
      <c r="EA1" s="339"/>
      <c r="EB1" s="339"/>
      <c r="EC1" s="339"/>
      <c r="ED1" s="339"/>
      <c r="EE1" s="339"/>
      <c r="EF1" s="339"/>
      <c r="EG1" s="339"/>
      <c r="EH1" s="339"/>
      <c r="EI1" s="339"/>
      <c r="EJ1" s="339"/>
      <c r="EK1" s="339"/>
      <c r="EL1" s="339"/>
      <c r="EM1" s="339"/>
      <c r="EN1" s="339"/>
      <c r="EO1" s="339"/>
      <c r="EP1" s="339"/>
      <c r="EQ1" s="339"/>
      <c r="ER1" s="339"/>
      <c r="ES1" s="339"/>
      <c r="ET1" s="339"/>
      <c r="EU1" s="339"/>
      <c r="EV1" s="339"/>
      <c r="EW1" s="339"/>
      <c r="EX1" s="339"/>
      <c r="EY1" s="339"/>
      <c r="EZ1" s="339"/>
      <c r="FA1" s="339"/>
      <c r="FB1" s="339"/>
      <c r="FC1" s="339"/>
      <c r="FD1" s="339"/>
      <c r="FE1" s="339"/>
      <c r="FF1" s="339"/>
      <c r="FG1" s="339"/>
      <c r="FH1" s="339"/>
      <c r="FI1" s="339"/>
      <c r="FJ1" s="339"/>
      <c r="FK1" s="339"/>
      <c r="FL1" s="339"/>
      <c r="FM1" s="339"/>
      <c r="FN1" s="339"/>
      <c r="FO1" s="339"/>
      <c r="FP1" s="339"/>
      <c r="FQ1" s="339"/>
      <c r="FR1" s="339"/>
      <c r="FS1" s="339"/>
      <c r="FT1" s="339"/>
      <c r="FU1" s="339"/>
      <c r="FV1" s="339"/>
    </row>
    <row r="2" spans="1:178" s="323" customFormat="1" ht="53.25" customHeight="1">
      <c r="A2" s="620" t="s">
        <v>749</v>
      </c>
      <c r="B2" s="339"/>
      <c r="C2" s="339"/>
      <c r="D2" s="339"/>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c r="AH2" s="339"/>
      <c r="AI2" s="339"/>
      <c r="AJ2" s="339"/>
      <c r="AK2" s="339"/>
      <c r="AL2" s="339"/>
      <c r="AM2" s="339"/>
      <c r="AN2" s="339"/>
      <c r="AO2" s="339"/>
      <c r="AP2" s="339"/>
      <c r="AQ2" s="339"/>
      <c r="AR2" s="339"/>
      <c r="AS2" s="339"/>
      <c r="AT2" s="339"/>
      <c r="AU2" s="339"/>
      <c r="AV2" s="339"/>
      <c r="AW2" s="339"/>
      <c r="AX2" s="339"/>
      <c r="AY2" s="339"/>
      <c r="AZ2" s="339"/>
      <c r="BA2" s="339"/>
      <c r="BB2" s="339"/>
      <c r="BC2" s="339"/>
      <c r="BD2" s="339"/>
      <c r="BE2" s="339"/>
      <c r="BF2" s="339"/>
      <c r="BG2" s="339"/>
      <c r="BH2" s="339"/>
      <c r="BI2" s="339"/>
      <c r="BJ2" s="339"/>
      <c r="BK2" s="339"/>
      <c r="BL2" s="339"/>
      <c r="BM2" s="339"/>
      <c r="BN2" s="339"/>
      <c r="BO2" s="339"/>
      <c r="BP2" s="339"/>
      <c r="BQ2" s="339"/>
      <c r="BR2" s="339"/>
      <c r="BS2" s="339"/>
      <c r="BT2" s="339"/>
      <c r="BU2" s="339"/>
      <c r="BV2" s="339"/>
      <c r="BW2" s="339"/>
      <c r="BX2" s="339"/>
      <c r="BY2" s="339"/>
      <c r="BZ2" s="339"/>
      <c r="CA2" s="339"/>
      <c r="CB2" s="339"/>
      <c r="CC2" s="339"/>
      <c r="CD2" s="339"/>
      <c r="CE2" s="339"/>
      <c r="CF2" s="339"/>
      <c r="CG2" s="339"/>
      <c r="CH2" s="339"/>
      <c r="CI2" s="339"/>
      <c r="CJ2" s="339"/>
      <c r="CK2" s="339"/>
      <c r="CL2" s="339"/>
      <c r="CM2" s="339"/>
      <c r="CN2" s="339"/>
      <c r="CO2" s="339"/>
      <c r="CP2" s="339"/>
      <c r="CQ2" s="339"/>
      <c r="CR2" s="339"/>
      <c r="CS2" s="339"/>
      <c r="CT2" s="339"/>
      <c r="CU2" s="339"/>
      <c r="CV2" s="339"/>
      <c r="CW2" s="339"/>
      <c r="CX2" s="339"/>
      <c r="CY2" s="339"/>
      <c r="CZ2" s="339"/>
      <c r="DA2" s="339"/>
      <c r="DB2" s="339"/>
      <c r="DC2" s="339"/>
      <c r="DD2" s="339"/>
      <c r="DE2" s="339"/>
      <c r="DF2" s="339"/>
      <c r="DG2" s="339"/>
      <c r="DH2" s="339"/>
      <c r="DI2" s="339"/>
      <c r="DJ2" s="339"/>
      <c r="DK2" s="339"/>
      <c r="DL2" s="339"/>
      <c r="DM2" s="339"/>
      <c r="DN2" s="339"/>
      <c r="DO2" s="339"/>
      <c r="DP2" s="339"/>
      <c r="DQ2" s="339"/>
      <c r="DR2" s="339"/>
      <c r="DS2" s="339"/>
      <c r="DT2" s="339"/>
      <c r="DU2" s="339"/>
      <c r="DV2" s="339"/>
      <c r="DW2" s="339"/>
      <c r="DX2" s="339"/>
      <c r="DY2" s="339"/>
      <c r="DZ2" s="339"/>
      <c r="EA2" s="339"/>
      <c r="EB2" s="339"/>
      <c r="EC2" s="339"/>
      <c r="ED2" s="339"/>
      <c r="EE2" s="339"/>
      <c r="EF2" s="339"/>
      <c r="EG2" s="339"/>
      <c r="EH2" s="339"/>
      <c r="EI2" s="339"/>
      <c r="EJ2" s="339"/>
      <c r="EK2" s="339"/>
      <c r="EL2" s="339"/>
      <c r="EM2" s="339"/>
      <c r="EN2" s="339"/>
      <c r="EO2" s="339"/>
      <c r="EP2" s="339"/>
      <c r="EQ2" s="339"/>
      <c r="ER2" s="339"/>
      <c r="ES2" s="339"/>
      <c r="ET2" s="339"/>
      <c r="EU2" s="339"/>
      <c r="EV2" s="339"/>
      <c r="EW2" s="339"/>
      <c r="EX2" s="339"/>
      <c r="EY2" s="339"/>
      <c r="EZ2" s="339"/>
      <c r="FA2" s="339"/>
      <c r="FB2" s="339"/>
      <c r="FC2" s="339"/>
      <c r="FD2" s="339"/>
      <c r="FE2" s="339"/>
      <c r="FF2" s="339"/>
      <c r="FG2" s="339"/>
      <c r="FH2" s="339"/>
      <c r="FI2" s="339"/>
      <c r="FJ2" s="339"/>
      <c r="FK2" s="339"/>
      <c r="FL2" s="339"/>
      <c r="FM2" s="339"/>
      <c r="FN2" s="339"/>
      <c r="FO2" s="339"/>
      <c r="FP2" s="339"/>
      <c r="FQ2" s="339"/>
      <c r="FR2" s="339"/>
      <c r="FS2" s="339"/>
      <c r="FT2" s="339"/>
      <c r="FU2" s="339"/>
      <c r="FV2" s="339"/>
    </row>
    <row r="3" spans="1:178" s="323" customFormat="1" ht="16.350000000000001" customHeight="1">
      <c r="A3" s="621" t="s">
        <v>1595</v>
      </c>
      <c r="B3" s="340"/>
      <c r="C3" s="807" t="s">
        <v>13</v>
      </c>
      <c r="D3" s="807"/>
      <c r="E3" s="807" t="s">
        <v>1533</v>
      </c>
      <c r="F3" s="806"/>
      <c r="G3" s="806"/>
      <c r="H3" s="807" t="s">
        <v>1538</v>
      </c>
      <c r="I3" s="806"/>
      <c r="J3" s="806"/>
      <c r="K3" s="807" t="s">
        <v>1539</v>
      </c>
      <c r="L3" s="806"/>
      <c r="M3" s="806"/>
      <c r="N3" s="806" t="s">
        <v>1534</v>
      </c>
      <c r="O3" s="806"/>
      <c r="P3" s="806"/>
      <c r="Q3" s="806" t="s">
        <v>1535</v>
      </c>
      <c r="R3" s="806"/>
      <c r="S3" s="806"/>
      <c r="T3" s="806" t="s">
        <v>1540</v>
      </c>
      <c r="U3" s="806"/>
      <c r="V3" s="806"/>
      <c r="W3" s="806" t="s">
        <v>1541</v>
      </c>
      <c r="X3" s="806"/>
      <c r="Y3" s="806"/>
      <c r="Z3" s="806" t="s">
        <v>681</v>
      </c>
      <c r="AA3" s="806"/>
      <c r="AB3" s="806"/>
      <c r="AC3" s="806" t="s">
        <v>682</v>
      </c>
      <c r="AD3" s="806"/>
      <c r="AE3" s="806"/>
      <c r="AF3" s="806" t="s">
        <v>1542</v>
      </c>
      <c r="AG3" s="806"/>
      <c r="AH3" s="806"/>
      <c r="AI3" s="806" t="s">
        <v>1543</v>
      </c>
      <c r="AJ3" s="806"/>
      <c r="AK3" s="806"/>
      <c r="AL3" s="806" t="s">
        <v>3</v>
      </c>
      <c r="AM3" s="806"/>
      <c r="AN3" s="806"/>
      <c r="AO3" s="806" t="s">
        <v>759</v>
      </c>
      <c r="AP3" s="806"/>
      <c r="AQ3" s="806"/>
      <c r="AR3" s="806" t="s">
        <v>1544</v>
      </c>
      <c r="AS3" s="806"/>
      <c r="AT3" s="806"/>
      <c r="AU3" s="806" t="s">
        <v>1545</v>
      </c>
      <c r="AV3" s="806"/>
      <c r="AW3" s="806"/>
      <c r="AX3" s="806" t="s">
        <v>761</v>
      </c>
      <c r="AY3" s="806"/>
      <c r="AZ3" s="806"/>
      <c r="BA3" s="806" t="s">
        <v>762</v>
      </c>
      <c r="BB3" s="806"/>
      <c r="BC3" s="806"/>
      <c r="BD3" s="806" t="s">
        <v>1478</v>
      </c>
      <c r="BE3" s="806"/>
      <c r="BF3" s="806"/>
      <c r="BG3" s="806" t="s">
        <v>1479</v>
      </c>
      <c r="BH3" s="806"/>
      <c r="BI3" s="806"/>
      <c r="BJ3" s="806" t="s">
        <v>1460</v>
      </c>
      <c r="BK3" s="806"/>
      <c r="BL3" s="806"/>
      <c r="BM3" s="806" t="s">
        <v>1461</v>
      </c>
      <c r="BN3" s="806"/>
      <c r="BO3" s="806"/>
      <c r="BP3" s="806" t="s">
        <v>1480</v>
      </c>
      <c r="BQ3" s="806"/>
      <c r="BR3" s="806"/>
      <c r="BS3" s="806" t="s">
        <v>1481</v>
      </c>
      <c r="BT3" s="806"/>
      <c r="BU3" s="806"/>
      <c r="BV3" s="806" t="s">
        <v>1464</v>
      </c>
      <c r="BW3" s="806"/>
      <c r="BX3" s="806"/>
      <c r="BY3" s="806" t="s">
        <v>1465</v>
      </c>
      <c r="BZ3" s="806"/>
      <c r="CA3" s="806"/>
      <c r="CB3" s="806" t="s">
        <v>1482</v>
      </c>
      <c r="CC3" s="806"/>
      <c r="CD3" s="806"/>
      <c r="CE3" s="806" t="s">
        <v>1483</v>
      </c>
      <c r="CF3" s="806"/>
      <c r="CG3" s="806"/>
      <c r="CH3" s="806" t="s">
        <v>1468</v>
      </c>
      <c r="CI3" s="806"/>
      <c r="CJ3" s="806"/>
      <c r="CK3" s="806" t="s">
        <v>1469</v>
      </c>
      <c r="CL3" s="806"/>
      <c r="CM3" s="806"/>
      <c r="CN3" s="806" t="s">
        <v>1484</v>
      </c>
      <c r="CO3" s="806"/>
      <c r="CP3" s="806"/>
      <c r="CQ3" s="806" t="s">
        <v>1485</v>
      </c>
      <c r="CR3" s="806"/>
      <c r="CS3" s="806"/>
      <c r="CT3" s="806" t="s">
        <v>1472</v>
      </c>
      <c r="CU3" s="806"/>
      <c r="CV3" s="806"/>
      <c r="CW3" s="806" t="s">
        <v>1473</v>
      </c>
      <c r="CX3" s="806"/>
      <c r="CY3" s="806"/>
      <c r="CZ3" s="806" t="s">
        <v>1486</v>
      </c>
      <c r="DA3" s="806"/>
      <c r="DB3" s="806"/>
      <c r="DC3" s="806" t="s">
        <v>1487</v>
      </c>
      <c r="DD3" s="806"/>
      <c r="DE3" s="806"/>
      <c r="DF3" s="806" t="s">
        <v>1163</v>
      </c>
      <c r="DG3" s="806"/>
      <c r="DH3" s="806"/>
      <c r="DI3" s="806" t="s">
        <v>1164</v>
      </c>
      <c r="DJ3" s="806"/>
      <c r="DK3" s="806"/>
      <c r="DL3" s="806" t="s">
        <v>1488</v>
      </c>
      <c r="DM3" s="806"/>
      <c r="DN3" s="806"/>
      <c r="DO3" s="806" t="s">
        <v>1489</v>
      </c>
      <c r="DP3" s="806"/>
      <c r="DQ3" s="806"/>
      <c r="DR3" s="806" t="s">
        <v>1203</v>
      </c>
      <c r="DS3" s="806"/>
      <c r="DT3" s="806"/>
      <c r="DU3" s="806" t="s">
        <v>1204</v>
      </c>
      <c r="DV3" s="806"/>
      <c r="DW3" s="806"/>
      <c r="DX3" s="806" t="s">
        <v>1490</v>
      </c>
      <c r="DY3" s="806"/>
      <c r="DZ3" s="806"/>
      <c r="EA3" s="806" t="s">
        <v>1491</v>
      </c>
      <c r="EB3" s="806"/>
      <c r="EC3" s="806"/>
      <c r="ED3" s="806" t="s">
        <v>1477</v>
      </c>
      <c r="EE3" s="806"/>
      <c r="EF3" s="806"/>
      <c r="EG3" s="806" t="s">
        <v>1403</v>
      </c>
      <c r="EH3" s="806"/>
      <c r="EI3" s="806"/>
      <c r="EJ3" s="806" t="s">
        <v>1418</v>
      </c>
      <c r="EK3" s="806"/>
      <c r="EL3" s="806"/>
      <c r="EM3" s="806" t="s">
        <v>1419</v>
      </c>
      <c r="EN3" s="806"/>
      <c r="EO3" s="806"/>
      <c r="EP3" s="806" t="s">
        <v>1406</v>
      </c>
      <c r="EQ3" s="806"/>
      <c r="ER3" s="806"/>
      <c r="ES3" s="806" t="s">
        <v>1407</v>
      </c>
      <c r="ET3" s="806"/>
      <c r="EU3" s="806"/>
      <c r="EV3" s="806" t="s">
        <v>1420</v>
      </c>
      <c r="EW3" s="806"/>
      <c r="EX3" s="806"/>
      <c r="EY3" s="806" t="s">
        <v>1421</v>
      </c>
      <c r="EZ3" s="806"/>
      <c r="FA3" s="806"/>
      <c r="FB3" s="806" t="s">
        <v>1410</v>
      </c>
      <c r="FC3" s="806"/>
      <c r="FD3" s="806"/>
      <c r="FE3" s="806" t="s">
        <v>1411</v>
      </c>
      <c r="FF3" s="806"/>
      <c r="FG3" s="806"/>
      <c r="FH3" s="806" t="s">
        <v>1422</v>
      </c>
      <c r="FI3" s="806"/>
      <c r="FJ3" s="806"/>
      <c r="FK3" s="806" t="s">
        <v>1423</v>
      </c>
      <c r="FL3" s="806"/>
      <c r="FM3" s="806"/>
      <c r="FN3" s="806" t="s">
        <v>1414</v>
      </c>
      <c r="FO3" s="806"/>
      <c r="FP3" s="806"/>
      <c r="FQ3" s="806" t="s">
        <v>1415</v>
      </c>
      <c r="FR3" s="806"/>
      <c r="FS3" s="806"/>
      <c r="FT3" s="806" t="s">
        <v>1424</v>
      </c>
      <c r="FU3" s="806"/>
      <c r="FV3" s="806"/>
    </row>
    <row r="4" spans="1:178" s="323" customFormat="1" ht="16.350000000000001" customHeight="1">
      <c r="A4" s="95" t="s">
        <v>1457</v>
      </c>
      <c r="B4" s="315" t="s">
        <v>1445</v>
      </c>
      <c r="C4" s="315" t="s">
        <v>1446</v>
      </c>
      <c r="D4" s="315" t="s">
        <v>1447</v>
      </c>
      <c r="E4" s="315" t="s">
        <v>1445</v>
      </c>
      <c r="F4" s="315" t="s">
        <v>1446</v>
      </c>
      <c r="G4" s="315" t="s">
        <v>1447</v>
      </c>
      <c r="H4" s="315" t="s">
        <v>1445</v>
      </c>
      <c r="I4" s="315" t="s">
        <v>1446</v>
      </c>
      <c r="J4" s="315" t="s">
        <v>1447</v>
      </c>
      <c r="K4" s="315" t="s">
        <v>1445</v>
      </c>
      <c r="L4" s="315" t="s">
        <v>1446</v>
      </c>
      <c r="M4" s="315" t="s">
        <v>1447</v>
      </c>
      <c r="N4" s="315" t="s">
        <v>1445</v>
      </c>
      <c r="O4" s="315" t="s">
        <v>1446</v>
      </c>
      <c r="P4" s="315" t="s">
        <v>1447</v>
      </c>
      <c r="Q4" s="315" t="s">
        <v>1445</v>
      </c>
      <c r="R4" s="315" t="s">
        <v>1446</v>
      </c>
      <c r="S4" s="315" t="s">
        <v>1447</v>
      </c>
      <c r="T4" s="315" t="s">
        <v>1445</v>
      </c>
      <c r="U4" s="315" t="s">
        <v>1446</v>
      </c>
      <c r="V4" s="315" t="s">
        <v>1447</v>
      </c>
      <c r="W4" s="315" t="s">
        <v>1445</v>
      </c>
      <c r="X4" s="315" t="s">
        <v>1446</v>
      </c>
      <c r="Y4" s="315" t="s">
        <v>1447</v>
      </c>
      <c r="Z4" s="315" t="s">
        <v>1445</v>
      </c>
      <c r="AA4" s="315" t="s">
        <v>1446</v>
      </c>
      <c r="AB4" s="315" t="s">
        <v>1447</v>
      </c>
      <c r="AC4" s="315" t="s">
        <v>1445</v>
      </c>
      <c r="AD4" s="315" t="s">
        <v>1446</v>
      </c>
      <c r="AE4" s="315" t="s">
        <v>1447</v>
      </c>
      <c r="AF4" s="315" t="s">
        <v>1445</v>
      </c>
      <c r="AG4" s="315" t="s">
        <v>1446</v>
      </c>
      <c r="AH4" s="315" t="s">
        <v>1447</v>
      </c>
      <c r="AI4" s="315" t="s">
        <v>1445</v>
      </c>
      <c r="AJ4" s="315" t="s">
        <v>1446</v>
      </c>
      <c r="AK4" s="315" t="s">
        <v>1447</v>
      </c>
      <c r="AL4" s="315" t="s">
        <v>1445</v>
      </c>
      <c r="AM4" s="315" t="s">
        <v>1446</v>
      </c>
      <c r="AN4" s="315" t="s">
        <v>1447</v>
      </c>
      <c r="AO4" s="315" t="s">
        <v>1445</v>
      </c>
      <c r="AP4" s="315" t="s">
        <v>1446</v>
      </c>
      <c r="AQ4" s="315" t="s">
        <v>1447</v>
      </c>
      <c r="AR4" s="315" t="s">
        <v>1445</v>
      </c>
      <c r="AS4" s="315" t="s">
        <v>1446</v>
      </c>
      <c r="AT4" s="315" t="s">
        <v>1447</v>
      </c>
      <c r="AU4" s="315" t="s">
        <v>1445</v>
      </c>
      <c r="AV4" s="315" t="s">
        <v>1446</v>
      </c>
      <c r="AW4" s="315" t="s">
        <v>1447</v>
      </c>
      <c r="AX4" s="315" t="s">
        <v>1445</v>
      </c>
      <c r="AY4" s="315" t="s">
        <v>1446</v>
      </c>
      <c r="AZ4" s="315" t="s">
        <v>1447</v>
      </c>
      <c r="BA4" s="315" t="s">
        <v>1445</v>
      </c>
      <c r="BB4" s="315" t="s">
        <v>1446</v>
      </c>
      <c r="BC4" s="315" t="s">
        <v>1447</v>
      </c>
      <c r="BD4" s="315" t="s">
        <v>1445</v>
      </c>
      <c r="BE4" s="315" t="s">
        <v>1446</v>
      </c>
      <c r="BF4" s="315" t="s">
        <v>1447</v>
      </c>
      <c r="BG4" s="315" t="s">
        <v>1445</v>
      </c>
      <c r="BH4" s="315" t="s">
        <v>1446</v>
      </c>
      <c r="BI4" s="315" t="s">
        <v>1447</v>
      </c>
      <c r="BJ4" s="315" t="s">
        <v>1445</v>
      </c>
      <c r="BK4" s="315" t="s">
        <v>1446</v>
      </c>
      <c r="BL4" s="315" t="s">
        <v>1447</v>
      </c>
      <c r="BM4" s="315" t="s">
        <v>1445</v>
      </c>
      <c r="BN4" s="315" t="s">
        <v>1446</v>
      </c>
      <c r="BO4" s="315" t="s">
        <v>1447</v>
      </c>
      <c r="BP4" s="315" t="s">
        <v>1445</v>
      </c>
      <c r="BQ4" s="315" t="s">
        <v>1446</v>
      </c>
      <c r="BR4" s="315" t="s">
        <v>1447</v>
      </c>
      <c r="BS4" s="315" t="s">
        <v>1445</v>
      </c>
      <c r="BT4" s="315" t="s">
        <v>1446</v>
      </c>
      <c r="BU4" s="315" t="s">
        <v>1447</v>
      </c>
      <c r="BV4" s="315" t="s">
        <v>1445</v>
      </c>
      <c r="BW4" s="315" t="s">
        <v>1446</v>
      </c>
      <c r="BX4" s="315" t="s">
        <v>1447</v>
      </c>
      <c r="BY4" s="315" t="s">
        <v>1445</v>
      </c>
      <c r="BZ4" s="315" t="s">
        <v>1446</v>
      </c>
      <c r="CA4" s="315" t="s">
        <v>1447</v>
      </c>
      <c r="CB4" s="315" t="s">
        <v>1445</v>
      </c>
      <c r="CC4" s="315" t="s">
        <v>1446</v>
      </c>
      <c r="CD4" s="315" t="s">
        <v>1447</v>
      </c>
      <c r="CE4" s="315" t="s">
        <v>1445</v>
      </c>
      <c r="CF4" s="315" t="s">
        <v>1446</v>
      </c>
      <c r="CG4" s="315" t="s">
        <v>1447</v>
      </c>
      <c r="CH4" s="315" t="s">
        <v>1445</v>
      </c>
      <c r="CI4" s="315" t="s">
        <v>1446</v>
      </c>
      <c r="CJ4" s="315" t="s">
        <v>1447</v>
      </c>
      <c r="CK4" s="315" t="s">
        <v>1445</v>
      </c>
      <c r="CL4" s="315" t="s">
        <v>1446</v>
      </c>
      <c r="CM4" s="315" t="s">
        <v>1447</v>
      </c>
      <c r="CN4" s="315" t="s">
        <v>1445</v>
      </c>
      <c r="CO4" s="315" t="s">
        <v>1446</v>
      </c>
      <c r="CP4" s="315" t="s">
        <v>1447</v>
      </c>
      <c r="CQ4" s="315" t="s">
        <v>1445</v>
      </c>
      <c r="CR4" s="315" t="s">
        <v>1446</v>
      </c>
      <c r="CS4" s="315" t="s">
        <v>1447</v>
      </c>
      <c r="CT4" s="315" t="s">
        <v>1445</v>
      </c>
      <c r="CU4" s="315" t="s">
        <v>1446</v>
      </c>
      <c r="CV4" s="315" t="s">
        <v>1447</v>
      </c>
      <c r="CW4" s="315" t="s">
        <v>1445</v>
      </c>
      <c r="CX4" s="315" t="s">
        <v>1446</v>
      </c>
      <c r="CY4" s="315" t="s">
        <v>1447</v>
      </c>
      <c r="CZ4" s="315" t="s">
        <v>1445</v>
      </c>
      <c r="DA4" s="315" t="s">
        <v>1446</v>
      </c>
      <c r="DB4" s="315" t="s">
        <v>1447</v>
      </c>
      <c r="DC4" s="315" t="s">
        <v>1445</v>
      </c>
      <c r="DD4" s="315" t="s">
        <v>1446</v>
      </c>
      <c r="DE4" s="315" t="s">
        <v>1447</v>
      </c>
      <c r="DF4" s="315" t="s">
        <v>1445</v>
      </c>
      <c r="DG4" s="315" t="s">
        <v>1446</v>
      </c>
      <c r="DH4" s="315" t="s">
        <v>1447</v>
      </c>
      <c r="DI4" s="315" t="s">
        <v>1445</v>
      </c>
      <c r="DJ4" s="315" t="s">
        <v>1446</v>
      </c>
      <c r="DK4" s="315" t="s">
        <v>1447</v>
      </c>
      <c r="DL4" s="315" t="s">
        <v>1445</v>
      </c>
      <c r="DM4" s="315" t="s">
        <v>1446</v>
      </c>
      <c r="DN4" s="315" t="s">
        <v>1447</v>
      </c>
      <c r="DO4" s="315" t="s">
        <v>1445</v>
      </c>
      <c r="DP4" s="315" t="s">
        <v>1446</v>
      </c>
      <c r="DQ4" s="315" t="s">
        <v>1447</v>
      </c>
      <c r="DR4" s="315" t="s">
        <v>1445</v>
      </c>
      <c r="DS4" s="315" t="s">
        <v>1446</v>
      </c>
      <c r="DT4" s="315" t="s">
        <v>1447</v>
      </c>
      <c r="DU4" s="315" t="s">
        <v>1445</v>
      </c>
      <c r="DV4" s="315" t="s">
        <v>1446</v>
      </c>
      <c r="DW4" s="315" t="s">
        <v>1447</v>
      </c>
      <c r="DX4" s="315" t="s">
        <v>1445</v>
      </c>
      <c r="DY4" s="315" t="s">
        <v>1446</v>
      </c>
      <c r="DZ4" s="315" t="s">
        <v>1447</v>
      </c>
      <c r="EA4" s="315" t="s">
        <v>1445</v>
      </c>
      <c r="EB4" s="315" t="s">
        <v>1446</v>
      </c>
      <c r="EC4" s="315" t="s">
        <v>1447</v>
      </c>
      <c r="ED4" s="315" t="s">
        <v>1445</v>
      </c>
      <c r="EE4" s="315" t="s">
        <v>1446</v>
      </c>
      <c r="EF4" s="315" t="s">
        <v>1447</v>
      </c>
      <c r="EG4" s="315" t="s">
        <v>1445</v>
      </c>
      <c r="EH4" s="315" t="s">
        <v>1446</v>
      </c>
      <c r="EI4" s="315" t="s">
        <v>1447</v>
      </c>
      <c r="EJ4" s="315" t="s">
        <v>1445</v>
      </c>
      <c r="EK4" s="315" t="s">
        <v>1446</v>
      </c>
      <c r="EL4" s="315" t="s">
        <v>1447</v>
      </c>
      <c r="EM4" s="315" t="s">
        <v>1445</v>
      </c>
      <c r="EN4" s="315" t="s">
        <v>1446</v>
      </c>
      <c r="EO4" s="315" t="s">
        <v>1447</v>
      </c>
      <c r="EP4" s="315" t="s">
        <v>1445</v>
      </c>
      <c r="EQ4" s="315" t="s">
        <v>1446</v>
      </c>
      <c r="ER4" s="315" t="s">
        <v>1447</v>
      </c>
      <c r="ES4" s="315" t="s">
        <v>1445</v>
      </c>
      <c r="ET4" s="315" t="s">
        <v>1446</v>
      </c>
      <c r="EU4" s="315" t="s">
        <v>1447</v>
      </c>
      <c r="EV4" s="315" t="s">
        <v>1445</v>
      </c>
      <c r="EW4" s="315" t="s">
        <v>1446</v>
      </c>
      <c r="EX4" s="315" t="s">
        <v>1447</v>
      </c>
      <c r="EY4" s="315" t="s">
        <v>1445</v>
      </c>
      <c r="EZ4" s="315" t="s">
        <v>1446</v>
      </c>
      <c r="FA4" s="315" t="s">
        <v>1447</v>
      </c>
      <c r="FB4" s="315" t="s">
        <v>1445</v>
      </c>
      <c r="FC4" s="315" t="s">
        <v>1446</v>
      </c>
      <c r="FD4" s="315" t="s">
        <v>1447</v>
      </c>
      <c r="FE4" s="315" t="s">
        <v>1445</v>
      </c>
      <c r="FF4" s="315" t="s">
        <v>1446</v>
      </c>
      <c r="FG4" s="315" t="s">
        <v>1447</v>
      </c>
      <c r="FH4" s="315" t="s">
        <v>1445</v>
      </c>
      <c r="FI4" s="315" t="s">
        <v>1446</v>
      </c>
      <c r="FJ4" s="315" t="s">
        <v>1447</v>
      </c>
      <c r="FK4" s="315" t="s">
        <v>1445</v>
      </c>
      <c r="FL4" s="315" t="s">
        <v>1446</v>
      </c>
      <c r="FM4" s="315" t="s">
        <v>1447</v>
      </c>
      <c r="FN4" s="315" t="s">
        <v>1445</v>
      </c>
      <c r="FO4" s="315" t="s">
        <v>1446</v>
      </c>
      <c r="FP4" s="315" t="s">
        <v>1447</v>
      </c>
      <c r="FQ4" s="315" t="s">
        <v>1445</v>
      </c>
      <c r="FR4" s="315" t="s">
        <v>1446</v>
      </c>
      <c r="FS4" s="315" t="s">
        <v>1447</v>
      </c>
      <c r="FT4" s="315" t="s">
        <v>1445</v>
      </c>
      <c r="FU4" s="315" t="s">
        <v>1446</v>
      </c>
      <c r="FV4" s="315" t="s">
        <v>1447</v>
      </c>
    </row>
    <row r="5" spans="1:178" s="109" customFormat="1" ht="4.5" customHeight="1">
      <c r="A5" s="322"/>
      <c r="B5" s="316"/>
      <c r="C5" s="316"/>
      <c r="D5" s="316"/>
      <c r="E5" s="316"/>
      <c r="F5" s="316"/>
      <c r="G5" s="316"/>
      <c r="H5" s="316"/>
      <c r="I5" s="316"/>
      <c r="J5" s="316"/>
      <c r="K5" s="316"/>
      <c r="L5" s="316"/>
      <c r="M5" s="316"/>
      <c r="N5" s="316"/>
      <c r="O5" s="316"/>
      <c r="P5" s="316"/>
      <c r="Q5" s="316"/>
      <c r="R5" s="316"/>
      <c r="S5" s="316"/>
      <c r="T5" s="316"/>
      <c r="U5" s="316"/>
      <c r="V5" s="316"/>
      <c r="W5" s="316"/>
      <c r="X5" s="316"/>
      <c r="Y5" s="316"/>
      <c r="Z5" s="316"/>
      <c r="AA5" s="316"/>
      <c r="AB5" s="316"/>
      <c r="AC5" s="316"/>
      <c r="AD5" s="316"/>
      <c r="AE5" s="316"/>
      <c r="AF5" s="316"/>
      <c r="AG5" s="316"/>
      <c r="AH5" s="316"/>
      <c r="AI5" s="316"/>
      <c r="AJ5" s="316"/>
      <c r="AK5" s="316"/>
      <c r="AL5" s="316"/>
      <c r="AM5" s="316"/>
      <c r="AN5" s="316"/>
      <c r="AO5" s="316"/>
      <c r="AP5" s="316"/>
      <c r="AQ5" s="316"/>
      <c r="AR5" s="316"/>
      <c r="AS5" s="316"/>
      <c r="AT5" s="316"/>
      <c r="AU5" s="316"/>
      <c r="AV5" s="316"/>
      <c r="AW5" s="316"/>
      <c r="AX5" s="316"/>
      <c r="AY5" s="316"/>
      <c r="AZ5" s="316"/>
      <c r="BA5" s="316"/>
      <c r="BB5" s="316"/>
      <c r="BC5" s="316"/>
      <c r="BD5" s="316"/>
      <c r="BE5" s="316"/>
      <c r="BF5" s="316"/>
      <c r="BG5" s="316"/>
      <c r="BH5" s="316"/>
      <c r="BI5" s="316"/>
      <c r="BJ5" s="316"/>
      <c r="BK5" s="316"/>
      <c r="BL5" s="316"/>
      <c r="BM5" s="316"/>
      <c r="BN5" s="316"/>
      <c r="BO5" s="316"/>
      <c r="BP5" s="316"/>
      <c r="BQ5" s="316"/>
      <c r="BR5" s="316"/>
      <c r="BS5" s="316"/>
      <c r="BT5" s="316"/>
      <c r="BU5" s="316"/>
      <c r="BV5" s="316"/>
      <c r="BW5" s="316"/>
      <c r="BX5" s="316"/>
      <c r="BY5" s="316"/>
      <c r="BZ5" s="316"/>
      <c r="CA5" s="316"/>
      <c r="CB5" s="316"/>
      <c r="CC5" s="316"/>
      <c r="CD5" s="316"/>
      <c r="CE5" s="316"/>
      <c r="CF5" s="316"/>
      <c r="CG5" s="316"/>
      <c r="CH5" s="316"/>
      <c r="CI5" s="316"/>
      <c r="CJ5" s="316"/>
      <c r="CK5" s="316"/>
      <c r="CL5" s="316"/>
      <c r="CM5" s="316"/>
      <c r="CN5" s="316"/>
      <c r="CO5" s="316"/>
      <c r="CP5" s="316"/>
      <c r="CQ5" s="316"/>
      <c r="CR5" s="316"/>
      <c r="CS5" s="316"/>
      <c r="CT5" s="316"/>
      <c r="CU5" s="316"/>
      <c r="CV5" s="316"/>
      <c r="CW5" s="316"/>
      <c r="CX5" s="316"/>
      <c r="CY5" s="316"/>
      <c r="CZ5" s="316"/>
      <c r="DA5" s="316"/>
      <c r="DB5" s="316"/>
      <c r="DC5" s="316"/>
      <c r="DD5" s="316"/>
      <c r="DE5" s="316"/>
      <c r="DF5" s="316"/>
      <c r="DG5" s="316"/>
      <c r="DH5" s="316"/>
      <c r="DI5" s="316"/>
      <c r="DJ5" s="316"/>
      <c r="DK5" s="316"/>
      <c r="DL5" s="316"/>
      <c r="DM5" s="316"/>
      <c r="DN5" s="316"/>
      <c r="DO5" s="316"/>
      <c r="DP5" s="316"/>
      <c r="DQ5" s="316"/>
      <c r="DR5" s="316"/>
      <c r="DS5" s="316"/>
      <c r="DT5" s="316"/>
      <c r="DU5" s="316"/>
      <c r="DV5" s="316"/>
      <c r="DW5" s="316"/>
      <c r="DX5" s="316"/>
      <c r="DY5" s="316"/>
      <c r="DZ5" s="316"/>
      <c r="EA5" s="316"/>
      <c r="EB5" s="316"/>
      <c r="EC5" s="316"/>
      <c r="ED5" s="316"/>
      <c r="EE5" s="316"/>
      <c r="EF5" s="316"/>
      <c r="EG5" s="316"/>
      <c r="EH5" s="316"/>
      <c r="EI5" s="316"/>
      <c r="EJ5" s="316"/>
      <c r="EK5" s="316"/>
      <c r="EL5" s="316"/>
      <c r="EM5" s="316"/>
      <c r="EN5" s="316"/>
      <c r="EO5" s="316"/>
      <c r="EP5" s="316"/>
      <c r="EQ5" s="316"/>
      <c r="ER5" s="316"/>
      <c r="ES5" s="316"/>
      <c r="ET5" s="316"/>
      <c r="EU5" s="316"/>
      <c r="EV5" s="316"/>
      <c r="EW5" s="316"/>
      <c r="EX5" s="316"/>
      <c r="EY5" s="316"/>
      <c r="EZ5" s="316"/>
      <c r="FA5" s="316"/>
      <c r="FB5" s="316"/>
      <c r="FC5" s="316"/>
      <c r="FD5" s="316"/>
      <c r="FE5" s="316"/>
      <c r="FF5" s="316"/>
      <c r="FG5" s="316"/>
      <c r="FH5" s="316"/>
      <c r="FI5" s="316"/>
      <c r="FJ5" s="316"/>
      <c r="FK5" s="316"/>
      <c r="FL5" s="316"/>
      <c r="FM5" s="316"/>
      <c r="FN5" s="316"/>
      <c r="FO5" s="316"/>
      <c r="FP5" s="316"/>
      <c r="FQ5" s="316"/>
      <c r="FR5" s="316"/>
      <c r="FS5" s="316"/>
      <c r="FT5" s="316"/>
      <c r="FU5" s="316"/>
      <c r="FV5" s="316"/>
    </row>
    <row r="6" spans="1:178" s="109" customFormat="1">
      <c r="A6" s="332" t="s">
        <v>19</v>
      </c>
      <c r="B6" s="229">
        <v>7006.9077917200002</v>
      </c>
      <c r="C6" s="229">
        <v>0</v>
      </c>
      <c r="D6" s="333">
        <v>40.754234980779373</v>
      </c>
      <c r="E6" s="229">
        <v>9814.8557608499905</v>
      </c>
      <c r="F6" s="229">
        <v>0</v>
      </c>
      <c r="G6" s="333">
        <v>43.657320975313432</v>
      </c>
      <c r="H6" s="229">
        <v>13895.37669893</v>
      </c>
      <c r="I6" s="229">
        <v>0</v>
      </c>
      <c r="J6" s="333">
        <v>53.514391460769758</v>
      </c>
      <c r="K6" s="229">
        <v>12952.24800885</v>
      </c>
      <c r="L6" s="229">
        <v>0</v>
      </c>
      <c r="M6" s="333">
        <v>49.611520107581534</v>
      </c>
      <c r="N6" s="229">
        <v>14434.345120780001</v>
      </c>
      <c r="O6" s="229">
        <v>0</v>
      </c>
      <c r="P6" s="333">
        <v>51.797443856237656</v>
      </c>
      <c r="Q6" s="229">
        <v>15785.26409131</v>
      </c>
      <c r="R6" s="229">
        <v>0</v>
      </c>
      <c r="S6" s="333">
        <v>54.615528971207162</v>
      </c>
      <c r="T6" s="229">
        <v>16325.398974459998</v>
      </c>
      <c r="U6" s="229">
        <v>0</v>
      </c>
      <c r="V6" s="333">
        <v>55.093443333527027</v>
      </c>
      <c r="W6" s="229">
        <v>17611.69280927</v>
      </c>
      <c r="X6" s="229">
        <v>0</v>
      </c>
      <c r="Y6" s="333">
        <v>55.973038498761028</v>
      </c>
      <c r="Z6" s="229">
        <v>17558.606451430001</v>
      </c>
      <c r="AA6" s="229">
        <v>0</v>
      </c>
      <c r="AB6" s="333">
        <v>54.574427089073687</v>
      </c>
      <c r="AC6" s="229">
        <v>17508.16918827</v>
      </c>
      <c r="AD6" s="229">
        <v>0</v>
      </c>
      <c r="AE6" s="333">
        <v>55.899220607936741</v>
      </c>
      <c r="AF6" s="229">
        <v>17685.676443009997</v>
      </c>
      <c r="AG6" s="229">
        <v>0</v>
      </c>
      <c r="AH6" s="333">
        <v>55.589385139494659</v>
      </c>
      <c r="AI6" s="229">
        <v>17884.443068569999</v>
      </c>
      <c r="AJ6" s="229">
        <v>0</v>
      </c>
      <c r="AK6" s="333">
        <v>54.306250901374874</v>
      </c>
      <c r="AL6" s="229">
        <v>18161.075696009997</v>
      </c>
      <c r="AM6" s="229">
        <v>0</v>
      </c>
      <c r="AN6" s="333">
        <v>55.019347360602211</v>
      </c>
      <c r="AO6" s="229">
        <v>23497.461155349974</v>
      </c>
      <c r="AP6" s="229">
        <v>0</v>
      </c>
      <c r="AQ6" s="333">
        <v>57.905808223170233</v>
      </c>
      <c r="AR6" s="229">
        <v>35100.293368419996</v>
      </c>
      <c r="AS6" s="229">
        <v>0</v>
      </c>
      <c r="AT6" s="333">
        <v>82.621492919864849</v>
      </c>
      <c r="AU6" s="229">
        <v>40642.267011459902</v>
      </c>
      <c r="AV6" s="229">
        <v>0</v>
      </c>
      <c r="AW6" s="333">
        <v>83.822103244203333</v>
      </c>
      <c r="AX6" s="229">
        <v>39036.042611519995</v>
      </c>
      <c r="AY6" s="229">
        <v>0</v>
      </c>
      <c r="AZ6" s="333">
        <v>78.707322067821522</v>
      </c>
      <c r="BA6" s="229">
        <v>36954.92427127</v>
      </c>
      <c r="BB6" s="229">
        <v>0</v>
      </c>
      <c r="BC6" s="333">
        <v>79.303794686884629</v>
      </c>
      <c r="BD6" s="229">
        <v>36572.30411813</v>
      </c>
      <c r="BE6" s="229">
        <v>0</v>
      </c>
      <c r="BF6" s="333">
        <v>78.011389882540954</v>
      </c>
      <c r="BG6" s="229">
        <v>36200.820383389997</v>
      </c>
      <c r="BH6" s="229">
        <v>0</v>
      </c>
      <c r="BI6" s="333">
        <v>77.369619607708074</v>
      </c>
      <c r="BJ6" s="229">
        <v>33758.64121994</v>
      </c>
      <c r="BK6" s="229">
        <v>0</v>
      </c>
      <c r="BL6" s="333">
        <v>75.500280729783185</v>
      </c>
      <c r="BM6" s="229">
        <v>39976.616211029999</v>
      </c>
      <c r="BN6" s="229">
        <v>0</v>
      </c>
      <c r="BO6" s="333">
        <v>84.022663118350167</v>
      </c>
      <c r="BP6" s="229">
        <v>44421.501778400001</v>
      </c>
      <c r="BQ6" s="229">
        <v>0</v>
      </c>
      <c r="BR6" s="333">
        <v>86.697493982661427</v>
      </c>
      <c r="BS6" s="229">
        <v>27974.395678599998</v>
      </c>
      <c r="BT6" s="229">
        <v>0</v>
      </c>
      <c r="BU6" s="333">
        <v>54.299295709198539</v>
      </c>
      <c r="BV6" s="229">
        <v>29061.8459239</v>
      </c>
      <c r="BW6" s="229">
        <v>0</v>
      </c>
      <c r="BX6" s="333">
        <v>54.377098978106154</v>
      </c>
      <c r="BY6" s="229">
        <v>29608.24389745</v>
      </c>
      <c r="BZ6" s="229">
        <v>0</v>
      </c>
      <c r="CA6" s="333">
        <v>55.782232286345391</v>
      </c>
      <c r="CB6" s="229">
        <v>28016.573101999998</v>
      </c>
      <c r="CC6" s="229">
        <v>0</v>
      </c>
      <c r="CD6" s="333">
        <v>55.67032038874472</v>
      </c>
      <c r="CE6" s="229">
        <v>27460.222163999999</v>
      </c>
      <c r="CF6" s="229">
        <v>0</v>
      </c>
      <c r="CG6" s="333">
        <v>56.822284006295611</v>
      </c>
      <c r="CH6" s="229">
        <v>27379.630394</v>
      </c>
      <c r="CI6" s="229">
        <v>0</v>
      </c>
      <c r="CJ6" s="333">
        <v>60.280210036846135</v>
      </c>
      <c r="CK6" s="229">
        <v>30326.366888</v>
      </c>
      <c r="CL6" s="229">
        <v>0</v>
      </c>
      <c r="CM6" s="333">
        <v>61.954948941449572</v>
      </c>
      <c r="CN6" s="229">
        <v>37174.437009280031</v>
      </c>
      <c r="CO6" s="229">
        <v>0</v>
      </c>
      <c r="CP6" s="333">
        <v>83.670704655773847</v>
      </c>
      <c r="CQ6" s="229">
        <v>34823.405245390088</v>
      </c>
      <c r="CR6" s="229">
        <v>0</v>
      </c>
      <c r="CS6" s="333">
        <v>81.962084010397021</v>
      </c>
      <c r="CT6" s="229">
        <v>36163.517391499692</v>
      </c>
      <c r="CU6" s="229">
        <v>0</v>
      </c>
      <c r="CV6" s="333">
        <v>83.792915397837149</v>
      </c>
      <c r="CW6" s="229">
        <v>37711.259136950212</v>
      </c>
      <c r="CX6" s="229">
        <v>0</v>
      </c>
      <c r="CY6" s="333">
        <v>85.991018915051384</v>
      </c>
      <c r="CZ6" s="229">
        <v>36352.718508999998</v>
      </c>
      <c r="DA6" s="229">
        <v>0</v>
      </c>
      <c r="DB6" s="333">
        <v>84.885534994284001</v>
      </c>
      <c r="DC6" s="229">
        <v>31814.675343999999</v>
      </c>
      <c r="DD6" s="229">
        <v>0</v>
      </c>
      <c r="DE6" s="333">
        <v>82.054400946504259</v>
      </c>
      <c r="DF6" s="229">
        <v>29496.885902699934</v>
      </c>
      <c r="DG6" s="229">
        <v>0</v>
      </c>
      <c r="DH6" s="333">
        <v>81.785318506438628</v>
      </c>
      <c r="DI6" s="229">
        <v>23098.018888489954</v>
      </c>
      <c r="DJ6" s="229">
        <v>0</v>
      </c>
      <c r="DK6" s="333">
        <v>78.218003534611185</v>
      </c>
      <c r="DL6" s="229">
        <v>21698.312375000001</v>
      </c>
      <c r="DM6" s="229">
        <v>0</v>
      </c>
      <c r="DN6" s="333">
        <v>78.688929798073474</v>
      </c>
      <c r="DO6" s="229">
        <v>18211.000420889981</v>
      </c>
      <c r="DP6" s="229">
        <v>0</v>
      </c>
      <c r="DQ6" s="333">
        <v>76.0179256548154</v>
      </c>
      <c r="DR6" s="229">
        <v>18209.252319260027</v>
      </c>
      <c r="DS6" s="229">
        <v>0</v>
      </c>
      <c r="DT6" s="333">
        <v>76.132700689356852</v>
      </c>
      <c r="DU6" s="229">
        <v>17618.111226700064</v>
      </c>
      <c r="DV6" s="229">
        <v>0</v>
      </c>
      <c r="DW6" s="333">
        <v>75.981334737098095</v>
      </c>
      <c r="DX6" s="229">
        <v>15876.405573549993</v>
      </c>
      <c r="DY6" s="229">
        <v>0</v>
      </c>
      <c r="DZ6" s="333">
        <v>72.610991642657481</v>
      </c>
      <c r="EA6" s="229">
        <v>13530.384953850005</v>
      </c>
      <c r="EB6" s="229">
        <v>0</v>
      </c>
      <c r="EC6" s="333">
        <v>82.970496609928958</v>
      </c>
      <c r="ED6" s="229">
        <v>13365.191991690001</v>
      </c>
      <c r="EE6" s="229">
        <v>0</v>
      </c>
      <c r="EF6" s="333">
        <v>81.501836687487994</v>
      </c>
      <c r="EG6" s="229">
        <v>10116.455246619997</v>
      </c>
      <c r="EH6" s="229">
        <v>0</v>
      </c>
      <c r="EI6" s="333">
        <v>77.63876455391177</v>
      </c>
      <c r="EJ6" s="229">
        <v>12496.636349620028</v>
      </c>
      <c r="EK6" s="229">
        <v>0</v>
      </c>
      <c r="EL6" s="333">
        <v>78.945150160592988</v>
      </c>
      <c r="EM6" s="229">
        <v>13153.422907219991</v>
      </c>
      <c r="EN6" s="229">
        <v>0</v>
      </c>
      <c r="EO6" s="333">
        <v>79.498159270191792</v>
      </c>
      <c r="EP6" s="229">
        <v>12605.985638250009</v>
      </c>
      <c r="EQ6" s="229">
        <v>0</v>
      </c>
      <c r="ER6" s="333">
        <v>80.316583365083488</v>
      </c>
      <c r="ES6" s="229">
        <v>10911.656248499983</v>
      </c>
      <c r="ET6" s="229">
        <v>0</v>
      </c>
      <c r="EU6" s="333">
        <v>81.109015151331491</v>
      </c>
      <c r="EV6" s="229">
        <v>8174.9262757899969</v>
      </c>
      <c r="EW6" s="229">
        <v>0</v>
      </c>
      <c r="EX6" s="333">
        <v>80.085021045694518</v>
      </c>
      <c r="EY6" s="229">
        <v>11576.989803380011</v>
      </c>
      <c r="EZ6" s="229">
        <v>0</v>
      </c>
      <c r="FA6" s="333">
        <v>85.655244261229853</v>
      </c>
      <c r="FB6" s="229">
        <v>12012.731793249986</v>
      </c>
      <c r="FC6" s="229">
        <v>0</v>
      </c>
      <c r="FD6" s="333">
        <v>87.658853144763654</v>
      </c>
      <c r="FE6" s="229">
        <v>12791.986875039993</v>
      </c>
      <c r="FF6" s="229">
        <v>0</v>
      </c>
      <c r="FG6" s="333">
        <v>89.345415401150504</v>
      </c>
      <c r="FH6" s="229">
        <v>12223.373898369959</v>
      </c>
      <c r="FI6" s="229">
        <v>0</v>
      </c>
      <c r="FJ6" s="333">
        <v>88.343468388199227</v>
      </c>
      <c r="FK6" s="229">
        <v>11644.264326300001</v>
      </c>
      <c r="FL6" s="229">
        <v>0</v>
      </c>
      <c r="FM6" s="333">
        <v>88.826596801358974</v>
      </c>
      <c r="FN6" s="229">
        <v>11016.339730260006</v>
      </c>
      <c r="FO6" s="229">
        <v>0</v>
      </c>
      <c r="FP6" s="333">
        <v>87.199039737926142</v>
      </c>
      <c r="FQ6" s="229">
        <v>10940.223101879988</v>
      </c>
      <c r="FR6" s="229">
        <v>0</v>
      </c>
      <c r="FS6" s="333">
        <v>86.143087678752522</v>
      </c>
      <c r="FT6" s="229">
        <v>11954.514304059972</v>
      </c>
      <c r="FU6" s="229">
        <v>0</v>
      </c>
      <c r="FV6" s="333">
        <v>86.893819170714536</v>
      </c>
    </row>
    <row r="7" spans="1:178" s="109" customFormat="1">
      <c r="A7" s="332" t="s">
        <v>20</v>
      </c>
      <c r="B7" s="229">
        <v>2848.2718379299999</v>
      </c>
      <c r="C7" s="229">
        <v>14.24135918965</v>
      </c>
      <c r="D7" s="333">
        <v>16.566386089639316</v>
      </c>
      <c r="E7" s="229">
        <v>3806.1513458899999</v>
      </c>
      <c r="F7" s="229">
        <v>19.030742789999998</v>
      </c>
      <c r="G7" s="333">
        <v>16.930087923548914</v>
      </c>
      <c r="H7" s="229">
        <v>3366.5903835100003</v>
      </c>
      <c r="I7" s="229">
        <v>16.832936170000004</v>
      </c>
      <c r="J7" s="333">
        <v>12.965538076063119</v>
      </c>
      <c r="K7" s="229">
        <v>4017.2068755500004</v>
      </c>
      <c r="L7" s="229">
        <v>20.086014420000001</v>
      </c>
      <c r="M7" s="333">
        <v>15.387270190200672</v>
      </c>
      <c r="N7" s="229">
        <v>4160.6902193599999</v>
      </c>
      <c r="O7" s="229">
        <v>20.803431289999999</v>
      </c>
      <c r="P7" s="333">
        <v>14.930578161820401</v>
      </c>
      <c r="Q7" s="229">
        <v>4349.0638587600006</v>
      </c>
      <c r="R7" s="229">
        <v>21.745299809999999</v>
      </c>
      <c r="S7" s="333">
        <v>15.047351872085452</v>
      </c>
      <c r="T7" s="229">
        <v>5085.5315093900008</v>
      </c>
      <c r="U7" s="229">
        <v>25.427639670000001</v>
      </c>
      <c r="V7" s="333">
        <v>17.162180383570792</v>
      </c>
      <c r="W7" s="229">
        <v>4953.0656650800101</v>
      </c>
      <c r="X7" s="229">
        <v>24.765310289999999</v>
      </c>
      <c r="Y7" s="333">
        <v>15.741708543342819</v>
      </c>
      <c r="Z7" s="229">
        <v>5287.7929552099931</v>
      </c>
      <c r="AA7" s="229">
        <v>26.438943490000007</v>
      </c>
      <c r="AB7" s="333">
        <v>16.435146598591423</v>
      </c>
      <c r="AC7" s="229">
        <v>4423.2853190799997</v>
      </c>
      <c r="AD7" s="229">
        <v>22.116409409999999</v>
      </c>
      <c r="AE7" s="333">
        <v>14.122447595991764</v>
      </c>
      <c r="AF7" s="229">
        <v>3813.2808156399997</v>
      </c>
      <c r="AG7" s="229">
        <v>19.066390139999999</v>
      </c>
      <c r="AH7" s="333">
        <v>11.985854009527548</v>
      </c>
      <c r="AI7" s="229">
        <v>4298.4782881199999</v>
      </c>
      <c r="AJ7" s="229">
        <v>21.492378609999999</v>
      </c>
      <c r="AK7" s="333">
        <v>13.052362856017186</v>
      </c>
      <c r="AL7" s="229">
        <v>4417.8708905200001</v>
      </c>
      <c r="AM7" s="229">
        <v>22.089339949999999</v>
      </c>
      <c r="AN7" s="333">
        <v>13.384029513913386</v>
      </c>
      <c r="AO7" s="229">
        <v>5855.5437726700002</v>
      </c>
      <c r="AP7" s="229">
        <v>29.27770409</v>
      </c>
      <c r="AQ7" s="333">
        <v>14.430069380725724</v>
      </c>
      <c r="AR7" s="229">
        <v>1974.04062426</v>
      </c>
      <c r="AS7" s="229">
        <v>9.8701969800000011</v>
      </c>
      <c r="AT7" s="333">
        <v>4.6466330565648164</v>
      </c>
      <c r="AU7" s="229">
        <v>2235.8040351999998</v>
      </c>
      <c r="AV7" s="229">
        <v>11.1790129</v>
      </c>
      <c r="AW7" s="333">
        <v>4.6112043065780961</v>
      </c>
      <c r="AX7" s="229">
        <v>5130.7022832000002</v>
      </c>
      <c r="AY7" s="229">
        <v>25.65350329</v>
      </c>
      <c r="AZ7" s="333">
        <v>10.344896921460899</v>
      </c>
      <c r="BA7" s="229">
        <v>6427.4597193599993</v>
      </c>
      <c r="BB7" s="229">
        <v>32.137289530000004</v>
      </c>
      <c r="BC7" s="333">
        <v>13.793072398165391</v>
      </c>
      <c r="BD7" s="229">
        <v>6463.4416441899994</v>
      </c>
      <c r="BE7" s="229">
        <v>32.317200290000002</v>
      </c>
      <c r="BF7" s="333">
        <v>13.786992048936819</v>
      </c>
      <c r="BG7" s="229">
        <v>6392.6340799</v>
      </c>
      <c r="BH7" s="229">
        <v>31.9631632</v>
      </c>
      <c r="BI7" s="333">
        <v>13.6625541027813</v>
      </c>
      <c r="BJ7" s="229">
        <v>3699.9797853200002</v>
      </c>
      <c r="BK7" s="229">
        <v>18.49989179</v>
      </c>
      <c r="BL7" s="333">
        <v>8.2749039176725319</v>
      </c>
      <c r="BM7" s="229">
        <v>3253.74072299</v>
      </c>
      <c r="BN7" s="229">
        <v>16.268698400000002</v>
      </c>
      <c r="BO7" s="333">
        <v>6.8386968821742116</v>
      </c>
      <c r="BP7" s="229">
        <v>3221.1840847100002</v>
      </c>
      <c r="BQ7" s="229">
        <v>16.105915509999999</v>
      </c>
      <c r="BR7" s="333">
        <v>6.2867885285450802</v>
      </c>
      <c r="BS7" s="229">
        <v>20360.790717619999</v>
      </c>
      <c r="BT7" s="229">
        <v>101.80394914</v>
      </c>
      <c r="BU7" s="333">
        <v>39.52101803203216</v>
      </c>
      <c r="BV7" s="229">
        <v>20027.509277669997</v>
      </c>
      <c r="BW7" s="229">
        <v>100.13754172</v>
      </c>
      <c r="BX7" s="333">
        <v>37.473113618746197</v>
      </c>
      <c r="BY7" s="229">
        <v>16508.03616096</v>
      </c>
      <c r="BZ7" s="229">
        <v>82.540176389999999</v>
      </c>
      <c r="CA7" s="333">
        <v>31.101307828708087</v>
      </c>
      <c r="CB7" s="229">
        <v>16038.624784</v>
      </c>
      <c r="CC7" s="229">
        <v>80.193119319999994</v>
      </c>
      <c r="CD7" s="333">
        <v>31.869542969065069</v>
      </c>
      <c r="CE7" s="229">
        <v>15206.878031229999</v>
      </c>
      <c r="CF7" s="229">
        <v>76.041484020000013</v>
      </c>
      <c r="CG7" s="333">
        <v>31.46695380609334</v>
      </c>
      <c r="CH7" s="229">
        <v>12559.288685899999</v>
      </c>
      <c r="CI7" s="229">
        <v>63.432723039999999</v>
      </c>
      <c r="CJ7" s="333">
        <v>27.651087651838562</v>
      </c>
      <c r="CK7" s="229">
        <v>13037.3367865</v>
      </c>
      <c r="CL7" s="229">
        <v>65.984608499999993</v>
      </c>
      <c r="CM7" s="333">
        <v>26.634497232166098</v>
      </c>
      <c r="CN7" s="229">
        <v>1925.8375718900027</v>
      </c>
      <c r="CO7" s="229">
        <v>10.309657759999975</v>
      </c>
      <c r="CP7" s="333">
        <v>4.3345965576392151</v>
      </c>
      <c r="CQ7" s="229">
        <v>2474.4666030399967</v>
      </c>
      <c r="CR7" s="229">
        <v>12.955046930000005</v>
      </c>
      <c r="CS7" s="333">
        <v>5.8240266329535419</v>
      </c>
      <c r="CT7" s="229">
        <v>1819.6484288800034</v>
      </c>
      <c r="CU7" s="229">
        <v>9.8100656899999947</v>
      </c>
      <c r="CV7" s="333">
        <v>4.2162283387508284</v>
      </c>
      <c r="CW7" s="229">
        <v>899.39767622999955</v>
      </c>
      <c r="CX7" s="229">
        <v>5.2591935800000096</v>
      </c>
      <c r="CY7" s="333">
        <v>2.0508496496492694</v>
      </c>
      <c r="CZ7" s="229">
        <v>1156.2340930999999</v>
      </c>
      <c r="DA7" s="229">
        <v>6.4027149000000003</v>
      </c>
      <c r="DB7" s="333">
        <v>2.6998682243564662</v>
      </c>
      <c r="DC7" s="229">
        <v>1813.468464</v>
      </c>
      <c r="DD7" s="229">
        <v>9.6703990600000012</v>
      </c>
      <c r="DE7" s="333">
        <v>4.6771833073871152</v>
      </c>
      <c r="DF7" s="229">
        <v>1634.7112544499994</v>
      </c>
      <c r="DG7" s="229">
        <v>8.6393392499999955</v>
      </c>
      <c r="DH7" s="333">
        <v>4.532525265625261</v>
      </c>
      <c r="DI7" s="229">
        <v>1210.1634867599998</v>
      </c>
      <c r="DJ7" s="229">
        <v>6.5654334399999996</v>
      </c>
      <c r="DK7" s="333">
        <v>4.0980385522162539</v>
      </c>
      <c r="DL7" s="229">
        <v>657.08785890000001</v>
      </c>
      <c r="DM7" s="229">
        <v>3.7600689299999996</v>
      </c>
      <c r="DN7" s="333">
        <v>2.3829291193964806</v>
      </c>
      <c r="DO7" s="229">
        <v>545.68232893000015</v>
      </c>
      <c r="DP7" s="229">
        <v>2.9318385099999955</v>
      </c>
      <c r="DQ7" s="333">
        <v>2.2778341526017076</v>
      </c>
      <c r="DR7" s="229">
        <v>522.80583811999986</v>
      </c>
      <c r="DS7" s="229">
        <v>2.7804627900000005</v>
      </c>
      <c r="DT7" s="333">
        <v>2.1858459476745704</v>
      </c>
      <c r="DU7" s="229">
        <v>470.99376234999966</v>
      </c>
      <c r="DV7" s="229">
        <v>2.4760151000000015</v>
      </c>
      <c r="DW7" s="333">
        <v>2.0312469512603673</v>
      </c>
      <c r="DX7" s="229">
        <v>494.81125583000011</v>
      </c>
      <c r="DY7" s="229">
        <v>2.6054499700000009</v>
      </c>
      <c r="DZ7" s="333">
        <v>2.2630270935898786</v>
      </c>
      <c r="EA7" s="229">
        <v>346.28171316999982</v>
      </c>
      <c r="EB7" s="229">
        <v>1.850583609999999</v>
      </c>
      <c r="EC7" s="333">
        <v>2.1234551571628821</v>
      </c>
      <c r="ED7" s="229">
        <v>349.01666616</v>
      </c>
      <c r="EE7" s="229">
        <v>1.9412129200000015</v>
      </c>
      <c r="EF7" s="333">
        <v>2.1283270262238085</v>
      </c>
      <c r="EG7" s="229">
        <v>293.27710854000026</v>
      </c>
      <c r="EH7" s="229">
        <v>1.5573109400000014</v>
      </c>
      <c r="EI7" s="333">
        <v>2.2507560033537115</v>
      </c>
      <c r="EJ7" s="229">
        <v>305.59926062999989</v>
      </c>
      <c r="EK7" s="229">
        <v>1.6554379699999997</v>
      </c>
      <c r="EL7" s="333">
        <v>1.9305658614395944</v>
      </c>
      <c r="EM7" s="229">
        <v>324.46677252000001</v>
      </c>
      <c r="EN7" s="229">
        <v>1.7815237500000003</v>
      </c>
      <c r="EO7" s="333">
        <v>1.9610493284999826</v>
      </c>
      <c r="EP7" s="229">
        <v>420.68785240999978</v>
      </c>
      <c r="EQ7" s="229">
        <v>2.2926713899999998</v>
      </c>
      <c r="ER7" s="333">
        <v>2.6803307522612911</v>
      </c>
      <c r="ES7" s="229">
        <v>449.46037636999955</v>
      </c>
      <c r="ET7" s="229">
        <v>2.6441529799999994</v>
      </c>
      <c r="EU7" s="333">
        <v>3.3409491324407257</v>
      </c>
      <c r="EV7" s="229">
        <v>331.60596266999983</v>
      </c>
      <c r="EW7" s="229">
        <v>2.0951524000000004</v>
      </c>
      <c r="EX7" s="333">
        <v>3.2485516814937125</v>
      </c>
      <c r="EY7" s="229">
        <v>376.94531165999973</v>
      </c>
      <c r="EZ7" s="229">
        <v>2.1781325799999993</v>
      </c>
      <c r="FA7" s="333">
        <v>2.7889238300906247</v>
      </c>
      <c r="FB7" s="229">
        <v>337.9263103699999</v>
      </c>
      <c r="FC7" s="229">
        <v>1.8837405099999989</v>
      </c>
      <c r="FD7" s="333">
        <v>2.4659031204809323</v>
      </c>
      <c r="FE7" s="229">
        <v>394.39374439999983</v>
      </c>
      <c r="FF7" s="229">
        <v>2.1009793399999994</v>
      </c>
      <c r="FG7" s="333">
        <v>2.7546364196002191</v>
      </c>
      <c r="FH7" s="229">
        <v>410.37545095000019</v>
      </c>
      <c r="FI7" s="229">
        <v>2.3125972199999998</v>
      </c>
      <c r="FJ7" s="333">
        <v>2.9659561246939337</v>
      </c>
      <c r="FK7" s="229">
        <v>402.49895522999998</v>
      </c>
      <c r="FL7" s="229">
        <v>2.4320131900000002</v>
      </c>
      <c r="FM7" s="333">
        <v>3.0704054294294725</v>
      </c>
      <c r="FN7" s="229">
        <v>500.36991598000026</v>
      </c>
      <c r="FO7" s="229">
        <v>3.1613939000000002</v>
      </c>
      <c r="FP7" s="333">
        <v>3.9606418516082758</v>
      </c>
      <c r="FQ7" s="229">
        <v>516.35775215000035</v>
      </c>
      <c r="FR7" s="229">
        <v>3.1881244499999992</v>
      </c>
      <c r="FS7" s="333">
        <v>4.0657901308628164</v>
      </c>
      <c r="FT7" s="229">
        <v>544.17341674000022</v>
      </c>
      <c r="FU7" s="229">
        <v>3.2832172099999997</v>
      </c>
      <c r="FV7" s="333">
        <v>3.955435182812614</v>
      </c>
    </row>
    <row r="8" spans="1:178" s="109" customFormat="1">
      <c r="A8" s="332" t="s">
        <v>21</v>
      </c>
      <c r="B8" s="229">
        <v>5505.9884453900004</v>
      </c>
      <c r="C8" s="229">
        <v>55.059884453900004</v>
      </c>
      <c r="D8" s="333">
        <v>32.024446956479515</v>
      </c>
      <c r="E8" s="229">
        <v>7278.9853402600102</v>
      </c>
      <c r="F8" s="229">
        <v>72.789830470000098</v>
      </c>
      <c r="G8" s="333">
        <v>32.377551654086837</v>
      </c>
      <c r="H8" s="229">
        <v>7385.9015867200005</v>
      </c>
      <c r="I8" s="229">
        <v>73.858992470000004</v>
      </c>
      <c r="J8" s="333">
        <v>28.444858845236677</v>
      </c>
      <c r="K8" s="229">
        <v>7745.7976694400104</v>
      </c>
      <c r="L8" s="229">
        <v>77.457952340000006</v>
      </c>
      <c r="M8" s="333">
        <v>29.669042514018429</v>
      </c>
      <c r="N8" s="229">
        <v>7912.9086699799991</v>
      </c>
      <c r="O8" s="229">
        <v>79.129060699999997</v>
      </c>
      <c r="P8" s="333">
        <v>28.395361143386378</v>
      </c>
      <c r="Q8" s="229">
        <v>7126.3104268099896</v>
      </c>
      <c r="R8" s="229">
        <v>71.26307697</v>
      </c>
      <c r="S8" s="333">
        <v>24.656363765717447</v>
      </c>
      <c r="T8" s="229">
        <v>6737.7943088399998</v>
      </c>
      <c r="U8" s="229">
        <v>67.377917490000101</v>
      </c>
      <c r="V8" s="333">
        <v>22.738083738582322</v>
      </c>
      <c r="W8" s="229">
        <v>7207.5607081300004</v>
      </c>
      <c r="X8" s="229">
        <v>72.075577509999903</v>
      </c>
      <c r="Y8" s="333">
        <v>22.906887904947499</v>
      </c>
      <c r="Z8" s="229">
        <v>8031.1025925999984</v>
      </c>
      <c r="AA8" s="229">
        <v>80.310997489999863</v>
      </c>
      <c r="AB8" s="333">
        <v>24.961708897406488</v>
      </c>
      <c r="AC8" s="229">
        <v>8166.9708673800005</v>
      </c>
      <c r="AD8" s="229">
        <v>81.669682350000102</v>
      </c>
      <c r="AE8" s="333">
        <v>26.07510250244372</v>
      </c>
      <c r="AF8" s="229">
        <v>8986.8856400699897</v>
      </c>
      <c r="AG8" s="229">
        <v>89.868833650000099</v>
      </c>
      <c r="AH8" s="333">
        <v>28.247460517570104</v>
      </c>
      <c r="AI8" s="229">
        <v>9709.9259488600001</v>
      </c>
      <c r="AJ8" s="229">
        <v>97.09923643000009</v>
      </c>
      <c r="AK8" s="333">
        <v>29.484265894712269</v>
      </c>
      <c r="AL8" s="229">
        <v>9529.0720456600102</v>
      </c>
      <c r="AM8" s="229">
        <v>95.290699109999892</v>
      </c>
      <c r="AN8" s="333">
        <v>28.868517134123167</v>
      </c>
      <c r="AO8" s="229">
        <v>10245.847006050008</v>
      </c>
      <c r="AP8" s="229">
        <v>102.45844742000008</v>
      </c>
      <c r="AQ8" s="333">
        <v>25.249283226549419</v>
      </c>
      <c r="AR8" s="229">
        <v>4822.8601770699997</v>
      </c>
      <c r="AS8" s="229">
        <v>48.228591360000003</v>
      </c>
      <c r="AT8" s="333">
        <v>11.352381126586121</v>
      </c>
      <c r="AU8" s="229">
        <v>4941.8870830900005</v>
      </c>
      <c r="AV8" s="229">
        <v>49.418859650000009</v>
      </c>
      <c r="AW8" s="333">
        <v>10.192329310349784</v>
      </c>
      <c r="AX8" s="229">
        <v>4832.8749101800004</v>
      </c>
      <c r="AY8" s="229">
        <v>48.328739060000004</v>
      </c>
      <c r="AZ8" s="333">
        <v>9.7443956052239749</v>
      </c>
      <c r="BA8" s="229">
        <v>2636.3010097800002</v>
      </c>
      <c r="BB8" s="229">
        <v>26.362999420000001</v>
      </c>
      <c r="BC8" s="333">
        <v>5.6573969000108812</v>
      </c>
      <c r="BD8" s="229">
        <v>3095.7976443899997</v>
      </c>
      <c r="BE8" s="229">
        <v>30.95796528</v>
      </c>
      <c r="BF8" s="333">
        <v>6.6035619810521471</v>
      </c>
      <c r="BG8" s="229">
        <v>3239.91673545</v>
      </c>
      <c r="BH8" s="229">
        <v>32.399155809999996</v>
      </c>
      <c r="BI8" s="333">
        <v>6.9244597975306981</v>
      </c>
      <c r="BJ8" s="229">
        <v>6229.1109489</v>
      </c>
      <c r="BK8" s="229">
        <v>62.29109802</v>
      </c>
      <c r="BL8" s="333">
        <v>13.931236813557746</v>
      </c>
      <c r="BM8" s="229">
        <v>3387.06823695</v>
      </c>
      <c r="BN8" s="229">
        <v>33.870671890000004</v>
      </c>
      <c r="BO8" s="333">
        <v>7.1189240212279987</v>
      </c>
      <c r="BP8" s="229">
        <v>2778.95411268</v>
      </c>
      <c r="BQ8" s="229">
        <v>27.78953066</v>
      </c>
      <c r="BR8" s="333">
        <v>5.4236878047044819</v>
      </c>
      <c r="BS8" s="229">
        <v>2513.3105164099998</v>
      </c>
      <c r="BT8" s="229">
        <v>25.13309542</v>
      </c>
      <c r="BU8" s="333">
        <v>4.8784249893191927</v>
      </c>
      <c r="BV8" s="229">
        <v>3758.4554694200001</v>
      </c>
      <c r="BW8" s="229">
        <v>37.58454648</v>
      </c>
      <c r="BX8" s="333">
        <v>7.03237865896818</v>
      </c>
      <c r="BY8" s="229">
        <v>2465.3288746599997</v>
      </c>
      <c r="BZ8" s="229">
        <v>24.653279559999998</v>
      </c>
      <c r="CA8" s="333">
        <v>4.6447046445859144</v>
      </c>
      <c r="CB8" s="229">
        <v>3157.3021440000002</v>
      </c>
      <c r="CC8" s="229">
        <v>31.573013199999998</v>
      </c>
      <c r="CD8" s="333">
        <v>6.2737159637844222</v>
      </c>
      <c r="CE8" s="229">
        <v>2529.9577283899998</v>
      </c>
      <c r="CF8" s="229">
        <v>25.449765989999996</v>
      </c>
      <c r="CG8" s="333">
        <v>5.2351352333545185</v>
      </c>
      <c r="CH8" s="229">
        <v>2167.63368322</v>
      </c>
      <c r="CI8" s="229">
        <v>27.496771430000003</v>
      </c>
      <c r="CJ8" s="333">
        <v>4.7723585682909055</v>
      </c>
      <c r="CK8" s="229">
        <v>2316.65457457</v>
      </c>
      <c r="CL8" s="229">
        <v>29.402811209999996</v>
      </c>
      <c r="CM8" s="333">
        <v>4.7327863707687765</v>
      </c>
      <c r="CN8" s="229">
        <v>2174.9125337099999</v>
      </c>
      <c r="CO8" s="229">
        <v>29.379985650000009</v>
      </c>
      <c r="CP8" s="333">
        <v>4.8952043097455</v>
      </c>
      <c r="CQ8" s="229">
        <v>2070.6616988400001</v>
      </c>
      <c r="CR8" s="229">
        <v>27.928774149999988</v>
      </c>
      <c r="CS8" s="333">
        <v>4.8736114955300769</v>
      </c>
      <c r="CT8" s="229">
        <v>2116.1210179500013</v>
      </c>
      <c r="CU8" s="229">
        <v>28.064236160000018</v>
      </c>
      <c r="CV8" s="333">
        <v>4.903172097699434</v>
      </c>
      <c r="CW8" s="229">
        <v>2017.3306286700001</v>
      </c>
      <c r="CX8" s="229">
        <v>27.091655860000017</v>
      </c>
      <c r="CY8" s="333">
        <v>4.6000139008326819</v>
      </c>
      <c r="CZ8" s="229">
        <v>2075.0952686200003</v>
      </c>
      <c r="DA8" s="229">
        <v>28.464066160000005</v>
      </c>
      <c r="DB8" s="333">
        <v>4.8454580363035866</v>
      </c>
      <c r="DC8" s="229">
        <v>2009.7157908999998</v>
      </c>
      <c r="DD8" s="229">
        <v>27.444414390000002</v>
      </c>
      <c r="DE8" s="333">
        <v>5.1833320161832015</v>
      </c>
      <c r="DF8" s="229">
        <v>1746.2005366000008</v>
      </c>
      <c r="DG8" s="229">
        <v>23.440442940000011</v>
      </c>
      <c r="DH8" s="333">
        <v>4.84164896365799</v>
      </c>
      <c r="DI8" s="229">
        <v>1976.1713172000002</v>
      </c>
      <c r="DJ8" s="229">
        <v>27.234022799999973</v>
      </c>
      <c r="DK8" s="333">
        <v>6.69201007324365</v>
      </c>
      <c r="DL8" s="229">
        <v>1986.3878567699999</v>
      </c>
      <c r="DM8" s="229">
        <v>27.756032240000003</v>
      </c>
      <c r="DN8" s="333">
        <v>7.2036355598424793</v>
      </c>
      <c r="DO8" s="229">
        <v>1948.7755163099996</v>
      </c>
      <c r="DP8" s="229">
        <v>27.598436519999979</v>
      </c>
      <c r="DQ8" s="333">
        <v>8.1347465209458427</v>
      </c>
      <c r="DR8" s="229">
        <v>1951.6043243800002</v>
      </c>
      <c r="DS8" s="229">
        <v>27.141285400000005</v>
      </c>
      <c r="DT8" s="333">
        <v>8.1596380393346646</v>
      </c>
      <c r="DU8" s="229">
        <v>1889.4380458799974</v>
      </c>
      <c r="DV8" s="229">
        <v>25.713491720000011</v>
      </c>
      <c r="DW8" s="333">
        <v>8.1485479789371436</v>
      </c>
      <c r="DX8" s="229">
        <v>1673.4098271299977</v>
      </c>
      <c r="DY8" s="229">
        <v>23.031417480000012</v>
      </c>
      <c r="DZ8" s="333">
        <v>7.6533662742219661</v>
      </c>
      <c r="EA8" s="229">
        <v>1540.6345133999989</v>
      </c>
      <c r="EB8" s="229">
        <v>21.211150540000009</v>
      </c>
      <c r="EC8" s="333">
        <v>9.4474186142665175</v>
      </c>
      <c r="ED8" s="229">
        <v>1892.9383676599996</v>
      </c>
      <c r="EE8" s="229">
        <v>25.378508110000009</v>
      </c>
      <c r="EF8" s="333">
        <v>11.543265057204559</v>
      </c>
      <c r="EG8" s="229">
        <v>1921.9420864099993</v>
      </c>
      <c r="EH8" s="229">
        <v>25.691854740000021</v>
      </c>
      <c r="EI8" s="333">
        <v>14.74995000673727</v>
      </c>
      <c r="EJ8" s="229">
        <v>2363.5998245499982</v>
      </c>
      <c r="EK8" s="229">
        <v>31.479005649999994</v>
      </c>
      <c r="EL8" s="333">
        <v>14.931597419358726</v>
      </c>
      <c r="EM8" s="229">
        <v>2477.2354050900003</v>
      </c>
      <c r="EN8" s="229">
        <v>32.548604590000018</v>
      </c>
      <c r="EO8" s="333">
        <v>14.972198200629878</v>
      </c>
      <c r="EP8" s="229">
        <v>2066.3599736499996</v>
      </c>
      <c r="EQ8" s="229">
        <v>27.36888888</v>
      </c>
      <c r="ER8" s="333">
        <v>13.165410293849202</v>
      </c>
      <c r="ES8" s="229">
        <v>1587.9519608099995</v>
      </c>
      <c r="ET8" s="229">
        <v>20.740712500000001</v>
      </c>
      <c r="EU8" s="333">
        <v>11.803636103971883</v>
      </c>
      <c r="EV8" s="229">
        <v>1230.4267127899998</v>
      </c>
      <c r="EW8" s="229">
        <v>15.840344359999998</v>
      </c>
      <c r="EX8" s="333">
        <v>12.05377832957269</v>
      </c>
      <c r="EY8" s="229">
        <v>1058.7478821499999</v>
      </c>
      <c r="EZ8" s="229">
        <v>14.15978803</v>
      </c>
      <c r="FA8" s="333">
        <v>7.8334100657271923</v>
      </c>
      <c r="FB8" s="229">
        <v>833.31532822999941</v>
      </c>
      <c r="FC8" s="229">
        <v>11.116681789999998</v>
      </c>
      <c r="FD8" s="333">
        <v>6.080837168248423</v>
      </c>
      <c r="FE8" s="229">
        <v>891.77182940000012</v>
      </c>
      <c r="FF8" s="229">
        <v>11.970427700000002</v>
      </c>
      <c r="FG8" s="333">
        <v>6.2285652197042163</v>
      </c>
      <c r="FH8" s="229">
        <v>974.24124501000006</v>
      </c>
      <c r="FI8" s="229">
        <v>13.502492110000006</v>
      </c>
      <c r="FJ8" s="333">
        <v>7.0412515682350447</v>
      </c>
      <c r="FK8" s="229">
        <v>848.34238584000036</v>
      </c>
      <c r="FL8" s="229">
        <v>12.356166610000002</v>
      </c>
      <c r="FM8" s="333">
        <v>6.4714579594619179</v>
      </c>
      <c r="FN8" s="229">
        <v>878.52006749000009</v>
      </c>
      <c r="FO8" s="229">
        <v>12.219876869999997</v>
      </c>
      <c r="FP8" s="333">
        <v>6.9538620042011017</v>
      </c>
      <c r="FQ8" s="229">
        <v>968.48145109000052</v>
      </c>
      <c r="FR8" s="229">
        <v>13.571934499999999</v>
      </c>
      <c r="FS8" s="333">
        <v>7.6258026714423179</v>
      </c>
      <c r="FT8" s="229">
        <v>1018.3871350300001</v>
      </c>
      <c r="FU8" s="229">
        <v>14.401390499999989</v>
      </c>
      <c r="FV8" s="333">
        <v>7.4023540652777111</v>
      </c>
    </row>
    <row r="9" spans="1:178" s="109" customFormat="1">
      <c r="A9" s="332" t="s">
        <v>22</v>
      </c>
      <c r="B9" s="229">
        <v>1090.7427823199998</v>
      </c>
      <c r="C9" s="229">
        <v>32.722283469600001</v>
      </c>
      <c r="D9" s="333">
        <v>6.344080580992852</v>
      </c>
      <c r="E9" s="229">
        <v>967.33751775999997</v>
      </c>
      <c r="F9" s="229">
        <v>29.02012225</v>
      </c>
      <c r="G9" s="333">
        <v>4.3028003195692337</v>
      </c>
      <c r="H9" s="229">
        <v>746.15198410000005</v>
      </c>
      <c r="I9" s="229">
        <v>22.384556010000001</v>
      </c>
      <c r="J9" s="333">
        <v>2.8736082678084012</v>
      </c>
      <c r="K9" s="229">
        <v>856.09051645</v>
      </c>
      <c r="L9" s="229">
        <v>25.682711999999999</v>
      </c>
      <c r="M9" s="333">
        <v>3.2791181763774775</v>
      </c>
      <c r="N9" s="229">
        <v>909.16896154999995</v>
      </c>
      <c r="O9" s="229">
        <v>27.275068170000001</v>
      </c>
      <c r="P9" s="333">
        <v>3.2625399938598134</v>
      </c>
      <c r="Q9" s="229">
        <v>997.34239525999999</v>
      </c>
      <c r="R9" s="229">
        <v>29.92027736</v>
      </c>
      <c r="S9" s="333">
        <v>3.4507108761343019</v>
      </c>
      <c r="T9" s="229">
        <v>1080.7770046099999</v>
      </c>
      <c r="U9" s="229">
        <v>32.423307430000001</v>
      </c>
      <c r="V9" s="333">
        <v>3.6473060629521097</v>
      </c>
      <c r="W9" s="229">
        <v>1125.03962088</v>
      </c>
      <c r="X9" s="229">
        <v>33.751186140000002</v>
      </c>
      <c r="Y9" s="333">
        <v>3.575572586583057</v>
      </c>
      <c r="Z9" s="229">
        <v>873.62708348999956</v>
      </c>
      <c r="AA9" s="229">
        <v>26.208809919999997</v>
      </c>
      <c r="AB9" s="333">
        <v>2.7153463290409428</v>
      </c>
      <c r="AC9" s="229">
        <v>730.69165088</v>
      </c>
      <c r="AD9" s="229">
        <v>21.920746059999999</v>
      </c>
      <c r="AE9" s="333">
        <v>2.3329163289262542</v>
      </c>
      <c r="AF9" s="229">
        <v>747.58086139</v>
      </c>
      <c r="AG9" s="229">
        <v>22.42742282</v>
      </c>
      <c r="AH9" s="333">
        <v>2.3497863121401217</v>
      </c>
      <c r="AI9" s="229">
        <v>496.32491172000005</v>
      </c>
      <c r="AJ9" s="229">
        <v>14.88974492</v>
      </c>
      <c r="AK9" s="333">
        <v>1.5070944664660562</v>
      </c>
      <c r="AL9" s="229">
        <v>392.52855269999998</v>
      </c>
      <c r="AM9" s="229">
        <v>11.77585442</v>
      </c>
      <c r="AN9" s="333">
        <v>1.1891732159180723</v>
      </c>
      <c r="AO9" s="229">
        <v>549.88601572000005</v>
      </c>
      <c r="AP9" s="229">
        <v>16.49657843</v>
      </c>
      <c r="AQ9" s="333">
        <v>1.3551078544345503</v>
      </c>
      <c r="AR9" s="229">
        <v>360.71997472000004</v>
      </c>
      <c r="AS9" s="229">
        <v>10.821597369999999</v>
      </c>
      <c r="AT9" s="333">
        <v>0.84908757099439214</v>
      </c>
      <c r="AU9" s="229">
        <v>417.10291289999998</v>
      </c>
      <c r="AV9" s="229">
        <v>12.51308555</v>
      </c>
      <c r="AW9" s="333">
        <v>0.8602483571771079</v>
      </c>
      <c r="AX9" s="229">
        <v>346.87992661999999</v>
      </c>
      <c r="AY9" s="229">
        <v>10.406395400000001</v>
      </c>
      <c r="AZ9" s="333">
        <v>0.69940465981778333</v>
      </c>
      <c r="BA9" s="229">
        <v>364.81236533999999</v>
      </c>
      <c r="BB9" s="229">
        <v>10.94436803</v>
      </c>
      <c r="BC9" s="333">
        <v>0.78287279681024924</v>
      </c>
      <c r="BD9" s="229">
        <v>497.62367024999998</v>
      </c>
      <c r="BE9" s="229">
        <v>14.92870785</v>
      </c>
      <c r="BF9" s="333">
        <v>1.0614675528581023</v>
      </c>
      <c r="BG9" s="229">
        <v>580.738836990001</v>
      </c>
      <c r="BH9" s="229">
        <v>17.422162629999999</v>
      </c>
      <c r="BI9" s="333">
        <v>1.2411747146469387</v>
      </c>
      <c r="BJ9" s="229">
        <v>608.43793183000003</v>
      </c>
      <c r="BK9" s="229">
        <v>18.253135140000001</v>
      </c>
      <c r="BL9" s="333">
        <v>1.3607548467525474</v>
      </c>
      <c r="BM9" s="229">
        <v>550.76316876999999</v>
      </c>
      <c r="BN9" s="229">
        <v>16.522892450000001</v>
      </c>
      <c r="BO9" s="333">
        <v>1.1575914265297049</v>
      </c>
      <c r="BP9" s="229">
        <v>538.99801234000006</v>
      </c>
      <c r="BQ9" s="229">
        <v>16.16993845</v>
      </c>
      <c r="BR9" s="333">
        <v>1.0519630147721846</v>
      </c>
      <c r="BS9" s="229">
        <v>377.39398854000001</v>
      </c>
      <c r="BT9" s="229">
        <v>11.321817970000001</v>
      </c>
      <c r="BU9" s="333">
        <v>0.73253513741794951</v>
      </c>
      <c r="BV9" s="229">
        <v>334.21936686000004</v>
      </c>
      <c r="BW9" s="229">
        <v>10.02657911</v>
      </c>
      <c r="BX9" s="333">
        <v>0.62535186648967411</v>
      </c>
      <c r="BY9" s="229">
        <v>4288.6369505500006</v>
      </c>
      <c r="BZ9" s="229">
        <v>128.65910597999999</v>
      </c>
      <c r="CA9" s="333">
        <v>8.079835582142973</v>
      </c>
      <c r="CB9" s="229">
        <v>2943.5247319999999</v>
      </c>
      <c r="CC9" s="229">
        <v>88.30573987999999</v>
      </c>
      <c r="CD9" s="333">
        <v>5.8489296426812487</v>
      </c>
      <c r="CE9" s="229">
        <v>2957.0536979899998</v>
      </c>
      <c r="CF9" s="229">
        <v>88.99976992000002</v>
      </c>
      <c r="CG9" s="333">
        <v>6.1189069791771429</v>
      </c>
      <c r="CH9" s="229">
        <v>3165.7688306199998</v>
      </c>
      <c r="CI9" s="229">
        <v>95.795671680000027</v>
      </c>
      <c r="CJ9" s="333">
        <v>6.9698972298652269</v>
      </c>
      <c r="CK9" s="229">
        <v>3138.18026581</v>
      </c>
      <c r="CL9" s="229">
        <v>95.102610130000016</v>
      </c>
      <c r="CM9" s="333">
        <v>6.4111140927420678</v>
      </c>
      <c r="CN9" s="229">
        <v>2959.7448156400019</v>
      </c>
      <c r="CO9" s="229">
        <v>89.652129079999966</v>
      </c>
      <c r="CP9" s="333">
        <v>6.6616727581927311</v>
      </c>
      <c r="CQ9" s="229">
        <v>2913.8838559599994</v>
      </c>
      <c r="CR9" s="229">
        <v>88.14460488000006</v>
      </c>
      <c r="CS9" s="333">
        <v>6.8582607506584692</v>
      </c>
      <c r="CT9" s="229">
        <v>2891.0816832299997</v>
      </c>
      <c r="CU9" s="229">
        <v>87.373588089999942</v>
      </c>
      <c r="CV9" s="333">
        <v>6.698799795068326</v>
      </c>
      <c r="CW9" s="229">
        <v>394.54445049999987</v>
      </c>
      <c r="CX9" s="229">
        <v>12.451146119999985</v>
      </c>
      <c r="CY9" s="333">
        <v>0.89965914907708422</v>
      </c>
      <c r="CZ9" s="229">
        <v>367.41108133999995</v>
      </c>
      <c r="DA9" s="229">
        <v>11.566761049999998</v>
      </c>
      <c r="DB9" s="333">
        <v>0.85792445466363054</v>
      </c>
      <c r="DC9" s="229">
        <v>234.92692848000002</v>
      </c>
      <c r="DD9" s="229">
        <v>8.1626167899999995</v>
      </c>
      <c r="DE9" s="333">
        <v>0.60590869384006163</v>
      </c>
      <c r="DF9" s="229">
        <v>208.05588982</v>
      </c>
      <c r="DG9" s="229">
        <v>7.5110794700000048</v>
      </c>
      <c r="DH9" s="333">
        <v>0.57687164916997857</v>
      </c>
      <c r="DI9" s="229">
        <v>253.67299657000001</v>
      </c>
      <c r="DJ9" s="229">
        <v>10.64246939</v>
      </c>
      <c r="DK9" s="333">
        <v>0.8590258514436967</v>
      </c>
      <c r="DL9" s="229">
        <v>259.51171269999998</v>
      </c>
      <c r="DM9" s="229">
        <v>10.912896879999998</v>
      </c>
      <c r="DN9" s="333">
        <v>0.94111922574937634</v>
      </c>
      <c r="DO9" s="229">
        <v>287.87283393000001</v>
      </c>
      <c r="DP9" s="229">
        <v>11.847795689999996</v>
      </c>
      <c r="DQ9" s="333">
        <v>1.2016635649861955</v>
      </c>
      <c r="DR9" s="229">
        <v>276.82108887000027</v>
      </c>
      <c r="DS9" s="229">
        <v>11.514116399999994</v>
      </c>
      <c r="DT9" s="333">
        <v>1.1573861866448134</v>
      </c>
      <c r="DU9" s="229">
        <v>292.77188446000031</v>
      </c>
      <c r="DV9" s="229">
        <v>11.663191730000008</v>
      </c>
      <c r="DW9" s="333">
        <v>1.2626324279900065</v>
      </c>
      <c r="DX9" s="229">
        <v>914.37123622999968</v>
      </c>
      <c r="DY9" s="229">
        <v>40.794619489999967</v>
      </c>
      <c r="DZ9" s="333">
        <v>4.1818912904816408</v>
      </c>
      <c r="EA9" s="229">
        <v>806.70598792999976</v>
      </c>
      <c r="EB9" s="229">
        <v>39.119665670000018</v>
      </c>
      <c r="EC9" s="333">
        <v>4.9468508593844573</v>
      </c>
      <c r="ED9" s="229">
        <v>698.71724862000042</v>
      </c>
      <c r="EE9" s="229">
        <v>31.096485200000007</v>
      </c>
      <c r="EF9" s="333">
        <v>4.2608246198906592</v>
      </c>
      <c r="EG9" s="229">
        <v>607.26672232999954</v>
      </c>
      <c r="EH9" s="229">
        <v>25.684884319999984</v>
      </c>
      <c r="EI9" s="333">
        <v>4.6604701871396061</v>
      </c>
      <c r="EJ9" s="229">
        <v>605.15446734999989</v>
      </c>
      <c r="EK9" s="229">
        <v>22.885216729999989</v>
      </c>
      <c r="EL9" s="333">
        <v>3.8229495488801688</v>
      </c>
      <c r="EM9" s="229">
        <v>536.92651273000035</v>
      </c>
      <c r="EN9" s="229">
        <v>18.761212229999995</v>
      </c>
      <c r="EO9" s="333">
        <v>3.2451377657726161</v>
      </c>
      <c r="EP9" s="229">
        <v>552.48361352000006</v>
      </c>
      <c r="EQ9" s="229">
        <v>18.620720269999996</v>
      </c>
      <c r="ER9" s="333">
        <v>3.5200417862193989</v>
      </c>
      <c r="ES9" s="229">
        <v>452.97429872000049</v>
      </c>
      <c r="ET9" s="229">
        <v>14.064486699999982</v>
      </c>
      <c r="EU9" s="333">
        <v>3.3670689784692343</v>
      </c>
      <c r="EV9" s="229">
        <v>422.15732825000055</v>
      </c>
      <c r="EW9" s="229">
        <v>13.162759650000005</v>
      </c>
      <c r="EX9" s="333">
        <v>4.1356309986084039</v>
      </c>
      <c r="EY9" s="229">
        <v>84.526065490000036</v>
      </c>
      <c r="EZ9" s="229">
        <v>2.9311052800000015</v>
      </c>
      <c r="FA9" s="333">
        <v>0.62538716099351221</v>
      </c>
      <c r="FB9" s="229">
        <v>82.542257329999984</v>
      </c>
      <c r="FC9" s="229">
        <v>2.9632743400000003</v>
      </c>
      <c r="FD9" s="333">
        <v>0.6023242454804042</v>
      </c>
      <c r="FE9" s="229">
        <v>90.268690189999958</v>
      </c>
      <c r="FF9" s="229">
        <v>3.7460070999999999</v>
      </c>
      <c r="FG9" s="333">
        <v>0.63048013584817653</v>
      </c>
      <c r="FH9" s="229">
        <v>81.253252719999992</v>
      </c>
      <c r="FI9" s="229">
        <v>3.5767605400000004</v>
      </c>
      <c r="FJ9" s="333">
        <v>0.5872514596043672</v>
      </c>
      <c r="FK9" s="229">
        <v>65.007672169999992</v>
      </c>
      <c r="FL9" s="229">
        <v>2.6757418799999999</v>
      </c>
      <c r="FM9" s="333">
        <v>0.49590168369823923</v>
      </c>
      <c r="FN9" s="229">
        <v>78.811834520000019</v>
      </c>
      <c r="FO9" s="229">
        <v>2.5723098000000006</v>
      </c>
      <c r="FP9" s="333">
        <v>0.62382937149725515</v>
      </c>
      <c r="FQ9" s="229">
        <v>76.164995040000008</v>
      </c>
      <c r="FR9" s="229">
        <v>2.4428121300000023</v>
      </c>
      <c r="FS9" s="333">
        <v>0.59972157648732061</v>
      </c>
      <c r="FT9" s="229">
        <v>76.572708460000015</v>
      </c>
      <c r="FU9" s="229">
        <v>2.485777860000002</v>
      </c>
      <c r="FV9" s="333">
        <v>0.55658430891461375</v>
      </c>
    </row>
    <row r="10" spans="1:178" s="109" customFormat="1">
      <c r="A10" s="332" t="s">
        <v>23</v>
      </c>
      <c r="B10" s="229">
        <v>391.78960960000001</v>
      </c>
      <c r="C10" s="229">
        <v>39.178960959999998</v>
      </c>
      <c r="D10" s="333">
        <v>2.2787635127059009</v>
      </c>
      <c r="E10" s="229">
        <v>365.87019944999997</v>
      </c>
      <c r="F10" s="229">
        <v>36.587015510000001</v>
      </c>
      <c r="G10" s="333">
        <v>1.6274220550855347</v>
      </c>
      <c r="H10" s="229">
        <v>330.75863423999999</v>
      </c>
      <c r="I10" s="229">
        <v>33.075859479999998</v>
      </c>
      <c r="J10" s="333">
        <v>1.2738299518797445</v>
      </c>
      <c r="K10" s="229">
        <v>303.24361039999997</v>
      </c>
      <c r="L10" s="229">
        <v>30.324357829999997</v>
      </c>
      <c r="M10" s="333">
        <v>1.1615262821230499</v>
      </c>
      <c r="N10" s="229">
        <v>177.13722074</v>
      </c>
      <c r="O10" s="229">
        <v>17.713718489999998</v>
      </c>
      <c r="P10" s="333">
        <v>0.6356544179424688</v>
      </c>
      <c r="Q10" s="229">
        <v>442.02076927999997</v>
      </c>
      <c r="R10" s="229">
        <v>44.202073290000001</v>
      </c>
      <c r="S10" s="333">
        <v>1.5293502845972129</v>
      </c>
      <c r="T10" s="229">
        <v>150.68171244999999</v>
      </c>
      <c r="U10" s="229">
        <v>15.06816815</v>
      </c>
      <c r="V10" s="333">
        <v>0.50850667718750087</v>
      </c>
      <c r="W10" s="229">
        <v>319.10610197000005</v>
      </c>
      <c r="X10" s="229">
        <v>31.910607410000001</v>
      </c>
      <c r="Y10" s="333">
        <v>1.0141749759202576</v>
      </c>
      <c r="Z10" s="229">
        <v>214.29897022000009</v>
      </c>
      <c r="AA10" s="229">
        <v>21.429894789999995</v>
      </c>
      <c r="AB10" s="333">
        <v>0.66606900484306308</v>
      </c>
      <c r="AC10" s="229">
        <v>300.25782987000002</v>
      </c>
      <c r="AD10" s="229">
        <v>30.025781649999999</v>
      </c>
      <c r="AE10" s="333">
        <v>0.95864841667216771</v>
      </c>
      <c r="AF10" s="229">
        <v>373.18827967000004</v>
      </c>
      <c r="AG10" s="229">
        <v>37.318825340000004</v>
      </c>
      <c r="AH10" s="333">
        <v>1.1730004829032339</v>
      </c>
      <c r="AI10" s="229">
        <v>377.01896195</v>
      </c>
      <c r="AJ10" s="229">
        <v>37.70189397</v>
      </c>
      <c r="AK10" s="333">
        <v>1.1448210192362285</v>
      </c>
      <c r="AL10" s="229">
        <v>346.62694786000003</v>
      </c>
      <c r="AM10" s="229">
        <v>34.66269278</v>
      </c>
      <c r="AN10" s="333">
        <v>1.0501133725820353</v>
      </c>
      <c r="AO10" s="229">
        <v>306.19173226000004</v>
      </c>
      <c r="AP10" s="229">
        <v>30.619171260000002</v>
      </c>
      <c r="AQ10" s="333">
        <v>0.75456150817940448</v>
      </c>
      <c r="AR10" s="229">
        <v>69.170498510000002</v>
      </c>
      <c r="AS10" s="229">
        <v>6.9170492699999997</v>
      </c>
      <c r="AT10" s="333">
        <v>0.16281829308154128</v>
      </c>
      <c r="AU10" s="229">
        <v>70.387064120000005</v>
      </c>
      <c r="AV10" s="229">
        <v>7.0387059599999997</v>
      </c>
      <c r="AW10" s="333">
        <v>0.14516886457291814</v>
      </c>
      <c r="AX10" s="229">
        <v>75.956819409999994</v>
      </c>
      <c r="AY10" s="229">
        <v>7.5956817900000004</v>
      </c>
      <c r="AZ10" s="333">
        <v>0.15314969060890263</v>
      </c>
      <c r="BA10" s="229">
        <v>70.480348509999999</v>
      </c>
      <c r="BB10" s="229">
        <v>7.0480347800000001</v>
      </c>
      <c r="BC10" s="333">
        <v>0.15124801898302009</v>
      </c>
      <c r="BD10" s="229">
        <v>74.529890080000001</v>
      </c>
      <c r="BE10" s="229">
        <v>7.4529888700000004</v>
      </c>
      <c r="BF10" s="333">
        <v>0.15897768688988714</v>
      </c>
      <c r="BG10" s="229">
        <v>160.68741172999998</v>
      </c>
      <c r="BH10" s="229">
        <v>16.068740850000001</v>
      </c>
      <c r="BI10" s="333">
        <v>0.34342657955347283</v>
      </c>
      <c r="BJ10" s="229">
        <v>165.23193978</v>
      </c>
      <c r="BK10" s="229">
        <v>16.52319353</v>
      </c>
      <c r="BL10" s="333">
        <v>0.36953672861537057</v>
      </c>
      <c r="BM10" s="229">
        <v>82.267339840000005</v>
      </c>
      <c r="BN10" s="229">
        <v>8.2267337900000008</v>
      </c>
      <c r="BO10" s="333">
        <v>0.17290910627678288</v>
      </c>
      <c r="BP10" s="229">
        <v>10.08602273</v>
      </c>
      <c r="BQ10" s="229">
        <v>1.00860218</v>
      </c>
      <c r="BR10" s="333">
        <v>1.9684901679041279E-2</v>
      </c>
      <c r="BS10" s="229">
        <v>38.865664960000004</v>
      </c>
      <c r="BT10" s="229">
        <v>3.8865660600000003</v>
      </c>
      <c r="BU10" s="333">
        <v>7.5439636260385218E-2</v>
      </c>
      <c r="BV10" s="229">
        <v>10.003559689999999</v>
      </c>
      <c r="BW10" s="229">
        <v>1.0003558000000001</v>
      </c>
      <c r="BX10" s="333">
        <v>1.8717481223351169E-2</v>
      </c>
      <c r="BY10" s="229">
        <v>4.4775607199999996</v>
      </c>
      <c r="BZ10" s="229">
        <v>0.44775571999999997</v>
      </c>
      <c r="CA10" s="333">
        <v>8.4357698830212317E-3</v>
      </c>
      <c r="CB10" s="229">
        <v>6.0384916399999993</v>
      </c>
      <c r="CC10" s="229">
        <v>0.60384883999999994</v>
      </c>
      <c r="CD10" s="333">
        <v>1.1998782400676939E-2</v>
      </c>
      <c r="CE10" s="229">
        <v>9.2629442599999994</v>
      </c>
      <c r="CF10" s="229">
        <v>0.98081146000000008</v>
      </c>
      <c r="CG10" s="333">
        <v>1.916742138256379E-2</v>
      </c>
      <c r="CH10" s="229">
        <v>29.922492780000002</v>
      </c>
      <c r="CI10" s="229">
        <v>3.0372938899999999</v>
      </c>
      <c r="CJ10" s="333">
        <v>6.5878688778782224E-2</v>
      </c>
      <c r="CK10" s="229">
        <v>11.58475627</v>
      </c>
      <c r="CL10" s="229">
        <v>1.1584747799999999</v>
      </c>
      <c r="CM10" s="333">
        <v>2.3666962345265014E-2</v>
      </c>
      <c r="CN10" s="229">
        <v>37.331551239999989</v>
      </c>
      <c r="CO10" s="229">
        <v>3.7342650699999993</v>
      </c>
      <c r="CP10" s="333">
        <v>8.4024330949899223E-2</v>
      </c>
      <c r="CQ10" s="229">
        <v>27.252588190000008</v>
      </c>
      <c r="CR10" s="229">
        <v>2.72525781</v>
      </c>
      <c r="CS10" s="333">
        <v>6.4143035610373808E-2</v>
      </c>
      <c r="CT10" s="229">
        <v>11.415345139999991</v>
      </c>
      <c r="CU10" s="229">
        <v>1.1444744300000009</v>
      </c>
      <c r="CV10" s="333">
        <v>2.6450000402282882E-2</v>
      </c>
      <c r="CW10" s="229">
        <v>2658.1220198400001</v>
      </c>
      <c r="CX10" s="229">
        <v>265.81493702999995</v>
      </c>
      <c r="CY10" s="333">
        <v>6.0611771157387393</v>
      </c>
      <c r="CZ10" s="229">
        <v>2709.3489835700002</v>
      </c>
      <c r="DA10" s="229">
        <v>617.70161088999998</v>
      </c>
      <c r="DB10" s="333">
        <v>6.3264742607797215</v>
      </c>
      <c r="DC10" s="229">
        <v>2736.7134568900001</v>
      </c>
      <c r="DD10" s="229">
        <v>626.13860767999995</v>
      </c>
      <c r="DE10" s="333">
        <v>7.0583584726001583</v>
      </c>
      <c r="DF10" s="229">
        <v>36.440143800000001</v>
      </c>
      <c r="DG10" s="229">
        <v>3.6791451399999984</v>
      </c>
      <c r="DH10" s="333">
        <v>0.10103672560331639</v>
      </c>
      <c r="DI10" s="229">
        <v>17.638738350000004</v>
      </c>
      <c r="DJ10" s="229">
        <v>1.7788532399999999</v>
      </c>
      <c r="DK10" s="333">
        <v>5.9730962437384114E-2</v>
      </c>
      <c r="DL10" s="229">
        <v>10.92891395</v>
      </c>
      <c r="DM10" s="229">
        <v>1.0956227599999999</v>
      </c>
      <c r="DN10" s="333">
        <v>3.9633706424633215E-2</v>
      </c>
      <c r="DO10" s="229">
        <v>11.344057999999995</v>
      </c>
      <c r="DP10" s="229">
        <v>1.1708256499999998</v>
      </c>
      <c r="DQ10" s="333">
        <v>4.7353343459302928E-2</v>
      </c>
      <c r="DR10" s="229">
        <v>9.1024627300000009</v>
      </c>
      <c r="DS10" s="229">
        <v>0.92649430999999993</v>
      </c>
      <c r="DT10" s="333">
        <v>3.8057305067168049E-2</v>
      </c>
      <c r="DU10" s="229">
        <v>22.751671719999994</v>
      </c>
      <c r="DV10" s="229">
        <v>2.2996740700000005</v>
      </c>
      <c r="DW10" s="333">
        <v>9.8120755541948074E-2</v>
      </c>
      <c r="DX10" s="229">
        <v>18.261517080000001</v>
      </c>
      <c r="DY10" s="229">
        <v>1.8868406499999999</v>
      </c>
      <c r="DZ10" s="333">
        <v>8.3519336787869297E-2</v>
      </c>
      <c r="EA10" s="229">
        <v>12.954097529999988</v>
      </c>
      <c r="EB10" s="229">
        <v>1.3142599500000005</v>
      </c>
      <c r="EC10" s="333">
        <v>7.9436609443378894E-2</v>
      </c>
      <c r="ED10" s="229">
        <v>16.245226589999991</v>
      </c>
      <c r="EE10" s="229">
        <v>1.6469220100000013</v>
      </c>
      <c r="EF10" s="333">
        <v>9.9064480728196236E-2</v>
      </c>
      <c r="EG10" s="229">
        <v>12.413560089999992</v>
      </c>
      <c r="EH10" s="229">
        <v>1.2508460699999995</v>
      </c>
      <c r="EI10" s="333">
        <v>9.5267902205701055E-2</v>
      </c>
      <c r="EJ10" s="229">
        <v>12.787115659999998</v>
      </c>
      <c r="EK10" s="229">
        <v>1.2821445900000008</v>
      </c>
      <c r="EL10" s="333">
        <v>8.0780198579617324E-2</v>
      </c>
      <c r="EM10" s="229">
        <v>9.8200045699999947</v>
      </c>
      <c r="EN10" s="229">
        <v>1.0103376300000002</v>
      </c>
      <c r="EO10" s="333">
        <v>5.9351264902412236E-2</v>
      </c>
      <c r="EP10" s="229">
        <v>6.9493890800000013</v>
      </c>
      <c r="EQ10" s="229">
        <v>0.69828436000000038</v>
      </c>
      <c r="ER10" s="333">
        <v>4.4276679618501034E-2</v>
      </c>
      <c r="ES10" s="229">
        <v>5.2275537499999976</v>
      </c>
      <c r="ET10" s="229">
        <v>0.52275473999999977</v>
      </c>
      <c r="EU10" s="333">
        <v>3.8857688205806221E-2</v>
      </c>
      <c r="EV10" s="229">
        <v>10.911588519999997</v>
      </c>
      <c r="EW10" s="229">
        <v>1.0911585599999998</v>
      </c>
      <c r="EX10" s="333">
        <v>0.10689451706177154</v>
      </c>
      <c r="EY10" s="229">
        <v>51.636121539999991</v>
      </c>
      <c r="EZ10" s="229">
        <v>5.1636117870000007</v>
      </c>
      <c r="FA10" s="333">
        <v>0.38204271389441341</v>
      </c>
      <c r="FB10" s="229">
        <v>58.812765619999993</v>
      </c>
      <c r="FC10" s="229">
        <v>5.8968177399999968</v>
      </c>
      <c r="FD10" s="333">
        <v>0.42916629399965989</v>
      </c>
      <c r="FE10" s="229">
        <v>107.50388010999998</v>
      </c>
      <c r="FF10" s="229">
        <v>10.75038764</v>
      </c>
      <c r="FG10" s="333">
        <v>0.75085902756864742</v>
      </c>
      <c r="FH10" s="229">
        <v>45.381202560000006</v>
      </c>
      <c r="FI10" s="229">
        <v>4.5381200800000014</v>
      </c>
      <c r="FJ10" s="333">
        <v>0.32798905335886536</v>
      </c>
      <c r="FK10" s="229">
        <v>5.8217227100000013</v>
      </c>
      <c r="FL10" s="229">
        <v>0.58217218000000004</v>
      </c>
      <c r="FM10" s="333">
        <v>4.4410174946174774E-2</v>
      </c>
      <c r="FN10" s="229">
        <v>12.67208583</v>
      </c>
      <c r="FO10" s="229">
        <v>1.2672084800000001</v>
      </c>
      <c r="FP10" s="333">
        <v>0.10030497814236353</v>
      </c>
      <c r="FQ10" s="229">
        <v>10.820727099999999</v>
      </c>
      <c r="FR10" s="229">
        <v>1.0820725400000002</v>
      </c>
      <c r="FS10" s="333">
        <v>8.5202178661509587E-2</v>
      </c>
      <c r="FT10" s="229">
        <v>8.2611279700000004</v>
      </c>
      <c r="FU10" s="229">
        <v>0.83551693999999999</v>
      </c>
      <c r="FV10" s="333">
        <v>6.0047689242173574E-2</v>
      </c>
    </row>
    <row r="11" spans="1:178" s="109" customFormat="1">
      <c r="A11" s="332" t="s">
        <v>24</v>
      </c>
      <c r="B11" s="229">
        <v>92.249213310000002</v>
      </c>
      <c r="C11" s="229">
        <v>27.674763992999999</v>
      </c>
      <c r="D11" s="333">
        <v>0.53654853578498662</v>
      </c>
      <c r="E11" s="229">
        <v>42.467015670000002</v>
      </c>
      <c r="F11" s="229">
        <v>12.7401043</v>
      </c>
      <c r="G11" s="333">
        <v>0.1888969312584472</v>
      </c>
      <c r="H11" s="229">
        <v>59.14691578</v>
      </c>
      <c r="I11" s="229">
        <v>17.744074340000001</v>
      </c>
      <c r="J11" s="333">
        <v>0.22778880150775863</v>
      </c>
      <c r="K11" s="229">
        <v>38.252339229999997</v>
      </c>
      <c r="L11" s="229">
        <v>11.47570129</v>
      </c>
      <c r="M11" s="333">
        <v>0.14651948415244034</v>
      </c>
      <c r="N11" s="229">
        <v>33.033569239999999</v>
      </c>
      <c r="O11" s="229">
        <v>9.9100704410000002</v>
      </c>
      <c r="P11" s="333">
        <v>0.11854049724893771</v>
      </c>
      <c r="Q11" s="229">
        <v>31.732098690000001</v>
      </c>
      <c r="R11" s="229">
        <v>9.5196292299999996</v>
      </c>
      <c r="S11" s="333">
        <v>0.10979007670039397</v>
      </c>
      <c r="T11" s="229">
        <v>83.766692599999999</v>
      </c>
      <c r="U11" s="229">
        <v>25.130007199999998</v>
      </c>
      <c r="V11" s="333">
        <v>0.28268807024042297</v>
      </c>
      <c r="W11" s="229">
        <v>71.886231340000009</v>
      </c>
      <c r="X11" s="229">
        <v>21.56586879</v>
      </c>
      <c r="Y11" s="333">
        <v>0.22846700983830318</v>
      </c>
      <c r="Z11" s="229">
        <v>50.378902010000004</v>
      </c>
      <c r="AA11" s="229">
        <v>15.11366986</v>
      </c>
      <c r="AB11" s="333">
        <v>0.15658416413498563</v>
      </c>
      <c r="AC11" s="229">
        <v>26.539752739999997</v>
      </c>
      <c r="AD11" s="229">
        <v>7.96192543</v>
      </c>
      <c r="AE11" s="333">
        <v>8.4734815921660878E-2</v>
      </c>
      <c r="AF11" s="229">
        <v>71.733154200000001</v>
      </c>
      <c r="AG11" s="229">
        <v>21.5199456</v>
      </c>
      <c r="AH11" s="333">
        <v>0.22547070500493072</v>
      </c>
      <c r="AI11" s="229">
        <v>69.950546489999994</v>
      </c>
      <c r="AJ11" s="229">
        <v>20.985163370000002</v>
      </c>
      <c r="AK11" s="333">
        <v>0.21240538012895291</v>
      </c>
      <c r="AL11" s="229">
        <v>63.340946430000002</v>
      </c>
      <c r="AM11" s="229">
        <v>19.002283330000001</v>
      </c>
      <c r="AN11" s="333">
        <v>0.19189268257645767</v>
      </c>
      <c r="AO11" s="229">
        <v>23.743199130000001</v>
      </c>
      <c r="AP11" s="229">
        <v>7.1229593200000005</v>
      </c>
      <c r="AQ11" s="333">
        <v>5.8511390925878301E-2</v>
      </c>
      <c r="AR11" s="229">
        <v>44.363415270000004</v>
      </c>
      <c r="AS11" s="229">
        <v>13.309023880000002</v>
      </c>
      <c r="AT11" s="333">
        <v>0.10442566853099558</v>
      </c>
      <c r="AU11" s="229">
        <v>66.502652120000008</v>
      </c>
      <c r="AV11" s="229">
        <v>19.950794859999998</v>
      </c>
      <c r="AW11" s="333">
        <v>0.13715751068817511</v>
      </c>
      <c r="AX11" s="229">
        <v>87.525224140000006</v>
      </c>
      <c r="AY11" s="229">
        <v>26.257566229999998</v>
      </c>
      <c r="AZ11" s="333">
        <v>0.17647475370395918</v>
      </c>
      <c r="BA11" s="229">
        <v>88.233787640000003</v>
      </c>
      <c r="BB11" s="229">
        <v>26.470135149999997</v>
      </c>
      <c r="BC11" s="333">
        <v>0.1893461918115377</v>
      </c>
      <c r="BD11" s="229">
        <v>110.79393706</v>
      </c>
      <c r="BE11" s="229">
        <v>33.238179930000001</v>
      </c>
      <c r="BF11" s="333">
        <v>0.23633154183262611</v>
      </c>
      <c r="BG11" s="229">
        <v>98.512811729999896</v>
      </c>
      <c r="BH11" s="229">
        <v>29.55384244</v>
      </c>
      <c r="BI11" s="333">
        <v>0.21054491830060862</v>
      </c>
      <c r="BJ11" s="229">
        <v>129.31091108000001</v>
      </c>
      <c r="BK11" s="229">
        <v>38.79327206</v>
      </c>
      <c r="BL11" s="333">
        <v>0.28920032723939659</v>
      </c>
      <c r="BM11" s="229">
        <v>164.66734473</v>
      </c>
      <c r="BN11" s="229">
        <v>49.400202010000001</v>
      </c>
      <c r="BO11" s="333">
        <v>0.3460970473289976</v>
      </c>
      <c r="BP11" s="229">
        <v>120.9069702</v>
      </c>
      <c r="BQ11" s="229">
        <v>36.272089840000007</v>
      </c>
      <c r="BR11" s="333">
        <v>0.23597426700403382</v>
      </c>
      <c r="BS11" s="229">
        <v>96.739979129999995</v>
      </c>
      <c r="BT11" s="229">
        <v>29.0219925</v>
      </c>
      <c r="BU11" s="333">
        <v>0.18777573585619817</v>
      </c>
      <c r="BV11" s="229">
        <v>82.326007489999995</v>
      </c>
      <c r="BW11" s="229">
        <v>24.697800760000003</v>
      </c>
      <c r="BX11" s="333">
        <v>0.15403871693072713</v>
      </c>
      <c r="BY11" s="229">
        <v>55.210845710000001</v>
      </c>
      <c r="BZ11" s="229">
        <v>16.56325257</v>
      </c>
      <c r="CA11" s="333">
        <v>0.10401779419231416</v>
      </c>
      <c r="CB11" s="229">
        <v>81.990513579999998</v>
      </c>
      <c r="CC11" s="229">
        <v>24.597152859999998</v>
      </c>
      <c r="CD11" s="333">
        <v>0.16291921725110936</v>
      </c>
      <c r="CE11" s="229">
        <v>45.519184280000005</v>
      </c>
      <c r="CF11" s="229">
        <v>13.65575419</v>
      </c>
      <c r="CG11" s="333">
        <v>9.4190935581138183E-2</v>
      </c>
      <c r="CH11" s="229">
        <v>18.632452789999999</v>
      </c>
      <c r="CI11" s="229">
        <v>5.5897355900000001</v>
      </c>
      <c r="CJ11" s="333">
        <v>4.1022035415385003E-2</v>
      </c>
      <c r="CK11" s="229">
        <v>23.45041174</v>
      </c>
      <c r="CL11" s="229">
        <v>7.0351234099999997</v>
      </c>
      <c r="CM11" s="333">
        <v>4.790778491117454E-2</v>
      </c>
      <c r="CN11" s="229">
        <v>49.276922460000002</v>
      </c>
      <c r="CO11" s="229">
        <v>15.151618600000003</v>
      </c>
      <c r="CP11" s="333">
        <v>0.11091048465554103</v>
      </c>
      <c r="CQ11" s="229">
        <v>53.01264066000001</v>
      </c>
      <c r="CR11" s="229">
        <v>16.272334109999992</v>
      </c>
      <c r="CS11" s="333">
        <v>0.12477316554110121</v>
      </c>
      <c r="CT11" s="229">
        <v>40.209010549999981</v>
      </c>
      <c r="CU11" s="229">
        <v>12.431245060000002</v>
      </c>
      <c r="CV11" s="333">
        <v>9.3166551880786763E-2</v>
      </c>
      <c r="CW11" s="229">
        <v>62.638276640000008</v>
      </c>
      <c r="CX11" s="229">
        <v>19.828791539999997</v>
      </c>
      <c r="CY11" s="333">
        <v>0.14283079787380618</v>
      </c>
      <c r="CZ11" s="229">
        <v>44.056676500000002</v>
      </c>
      <c r="DA11" s="229">
        <v>14.2543115</v>
      </c>
      <c r="DB11" s="333">
        <v>0.10287468745554001</v>
      </c>
      <c r="DC11" s="229">
        <v>47.7314887</v>
      </c>
      <c r="DD11" s="229">
        <v>14.687988349999999</v>
      </c>
      <c r="DE11" s="333">
        <v>0.12310604050535985</v>
      </c>
      <c r="DF11" s="229">
        <v>2818.6200575099997</v>
      </c>
      <c r="DG11" s="229">
        <v>845.95455888000015</v>
      </c>
      <c r="DH11" s="333">
        <v>7.815121227118806</v>
      </c>
      <c r="DI11" s="229">
        <v>82.354878890000037</v>
      </c>
      <c r="DJ11" s="229">
        <v>25.075005559999987</v>
      </c>
      <c r="DK11" s="333">
        <v>0.27888254136463841</v>
      </c>
      <c r="DL11" s="229">
        <v>58.008055509999998</v>
      </c>
      <c r="DM11" s="229">
        <v>17.51040004</v>
      </c>
      <c r="DN11" s="333">
        <v>0.21036621322717677</v>
      </c>
      <c r="DO11" s="229">
        <v>15.485087200000002</v>
      </c>
      <c r="DP11" s="229">
        <v>4.7553577799999998</v>
      </c>
      <c r="DQ11" s="333">
        <v>6.463918402734331E-2</v>
      </c>
      <c r="DR11" s="229">
        <v>29.492155720000003</v>
      </c>
      <c r="DS11" s="229">
        <v>8.9574782199999987</v>
      </c>
      <c r="DT11" s="333">
        <v>0.12330640625698726</v>
      </c>
      <c r="DU11" s="229">
        <v>8.8296060900000004</v>
      </c>
      <c r="DV11" s="229">
        <v>2.7587134699999996</v>
      </c>
      <c r="DW11" s="333">
        <v>3.8079295066788449E-2</v>
      </c>
      <c r="DX11" s="229">
        <v>10.121787439999991</v>
      </c>
      <c r="DY11" s="229">
        <v>3.0365360599999991</v>
      </c>
      <c r="DZ11" s="333">
        <v>4.6292154720399853E-2</v>
      </c>
      <c r="EA11" s="229">
        <v>17.208809389999999</v>
      </c>
      <c r="EB11" s="229">
        <v>5.1626423800000012</v>
      </c>
      <c r="EC11" s="333">
        <v>0.10552718684826688</v>
      </c>
      <c r="ED11" s="229">
        <v>22.350823569999999</v>
      </c>
      <c r="EE11" s="229">
        <v>6.7052467099999999</v>
      </c>
      <c r="EF11" s="333">
        <v>0.13629682039477053</v>
      </c>
      <c r="EG11" s="229">
        <v>21.222782540000001</v>
      </c>
      <c r="EH11" s="229">
        <v>6.366834550000001</v>
      </c>
      <c r="EI11" s="333">
        <v>0.16287430494514821</v>
      </c>
      <c r="EJ11" s="229">
        <v>16.546284839999995</v>
      </c>
      <c r="EK11" s="229">
        <v>4.9638852600000023</v>
      </c>
      <c r="EL11" s="333">
        <v>0.10452804296681489</v>
      </c>
      <c r="EM11" s="229">
        <v>20.683949890000001</v>
      </c>
      <c r="EN11" s="229">
        <v>6.2051848000000014</v>
      </c>
      <c r="EO11" s="333">
        <v>0.12501201811045706</v>
      </c>
      <c r="EP11" s="229">
        <v>20.932652520000005</v>
      </c>
      <c r="EQ11" s="229">
        <v>6.2797955599999984</v>
      </c>
      <c r="ER11" s="333">
        <v>0.13336832036945731</v>
      </c>
      <c r="ES11" s="229">
        <v>20.355543430000001</v>
      </c>
      <c r="ET11" s="229">
        <v>6.1066628699999992</v>
      </c>
      <c r="EU11" s="333">
        <v>0.15130774310310777</v>
      </c>
      <c r="EV11" s="229">
        <v>9.3300010499999999</v>
      </c>
      <c r="EW11" s="229">
        <v>2.7990002800000005</v>
      </c>
      <c r="EX11" s="333">
        <v>9.1400620046985764E-2</v>
      </c>
      <c r="EY11" s="229">
        <v>10.26221937</v>
      </c>
      <c r="EZ11" s="229">
        <v>3.0786657500000003</v>
      </c>
      <c r="FA11" s="333">
        <v>7.5927587544651579E-2</v>
      </c>
      <c r="FB11" s="229">
        <v>7.2351780600000009</v>
      </c>
      <c r="FC11" s="229">
        <v>2.1705533300000002</v>
      </c>
      <c r="FD11" s="333">
        <v>5.2796268322092374E-2</v>
      </c>
      <c r="FE11" s="229">
        <v>15.901054440000001</v>
      </c>
      <c r="FF11" s="229">
        <v>4.7703162700000004</v>
      </c>
      <c r="FG11" s="333">
        <v>0.11106064508479001</v>
      </c>
      <c r="FH11" s="229">
        <v>63.412188569999984</v>
      </c>
      <c r="FI11" s="229">
        <v>19.023656470000009</v>
      </c>
      <c r="FJ11" s="333">
        <v>0.45830657909494038</v>
      </c>
      <c r="FK11" s="229">
        <v>7.7859682700000006</v>
      </c>
      <c r="FL11" s="229">
        <v>2.3357903800000002</v>
      </c>
      <c r="FM11" s="333">
        <v>5.93941398827059E-2</v>
      </c>
      <c r="FN11" s="229">
        <v>14.299805909999998</v>
      </c>
      <c r="FO11" s="229">
        <v>4.289941670000001</v>
      </c>
      <c r="FP11" s="333">
        <v>0.11318907861615948</v>
      </c>
      <c r="FQ11" s="229">
        <v>23.336399460000003</v>
      </c>
      <c r="FR11" s="229">
        <v>7.0009196800000009</v>
      </c>
      <c r="FS11" s="333">
        <v>0.18375032081783824</v>
      </c>
      <c r="FT11" s="229">
        <v>21.208650419999998</v>
      </c>
      <c r="FU11" s="229">
        <v>6.3625949800000017</v>
      </c>
      <c r="FV11" s="333">
        <v>0.15415939013302246</v>
      </c>
    </row>
    <row r="12" spans="1:178" s="109" customFormat="1">
      <c r="A12" s="332" t="s">
        <v>25</v>
      </c>
      <c r="B12" s="229">
        <v>24.055923100000001</v>
      </c>
      <c r="C12" s="229">
        <v>12.027961550000001</v>
      </c>
      <c r="D12" s="333">
        <v>0.13991631855858952</v>
      </c>
      <c r="E12" s="229">
        <v>18.678232170000001</v>
      </c>
      <c r="F12" s="229">
        <v>9.3391160199999987</v>
      </c>
      <c r="G12" s="333">
        <v>8.3082380115028387E-2</v>
      </c>
      <c r="H12" s="229">
        <v>58.758386789999996</v>
      </c>
      <c r="I12" s="229">
        <v>29.379193230000002</v>
      </c>
      <c r="J12" s="333">
        <v>0.22629248421350934</v>
      </c>
      <c r="K12" s="229">
        <v>21.34940293</v>
      </c>
      <c r="L12" s="229">
        <v>10.6747014</v>
      </c>
      <c r="M12" s="333">
        <v>8.1775482682453424E-2</v>
      </c>
      <c r="N12" s="229">
        <v>67.408157799999998</v>
      </c>
      <c r="O12" s="229">
        <v>33.704078780000003</v>
      </c>
      <c r="P12" s="333">
        <v>0.24189322341138753</v>
      </c>
      <c r="Q12" s="229">
        <v>18.844133159999998</v>
      </c>
      <c r="R12" s="229">
        <v>9.4220665399999994</v>
      </c>
      <c r="S12" s="333">
        <v>6.5198928227234679E-2</v>
      </c>
      <c r="T12" s="229">
        <v>15.629293130000001</v>
      </c>
      <c r="U12" s="229">
        <v>7.8146465100000002</v>
      </c>
      <c r="V12" s="333">
        <v>5.2744289848464188E-2</v>
      </c>
      <c r="W12" s="229">
        <v>15.373276410000001</v>
      </c>
      <c r="X12" s="229">
        <v>7.6866381500000003</v>
      </c>
      <c r="Y12" s="333">
        <v>4.8858959877843333E-2</v>
      </c>
      <c r="Z12" s="229">
        <v>16.974425969999999</v>
      </c>
      <c r="AA12" s="229">
        <v>8.4872129399999992</v>
      </c>
      <c r="AB12" s="333">
        <v>5.2758718355077588E-2</v>
      </c>
      <c r="AC12" s="229">
        <v>35.415944259999996</v>
      </c>
      <c r="AD12" s="229">
        <v>17.707972059999999</v>
      </c>
      <c r="AE12" s="333">
        <v>0.11307428320686391</v>
      </c>
      <c r="AF12" s="229">
        <v>36.830173760000001</v>
      </c>
      <c r="AG12" s="229">
        <v>18.415086819999999</v>
      </c>
      <c r="AH12" s="333">
        <v>0.11576411682620949</v>
      </c>
      <c r="AI12" s="229">
        <v>9.3785482600000005</v>
      </c>
      <c r="AJ12" s="229">
        <v>4.6892740399999999</v>
      </c>
      <c r="AK12" s="333">
        <v>2.8478034957279574E-2</v>
      </c>
      <c r="AL12" s="229">
        <v>7.0827182100000003</v>
      </c>
      <c r="AM12" s="229">
        <v>3.5413590199999998</v>
      </c>
      <c r="AN12" s="333">
        <v>2.1457238545559674E-2</v>
      </c>
      <c r="AO12" s="229">
        <v>7.2420318999999997</v>
      </c>
      <c r="AP12" s="229">
        <v>3.6210158999999997</v>
      </c>
      <c r="AQ12" s="333">
        <v>1.7846851946045284E-2</v>
      </c>
      <c r="AR12" s="229">
        <v>18.614407879999998</v>
      </c>
      <c r="AS12" s="229">
        <v>9.3072039000000011</v>
      </c>
      <c r="AT12" s="333">
        <v>4.3815877910826861E-2</v>
      </c>
      <c r="AU12" s="229">
        <v>5.2467035700000002</v>
      </c>
      <c r="AV12" s="229">
        <v>2.6233517100000001</v>
      </c>
      <c r="AW12" s="333">
        <v>1.0820994021132303E-2</v>
      </c>
      <c r="AX12" s="229">
        <v>5.1716531300000002</v>
      </c>
      <c r="AY12" s="229">
        <v>2.5858264399999999</v>
      </c>
      <c r="AZ12" s="333">
        <v>1.0427465011677257E-2</v>
      </c>
      <c r="BA12" s="229">
        <v>23.56033498</v>
      </c>
      <c r="BB12" s="229">
        <v>11.78016732</v>
      </c>
      <c r="BC12" s="333">
        <v>5.0559539894950392E-2</v>
      </c>
      <c r="BD12" s="229">
        <v>9.9185479000000001</v>
      </c>
      <c r="BE12" s="229">
        <v>4.9592737699999994</v>
      </c>
      <c r="BF12" s="333">
        <v>2.1156985482683376E-2</v>
      </c>
      <c r="BG12" s="229">
        <v>17.92778873</v>
      </c>
      <c r="BH12" s="229">
        <v>8.9638941999999986</v>
      </c>
      <c r="BI12" s="333">
        <v>3.8315877368455507E-2</v>
      </c>
      <c r="BJ12" s="229">
        <v>27.688734480000001</v>
      </c>
      <c r="BK12" s="229">
        <v>13.844367070000001</v>
      </c>
      <c r="BL12" s="333">
        <v>6.1925099789195331E-2</v>
      </c>
      <c r="BM12" s="229">
        <v>43.140120709999998</v>
      </c>
      <c r="BN12" s="229">
        <v>21.570060250000001</v>
      </c>
      <c r="BO12" s="333">
        <v>9.0671701931119966E-2</v>
      </c>
      <c r="BP12" s="229">
        <v>18.753462989999999</v>
      </c>
      <c r="BQ12" s="229">
        <v>9.3767313599999991</v>
      </c>
      <c r="BR12" s="333">
        <v>3.6601154387809857E-2</v>
      </c>
      <c r="BS12" s="229">
        <v>45.566914969999999</v>
      </c>
      <c r="BT12" s="229">
        <v>22.783457289999998</v>
      </c>
      <c r="BU12" s="333">
        <v>8.8447000569334966E-2</v>
      </c>
      <c r="BV12" s="229">
        <v>38.483010659999998</v>
      </c>
      <c r="BW12" s="229">
        <v>19.241505220000001</v>
      </c>
      <c r="BX12" s="333">
        <v>7.2004871442574739E-2</v>
      </c>
      <c r="BY12" s="229">
        <v>23.535523480000002</v>
      </c>
      <c r="BZ12" s="229">
        <v>11.76776164</v>
      </c>
      <c r="CA12" s="333">
        <v>4.4341165328456576E-2</v>
      </c>
      <c r="CB12" s="229">
        <v>9.8704318299999994</v>
      </c>
      <c r="CC12" s="229">
        <v>4.9352157800000001</v>
      </c>
      <c r="CD12" s="333">
        <v>1.9613037624224561E-2</v>
      </c>
      <c r="CE12" s="229">
        <v>25.76793253</v>
      </c>
      <c r="CF12" s="229">
        <v>12.8839662</v>
      </c>
      <c r="CG12" s="333">
        <v>5.3320500166756171E-2</v>
      </c>
      <c r="CH12" s="229">
        <v>30.391263930000001</v>
      </c>
      <c r="CI12" s="229">
        <v>15.195631949999999</v>
      </c>
      <c r="CJ12" s="333">
        <v>6.6910756157873133E-2</v>
      </c>
      <c r="CK12" s="229">
        <v>28.536708640000001</v>
      </c>
      <c r="CL12" s="229">
        <v>14.26835429</v>
      </c>
      <c r="CM12" s="333">
        <v>5.8298784462962099E-2</v>
      </c>
      <c r="CN12" s="229">
        <v>13.530618070000004</v>
      </c>
      <c r="CO12" s="229">
        <v>6.7653090200000001</v>
      </c>
      <c r="CP12" s="333">
        <v>3.0454162575816054E-2</v>
      </c>
      <c r="CQ12" s="229">
        <v>25.877857149999993</v>
      </c>
      <c r="CR12" s="229">
        <v>12.938928550000005</v>
      </c>
      <c r="CS12" s="333">
        <v>6.0907400835480623E-2</v>
      </c>
      <c r="CT12" s="229">
        <v>55.425841770000012</v>
      </c>
      <c r="CU12" s="229">
        <v>27.712920829999984</v>
      </c>
      <c r="CV12" s="333">
        <v>0.12842481056279029</v>
      </c>
      <c r="CW12" s="229">
        <v>31.925801060000001</v>
      </c>
      <c r="CX12" s="229">
        <v>15.962900520000005</v>
      </c>
      <c r="CY12" s="333">
        <v>7.27987403671361E-2</v>
      </c>
      <c r="CZ12" s="229">
        <v>43.78381838</v>
      </c>
      <c r="DA12" s="229">
        <v>21.89190919</v>
      </c>
      <c r="DB12" s="333">
        <v>0.10223754920443509</v>
      </c>
      <c r="DC12" s="229">
        <v>40.028291420000002</v>
      </c>
      <c r="DD12" s="229">
        <v>20.014145679999999</v>
      </c>
      <c r="DE12" s="333">
        <v>0.10323844068393509</v>
      </c>
      <c r="DF12" s="229">
        <v>37.124690729999983</v>
      </c>
      <c r="DG12" s="229">
        <v>18.562345329999996</v>
      </c>
      <c r="DH12" s="333">
        <v>0.10293475269971333</v>
      </c>
      <c r="DI12" s="229">
        <v>2824.6062325100011</v>
      </c>
      <c r="DJ12" s="229">
        <v>1412.3031162199998</v>
      </c>
      <c r="DK12" s="333">
        <v>9.5651086504413101</v>
      </c>
      <c r="DL12" s="229">
        <v>2824.8716610000001</v>
      </c>
      <c r="DM12" s="229">
        <v>1412.4358299999999</v>
      </c>
      <c r="DN12" s="333">
        <v>10.244397074728544</v>
      </c>
      <c r="DO12" s="229">
        <v>48.024517809999992</v>
      </c>
      <c r="DP12" s="229">
        <v>24.012258809999999</v>
      </c>
      <c r="DQ12" s="333">
        <v>0.20046807644357434</v>
      </c>
      <c r="DR12" s="229">
        <v>7.4975992800000011</v>
      </c>
      <c r="DS12" s="229">
        <v>3.74879958</v>
      </c>
      <c r="DT12" s="333">
        <v>3.1347387134024497E-2</v>
      </c>
      <c r="DU12" s="229">
        <v>12.772047159999994</v>
      </c>
      <c r="DV12" s="229">
        <v>6.386023579999998</v>
      </c>
      <c r="DW12" s="333">
        <v>5.5081794981023578E-2</v>
      </c>
      <c r="DX12" s="229">
        <v>6.7975989200000004</v>
      </c>
      <c r="DY12" s="229">
        <v>3.3987993600000008</v>
      </c>
      <c r="DZ12" s="333">
        <v>3.1088926021930294E-2</v>
      </c>
      <c r="EA12" s="229">
        <v>8.3641727200000009</v>
      </c>
      <c r="EB12" s="229">
        <v>4.1820863099999999</v>
      </c>
      <c r="EC12" s="333">
        <v>5.1290452317260336E-2</v>
      </c>
      <c r="ED12" s="229">
        <v>12.786712839999998</v>
      </c>
      <c r="EE12" s="229">
        <v>6.3933563599999994</v>
      </c>
      <c r="EF12" s="333">
        <v>7.7974232042716002E-2</v>
      </c>
      <c r="EG12" s="229">
        <v>8.6150477399999978</v>
      </c>
      <c r="EH12" s="229">
        <v>4.307523859999999</v>
      </c>
      <c r="EI12" s="333">
        <v>6.6116208375462587E-2</v>
      </c>
      <c r="EJ12" s="229">
        <v>5.8360067199999985</v>
      </c>
      <c r="EK12" s="229">
        <v>2.9180032899999997</v>
      </c>
      <c r="EL12" s="333">
        <v>3.6867874999230367E-2</v>
      </c>
      <c r="EM12" s="229">
        <v>5.1088048999999991</v>
      </c>
      <c r="EN12" s="229">
        <v>2.5544023899999995</v>
      </c>
      <c r="EO12" s="333">
        <v>3.0877178395716548E-2</v>
      </c>
      <c r="EP12" s="229">
        <v>10.23298542</v>
      </c>
      <c r="EQ12" s="229">
        <v>5.1164926200000007</v>
      </c>
      <c r="ER12" s="333">
        <v>6.5197474449384563E-2</v>
      </c>
      <c r="ES12" s="229">
        <v>13.693675000000001</v>
      </c>
      <c r="ET12" s="229">
        <v>6.8468374199999964</v>
      </c>
      <c r="EU12" s="333">
        <v>0.1017884423554026</v>
      </c>
      <c r="EV12" s="229">
        <v>17.543857280000008</v>
      </c>
      <c r="EW12" s="229">
        <v>8.7719285900000035</v>
      </c>
      <c r="EX12" s="333">
        <v>0.17186701532127116</v>
      </c>
      <c r="EY12" s="229">
        <v>329.15429280000001</v>
      </c>
      <c r="EZ12" s="229">
        <v>197.337258824</v>
      </c>
      <c r="FA12" s="333">
        <v>2.4353300666452111</v>
      </c>
      <c r="FB12" s="229">
        <v>345.30057540999996</v>
      </c>
      <c r="FC12" s="229">
        <v>172.65028767000001</v>
      </c>
      <c r="FD12" s="333">
        <v>2.5197143290650743</v>
      </c>
      <c r="FE12" s="229">
        <v>2.7529448800000003</v>
      </c>
      <c r="FF12" s="229">
        <v>1.3764724099999999</v>
      </c>
      <c r="FG12" s="333">
        <v>1.9227896829694134E-2</v>
      </c>
      <c r="FH12" s="229">
        <v>15.62157341</v>
      </c>
      <c r="FI12" s="229">
        <v>7.8107866599999998</v>
      </c>
      <c r="FJ12" s="333">
        <v>0.11290368667396375</v>
      </c>
      <c r="FK12" s="229">
        <v>67.774057159999998</v>
      </c>
      <c r="FL12" s="229">
        <v>33.887028560000005</v>
      </c>
      <c r="FM12" s="333">
        <v>0.51700465398628515</v>
      </c>
      <c r="FN12" s="229">
        <v>11.329612409999996</v>
      </c>
      <c r="FO12" s="229">
        <v>5.6648061899999984</v>
      </c>
      <c r="FP12" s="333">
        <v>8.9678726958756727E-2</v>
      </c>
      <c r="FQ12" s="229">
        <v>11.160086590000002</v>
      </c>
      <c r="FR12" s="229">
        <v>5.5800432699999973</v>
      </c>
      <c r="FS12" s="333">
        <v>8.7874288181530577E-2</v>
      </c>
      <c r="FT12" s="229">
        <v>37.566615090000013</v>
      </c>
      <c r="FU12" s="229">
        <v>18.783307530000009</v>
      </c>
      <c r="FV12" s="333">
        <v>0.27306058409898581</v>
      </c>
    </row>
    <row r="13" spans="1:178" s="109" customFormat="1">
      <c r="A13" s="332" t="s">
        <v>26</v>
      </c>
      <c r="B13" s="229">
        <v>37.415683090000002</v>
      </c>
      <c r="C13" s="229">
        <v>26.190978163</v>
      </c>
      <c r="D13" s="333">
        <v>0.21762060896792904</v>
      </c>
      <c r="E13" s="229">
        <v>99.867222010000006</v>
      </c>
      <c r="F13" s="229">
        <v>69.907055239999991</v>
      </c>
      <c r="G13" s="333">
        <v>0.44421797654883471</v>
      </c>
      <c r="H13" s="229">
        <v>45.504243240000001</v>
      </c>
      <c r="I13" s="229">
        <v>31.852970129999999</v>
      </c>
      <c r="J13" s="333">
        <v>0.17524763370099647</v>
      </c>
      <c r="K13" s="229">
        <v>30.631221489999998</v>
      </c>
      <c r="L13" s="229">
        <v>21.44185491</v>
      </c>
      <c r="M13" s="333">
        <v>0.11732800822162805</v>
      </c>
      <c r="N13" s="229">
        <v>27.102648010000003</v>
      </c>
      <c r="O13" s="229">
        <v>18.97185356</v>
      </c>
      <c r="P13" s="333">
        <v>9.7257470076168265E-2</v>
      </c>
      <c r="Q13" s="229">
        <v>77.620739739999991</v>
      </c>
      <c r="R13" s="229">
        <v>54.334517679999998</v>
      </c>
      <c r="S13" s="333">
        <v>0.26856045838157944</v>
      </c>
      <c r="T13" s="229">
        <v>27.228735010000001</v>
      </c>
      <c r="U13" s="229">
        <v>19.060114289999998</v>
      </c>
      <c r="V13" s="333">
        <v>9.1889011206642099E-2</v>
      </c>
      <c r="W13" s="229">
        <v>31.79095719</v>
      </c>
      <c r="X13" s="229">
        <v>22.253669760000001</v>
      </c>
      <c r="Y13" s="333">
        <v>0.1010372194188919</v>
      </c>
      <c r="Z13" s="229">
        <v>82.581523639999986</v>
      </c>
      <c r="AA13" s="229">
        <v>57.807066229999997</v>
      </c>
      <c r="AB13" s="333">
        <v>0.2566740904673987</v>
      </c>
      <c r="AC13" s="229">
        <v>26.07530105</v>
      </c>
      <c r="AD13" s="229">
        <v>18.25271047</v>
      </c>
      <c r="AE13" s="333">
        <v>8.325193743209082E-2</v>
      </c>
      <c r="AF13" s="229">
        <v>32.338756459999999</v>
      </c>
      <c r="AG13" s="229">
        <v>22.637129390000002</v>
      </c>
      <c r="AH13" s="333">
        <v>0.10164675315530677</v>
      </c>
      <c r="AI13" s="229">
        <v>9.1836224899999994</v>
      </c>
      <c r="AJ13" s="229">
        <v>6.4285356399999998</v>
      </c>
      <c r="AK13" s="333">
        <v>2.7886141335981017E-2</v>
      </c>
      <c r="AL13" s="229">
        <v>5.90560419</v>
      </c>
      <c r="AM13" s="229">
        <v>4.1339229299999998</v>
      </c>
      <c r="AN13" s="333">
        <v>1.7891147735000279E-2</v>
      </c>
      <c r="AO13" s="229">
        <v>41.066122310000004</v>
      </c>
      <c r="AP13" s="229">
        <v>28.746285529999998</v>
      </c>
      <c r="AQ13" s="333">
        <v>0.10120101857943448</v>
      </c>
      <c r="AR13" s="229">
        <v>19.687824370000001</v>
      </c>
      <c r="AS13" s="229">
        <v>13.781477019999999</v>
      </c>
      <c r="AT13" s="333">
        <v>4.634255972507044E-2</v>
      </c>
      <c r="AU13" s="229">
        <v>13.59647107</v>
      </c>
      <c r="AV13" s="229">
        <v>9.517529699999999</v>
      </c>
      <c r="AW13" s="333">
        <v>2.8041860988340214E-2</v>
      </c>
      <c r="AX13" s="229">
        <v>10.96388717</v>
      </c>
      <c r="AY13" s="229">
        <v>7.6747209100000005</v>
      </c>
      <c r="AZ13" s="333">
        <v>2.2106190609336589E-2</v>
      </c>
      <c r="BA13" s="229">
        <v>9.3402657300000005</v>
      </c>
      <c r="BB13" s="229">
        <v>6.5381859800000006</v>
      </c>
      <c r="BC13" s="333">
        <v>2.0043838010208672E-2</v>
      </c>
      <c r="BD13" s="229">
        <v>5.1179478300000003</v>
      </c>
      <c r="BE13" s="229">
        <v>3.5825634100000001</v>
      </c>
      <c r="BF13" s="333">
        <v>1.0916955690705582E-2</v>
      </c>
      <c r="BG13" s="229">
        <v>49.899726369999996</v>
      </c>
      <c r="BH13" s="229">
        <v>34.929808219999998</v>
      </c>
      <c r="BI13" s="333">
        <v>0.10664738552574439</v>
      </c>
      <c r="BJ13" s="229">
        <v>29.92096081</v>
      </c>
      <c r="BK13" s="229">
        <v>20.94467238</v>
      </c>
      <c r="BL13" s="333">
        <v>6.6917413119267008E-2</v>
      </c>
      <c r="BM13" s="229">
        <v>25.31397355</v>
      </c>
      <c r="BN13" s="229">
        <v>17.719781390000001</v>
      </c>
      <c r="BO13" s="333">
        <v>5.3204790034020628E-2</v>
      </c>
      <c r="BP13" s="229">
        <v>30.293996440000001</v>
      </c>
      <c r="BQ13" s="229">
        <v>21.205797420000003</v>
      </c>
      <c r="BR13" s="333">
        <v>5.9124826242249268E-2</v>
      </c>
      <c r="BS13" s="229">
        <v>30.197824910000001</v>
      </c>
      <c r="BT13" s="229">
        <v>21.13847736</v>
      </c>
      <c r="BU13" s="333">
        <v>5.8615050827248216E-2</v>
      </c>
      <c r="BV13" s="229">
        <v>15.421927929999999</v>
      </c>
      <c r="BW13" s="229">
        <v>10.795349550000001</v>
      </c>
      <c r="BX13" s="333">
        <v>2.8855692913614225E-2</v>
      </c>
      <c r="BY13" s="229">
        <v>44.862844819999999</v>
      </c>
      <c r="BZ13" s="229">
        <v>31.403991319999999</v>
      </c>
      <c r="CA13" s="333">
        <v>8.4522055392519849E-2</v>
      </c>
      <c r="CB13" s="229">
        <v>27.805070100000002</v>
      </c>
      <c r="CC13" s="229">
        <v>19.463549030000003</v>
      </c>
      <c r="CD13" s="333">
        <v>5.525005343312335E-2</v>
      </c>
      <c r="CE13" s="229">
        <v>49.412536500000002</v>
      </c>
      <c r="CF13" s="229">
        <v>34.588775529999999</v>
      </c>
      <c r="CG13" s="333">
        <v>0.10224728575413168</v>
      </c>
      <c r="CH13" s="229">
        <v>36.708874869999995</v>
      </c>
      <c r="CI13" s="229">
        <v>25.696212320000001</v>
      </c>
      <c r="CJ13" s="333">
        <v>8.0819888929721348E-2</v>
      </c>
      <c r="CK13" s="229">
        <v>31.814281179999998</v>
      </c>
      <c r="CL13" s="229">
        <v>22.269996690000003</v>
      </c>
      <c r="CM13" s="333">
        <v>6.4994668612802273E-2</v>
      </c>
      <c r="CN13" s="229">
        <v>50.067769379999994</v>
      </c>
      <c r="CO13" s="229">
        <v>35.047438499999984</v>
      </c>
      <c r="CP13" s="333">
        <v>0.11269049060572472</v>
      </c>
      <c r="CQ13" s="229">
        <v>49.06692381000002</v>
      </c>
      <c r="CR13" s="229">
        <v>34.346846579999998</v>
      </c>
      <c r="CS13" s="333">
        <v>0.11548633176760774</v>
      </c>
      <c r="CT13" s="229">
        <v>31.409352579999982</v>
      </c>
      <c r="CU13" s="229">
        <v>21.986546669999996</v>
      </c>
      <c r="CV13" s="333">
        <v>7.2777246608633425E-2</v>
      </c>
      <c r="CW13" s="229">
        <v>25.901736869999997</v>
      </c>
      <c r="CX13" s="229">
        <v>20.668434210000001</v>
      </c>
      <c r="CY13" s="333">
        <v>5.9062380734418017E-2</v>
      </c>
      <c r="CZ13" s="229">
        <v>27.980665259999999</v>
      </c>
      <c r="DA13" s="229">
        <v>22.125962689999998</v>
      </c>
      <c r="DB13" s="333">
        <v>6.5336344502077592E-2</v>
      </c>
      <c r="DC13" s="229">
        <v>23.363333989999997</v>
      </c>
      <c r="DD13" s="229">
        <v>18.8938308</v>
      </c>
      <c r="DE13" s="333">
        <v>6.0257235188920268E-2</v>
      </c>
      <c r="DF13" s="229">
        <v>25.222010189999999</v>
      </c>
      <c r="DG13" s="229">
        <v>20.194904079999997</v>
      </c>
      <c r="DH13" s="333">
        <v>6.9932471636708515E-2</v>
      </c>
      <c r="DI13" s="229">
        <v>7.9094807699999992</v>
      </c>
      <c r="DJ13" s="229">
        <v>5.5366364699999986</v>
      </c>
      <c r="DK13" s="333">
        <v>2.6784279544125211E-2</v>
      </c>
      <c r="DL13" s="229">
        <v>32.129857170000001</v>
      </c>
      <c r="DM13" s="229">
        <v>22.490899949999999</v>
      </c>
      <c r="DN13" s="333">
        <v>0.11651892698278372</v>
      </c>
      <c r="DO13" s="229">
        <v>2809.0743485899993</v>
      </c>
      <c r="DP13" s="229">
        <v>1966.3520439499998</v>
      </c>
      <c r="DQ13" s="333">
        <v>11.725879965661314</v>
      </c>
      <c r="DR13" s="229">
        <v>2812.6542139799999</v>
      </c>
      <c r="DS13" s="229">
        <v>1968.8579496899997</v>
      </c>
      <c r="DT13" s="333">
        <v>11.759678962167266</v>
      </c>
      <c r="DU13" s="229">
        <v>4.9947818100000001</v>
      </c>
      <c r="DV13" s="229">
        <v>3.4963472499999995</v>
      </c>
      <c r="DW13" s="333">
        <v>2.15409122896917E-2</v>
      </c>
      <c r="DX13" s="229">
        <v>9.2588585400000039</v>
      </c>
      <c r="DY13" s="229">
        <v>6.4812009099999992</v>
      </c>
      <c r="DZ13" s="333">
        <v>4.2345535767146683E-2</v>
      </c>
      <c r="EA13" s="229">
        <v>0.10932105</v>
      </c>
      <c r="EB13" s="229">
        <v>7.6524740000000008E-2</v>
      </c>
      <c r="EC13" s="333">
        <v>6.7037426055183516E-4</v>
      </c>
      <c r="ED13" s="229">
        <v>0.11155911</v>
      </c>
      <c r="EE13" s="229">
        <v>7.8091380000000002E-2</v>
      </c>
      <c r="EF13" s="333">
        <v>6.8029493103239822E-4</v>
      </c>
      <c r="EG13" s="229">
        <v>8.5464592099999965</v>
      </c>
      <c r="EH13" s="229">
        <v>5.9825214000000013</v>
      </c>
      <c r="EI13" s="333">
        <v>6.5589825506962476E-2</v>
      </c>
      <c r="EJ13" s="229">
        <v>4.2573374199999998</v>
      </c>
      <c r="EK13" s="229">
        <v>2.9801361500000003</v>
      </c>
      <c r="EL13" s="333">
        <v>2.689492856343146E-2</v>
      </c>
      <c r="EM13" s="229">
        <v>4.6941669400000015</v>
      </c>
      <c r="EN13" s="229">
        <v>3.2859168000000016</v>
      </c>
      <c r="EO13" s="333">
        <v>2.8371142148265419E-2</v>
      </c>
      <c r="EP13" s="229">
        <v>4.8064420000000005</v>
      </c>
      <c r="EQ13" s="229">
        <v>3.3645093199999998</v>
      </c>
      <c r="ER13" s="333">
        <v>3.0623309486494794E-2</v>
      </c>
      <c r="ES13" s="229">
        <v>4.4918278399999991</v>
      </c>
      <c r="ET13" s="229">
        <v>3.144279389999999</v>
      </c>
      <c r="EU13" s="333">
        <v>3.3388857203214807E-2</v>
      </c>
      <c r="EV13" s="229">
        <v>3.62499861</v>
      </c>
      <c r="EW13" s="229">
        <v>2.5374989599999997</v>
      </c>
      <c r="EX13" s="333">
        <v>3.5512013219276273E-2</v>
      </c>
      <c r="EY13" s="229">
        <v>5.3805891700000004</v>
      </c>
      <c r="EZ13" s="229">
        <v>3.7664123300000005</v>
      </c>
      <c r="FA13" s="333">
        <v>3.9809629917020493E-2</v>
      </c>
      <c r="FB13" s="229">
        <v>6.8740305500000005</v>
      </c>
      <c r="FC13" s="229">
        <v>4.8118213200000008</v>
      </c>
      <c r="FD13" s="333">
        <v>5.0160916339916616E-2</v>
      </c>
      <c r="FE13" s="229">
        <v>12.647348210000002</v>
      </c>
      <c r="FF13" s="229">
        <v>8.853143639999999</v>
      </c>
      <c r="FG13" s="333">
        <v>8.8335189097973069E-2</v>
      </c>
      <c r="FH13" s="229">
        <v>6.8881432799999995</v>
      </c>
      <c r="FI13" s="229">
        <v>4.8217002300000003</v>
      </c>
      <c r="FJ13" s="333">
        <v>4.9783510933197911E-2</v>
      </c>
      <c r="FK13" s="229">
        <v>46.142093839999994</v>
      </c>
      <c r="FL13" s="229">
        <v>38.757089600000008</v>
      </c>
      <c r="FM13" s="333">
        <v>0.35198833092777321</v>
      </c>
      <c r="FN13" s="229">
        <v>49.655636990000005</v>
      </c>
      <c r="FO13" s="229">
        <v>41.191688629999994</v>
      </c>
      <c r="FP13" s="333">
        <v>0.39304560036483649</v>
      </c>
      <c r="FQ13" s="229">
        <v>54.24599139</v>
      </c>
      <c r="FR13" s="229">
        <v>44.514065149999993</v>
      </c>
      <c r="FS13" s="333">
        <v>0.4271318006052931</v>
      </c>
      <c r="FT13" s="229">
        <v>46.93934767999999</v>
      </c>
      <c r="FU13" s="229">
        <v>38.977482480000006</v>
      </c>
      <c r="FV13" s="333">
        <v>0.3411881976595238</v>
      </c>
    </row>
    <row r="14" spans="1:178" s="109" customFormat="1">
      <c r="A14" s="332" t="s">
        <v>27</v>
      </c>
      <c r="B14" s="229">
        <v>195.65765374</v>
      </c>
      <c r="C14" s="229">
        <v>195.65765374</v>
      </c>
      <c r="D14" s="333">
        <v>1.1380024160915299</v>
      </c>
      <c r="E14" s="229">
        <v>87.3678697</v>
      </c>
      <c r="F14" s="229">
        <v>87.3678697</v>
      </c>
      <c r="G14" s="333">
        <v>0.38861978447372897</v>
      </c>
      <c r="H14" s="229">
        <v>77.49314425</v>
      </c>
      <c r="I14" s="229">
        <v>77.49314425</v>
      </c>
      <c r="J14" s="333">
        <v>0.29844447882004771</v>
      </c>
      <c r="K14" s="229">
        <v>142.51990253</v>
      </c>
      <c r="L14" s="229">
        <v>142.51990253</v>
      </c>
      <c r="M14" s="333">
        <v>0.5458997546423171</v>
      </c>
      <c r="N14" s="229">
        <v>145.11168537</v>
      </c>
      <c r="O14" s="229">
        <v>145.11168537</v>
      </c>
      <c r="P14" s="333">
        <v>0.52073123601678351</v>
      </c>
      <c r="Q14" s="229">
        <v>74.321317260000001</v>
      </c>
      <c r="R14" s="229">
        <v>74.321317260000001</v>
      </c>
      <c r="S14" s="333">
        <v>0.2571447669492205</v>
      </c>
      <c r="T14" s="229">
        <v>125.39115053</v>
      </c>
      <c r="U14" s="229">
        <v>125.39115053</v>
      </c>
      <c r="V14" s="333">
        <v>0.42315843288472021</v>
      </c>
      <c r="W14" s="229">
        <v>129.08487590000001</v>
      </c>
      <c r="X14" s="229">
        <v>129.08487590000001</v>
      </c>
      <c r="Y14" s="333">
        <v>0.41025430131028828</v>
      </c>
      <c r="Z14" s="229">
        <v>58.326106899999999</v>
      </c>
      <c r="AA14" s="229">
        <v>58.326106899999999</v>
      </c>
      <c r="AB14" s="333">
        <v>0.18128510808694215</v>
      </c>
      <c r="AC14" s="229">
        <v>103.54817384</v>
      </c>
      <c r="AD14" s="229">
        <v>103.54817384</v>
      </c>
      <c r="AE14" s="333">
        <v>0.33060351146875611</v>
      </c>
      <c r="AF14" s="229">
        <v>67.33038006999999</v>
      </c>
      <c r="AG14" s="229">
        <v>67.33038006999999</v>
      </c>
      <c r="AH14" s="333">
        <v>0.21163196337786067</v>
      </c>
      <c r="AI14" s="229">
        <v>77.864218120000004</v>
      </c>
      <c r="AJ14" s="229">
        <v>77.864218120000004</v>
      </c>
      <c r="AK14" s="333">
        <v>0.23643530577115157</v>
      </c>
      <c r="AL14" s="229">
        <v>85.022811900000008</v>
      </c>
      <c r="AM14" s="229">
        <v>85.022811900000008</v>
      </c>
      <c r="AN14" s="333">
        <v>0.25757833400413516</v>
      </c>
      <c r="AO14" s="229">
        <v>51.782781860000007</v>
      </c>
      <c r="AP14" s="229">
        <v>51.782781860000007</v>
      </c>
      <c r="AQ14" s="333">
        <v>0.12761054548928175</v>
      </c>
      <c r="AR14" s="229">
        <v>73.497261640000005</v>
      </c>
      <c r="AS14" s="229">
        <v>73.497261640000005</v>
      </c>
      <c r="AT14" s="333">
        <v>0.1730029267414086</v>
      </c>
      <c r="AU14" s="229">
        <v>93.542531990000001</v>
      </c>
      <c r="AV14" s="229">
        <v>93.542531990000001</v>
      </c>
      <c r="AW14" s="333">
        <v>0.19292555142111203</v>
      </c>
      <c r="AX14" s="229">
        <v>70.339006550000008</v>
      </c>
      <c r="AY14" s="229">
        <v>70.339006550000008</v>
      </c>
      <c r="AZ14" s="333">
        <v>0.14182264574195494</v>
      </c>
      <c r="BA14" s="229">
        <v>24.075763719999998</v>
      </c>
      <c r="BB14" s="229">
        <v>24.075763719999998</v>
      </c>
      <c r="BC14" s="333">
        <v>5.1665629429125337E-2</v>
      </c>
      <c r="BD14" s="229">
        <v>51.196265259999997</v>
      </c>
      <c r="BE14" s="229">
        <v>51.196265259999997</v>
      </c>
      <c r="BF14" s="333">
        <v>0.10920536471608179</v>
      </c>
      <c r="BG14" s="229">
        <v>48.313391350000003</v>
      </c>
      <c r="BH14" s="229">
        <v>48.313391350000003</v>
      </c>
      <c r="BI14" s="333">
        <v>0.10325701658471069</v>
      </c>
      <c r="BJ14" s="229">
        <v>64.943391020000007</v>
      </c>
      <c r="BK14" s="229">
        <v>64.943391020000007</v>
      </c>
      <c r="BL14" s="333">
        <v>0.14524412347076082</v>
      </c>
      <c r="BM14" s="229">
        <v>94.796057629999993</v>
      </c>
      <c r="BN14" s="229">
        <v>94.796057629999993</v>
      </c>
      <c r="BO14" s="333">
        <v>0.19924190614701298</v>
      </c>
      <c r="BP14" s="229">
        <v>96.675418069999992</v>
      </c>
      <c r="BQ14" s="229">
        <v>96.675418069999992</v>
      </c>
      <c r="BR14" s="333">
        <v>0.18868152000368935</v>
      </c>
      <c r="BS14" s="229">
        <v>81.631019499999994</v>
      </c>
      <c r="BT14" s="229">
        <v>81.631019499999994</v>
      </c>
      <c r="BU14" s="333">
        <v>0.15844870851900669</v>
      </c>
      <c r="BV14" s="229">
        <v>116.74534115</v>
      </c>
      <c r="BW14" s="229">
        <v>116.74534115</v>
      </c>
      <c r="BX14" s="333">
        <v>0.2184401151795248</v>
      </c>
      <c r="BY14" s="229">
        <v>79.937399870000093</v>
      </c>
      <c r="BZ14" s="229">
        <v>79.937399870000093</v>
      </c>
      <c r="CA14" s="333">
        <v>0.15060287342130607</v>
      </c>
      <c r="CB14" s="229">
        <v>44.140792959999999</v>
      </c>
      <c r="CC14" s="229">
        <v>44.140792959999999</v>
      </c>
      <c r="CD14" s="333">
        <v>8.7709945015403315E-2</v>
      </c>
      <c r="CE14" s="229">
        <v>42.427687990000003</v>
      </c>
      <c r="CF14" s="229">
        <v>42.427687990000003</v>
      </c>
      <c r="CG14" s="333">
        <v>8.7793832194804869E-2</v>
      </c>
      <c r="CH14" s="229">
        <v>32.61886604</v>
      </c>
      <c r="CI14" s="229">
        <v>32.61886604</v>
      </c>
      <c r="CJ14" s="333">
        <v>7.1815143877392823E-2</v>
      </c>
      <c r="CK14" s="229">
        <v>35.138164320000001</v>
      </c>
      <c r="CL14" s="229">
        <v>35.138164320000001</v>
      </c>
      <c r="CM14" s="333">
        <v>7.1785162541289679E-2</v>
      </c>
      <c r="CN14" s="229">
        <v>44.314936750000001</v>
      </c>
      <c r="CO14" s="229">
        <v>44.314936750000001</v>
      </c>
      <c r="CP14" s="333">
        <v>9.974224986172453E-2</v>
      </c>
      <c r="CQ14" s="229">
        <v>49.585626800000043</v>
      </c>
      <c r="CR14" s="229">
        <v>49.585626800000043</v>
      </c>
      <c r="CS14" s="333">
        <v>0.11670717670632764</v>
      </c>
      <c r="CT14" s="229">
        <v>29.375960090000003</v>
      </c>
      <c r="CU14" s="229">
        <v>29.375960090000003</v>
      </c>
      <c r="CV14" s="333">
        <v>6.8065761189761681E-2</v>
      </c>
      <c r="CW14" s="229">
        <v>53.761414029999976</v>
      </c>
      <c r="CX14" s="229">
        <v>53.761414029999976</v>
      </c>
      <c r="CY14" s="333">
        <v>0.12258935067548393</v>
      </c>
      <c r="CZ14" s="229">
        <v>48.94597005</v>
      </c>
      <c r="DA14" s="229">
        <v>48.94597005</v>
      </c>
      <c r="DB14" s="333">
        <v>0.1142914484505424</v>
      </c>
      <c r="DC14" s="229">
        <v>52.038668710000003</v>
      </c>
      <c r="DD14" s="229">
        <v>52.038668710000003</v>
      </c>
      <c r="DE14" s="333">
        <v>0.13421484710696366</v>
      </c>
      <c r="DF14" s="229">
        <v>62.975412490000025</v>
      </c>
      <c r="DG14" s="229">
        <v>62.975412490000025</v>
      </c>
      <c r="DH14" s="333">
        <v>0.17461043804958301</v>
      </c>
      <c r="DI14" s="229">
        <v>59.773940709999991</v>
      </c>
      <c r="DJ14" s="229">
        <v>59.773940709999991</v>
      </c>
      <c r="DK14" s="333">
        <v>0.20241555469773348</v>
      </c>
      <c r="DL14" s="229">
        <v>47.558355340000006</v>
      </c>
      <c r="DM14" s="229">
        <v>47.558355340000006</v>
      </c>
      <c r="DN14" s="333">
        <v>0.17247037557505404</v>
      </c>
      <c r="DO14" s="229">
        <v>78.933146969999939</v>
      </c>
      <c r="DP14" s="229">
        <v>78.933146969999939</v>
      </c>
      <c r="DQ14" s="333">
        <v>0.32948953705931733</v>
      </c>
      <c r="DR14" s="229">
        <v>98.550602290000057</v>
      </c>
      <c r="DS14" s="229">
        <v>98.550602290000057</v>
      </c>
      <c r="DT14" s="333">
        <v>0.41203907636364273</v>
      </c>
      <c r="DU14" s="229">
        <v>2866.756999629999</v>
      </c>
      <c r="DV14" s="229">
        <v>2866.756999629999</v>
      </c>
      <c r="DW14" s="333">
        <v>12.363415146834921</v>
      </c>
      <c r="DX14" s="229">
        <v>2861.5792172199999</v>
      </c>
      <c r="DY14" s="229">
        <v>2861.5792172199999</v>
      </c>
      <c r="DZ14" s="333">
        <v>13.087477745751697</v>
      </c>
      <c r="EA14" s="229">
        <v>44.821742949999987</v>
      </c>
      <c r="EB14" s="229">
        <v>44.821742949999987</v>
      </c>
      <c r="EC14" s="333">
        <v>0.27485413638773748</v>
      </c>
      <c r="ED14" s="229">
        <v>41.280422089999966</v>
      </c>
      <c r="EE14" s="229">
        <v>41.280422089999966</v>
      </c>
      <c r="EF14" s="333">
        <v>0.25173078109627095</v>
      </c>
      <c r="EG14" s="229">
        <v>40.420990669999966</v>
      </c>
      <c r="EH14" s="229">
        <v>40.420990669999966</v>
      </c>
      <c r="EI14" s="333">
        <v>0.31021100782435684</v>
      </c>
      <c r="EJ14" s="229">
        <v>19.100839970000006</v>
      </c>
      <c r="EK14" s="229">
        <v>19.100839970000006</v>
      </c>
      <c r="EL14" s="333">
        <v>0.12066596461942791</v>
      </c>
      <c r="EM14" s="229">
        <v>13.210616319999996</v>
      </c>
      <c r="EN14" s="229">
        <v>13.210616319999996</v>
      </c>
      <c r="EO14" s="333">
        <v>7.9843831348894209E-2</v>
      </c>
      <c r="EP14" s="229">
        <v>6.9323343399999988</v>
      </c>
      <c r="EQ14" s="229">
        <v>6.9323343399999988</v>
      </c>
      <c r="ER14" s="333">
        <v>4.4168018662802039E-2</v>
      </c>
      <c r="ES14" s="229">
        <v>7.2630328100000012</v>
      </c>
      <c r="ET14" s="229">
        <v>7.2630328100000012</v>
      </c>
      <c r="EU14" s="333">
        <v>5.398790291912748E-2</v>
      </c>
      <c r="EV14" s="229">
        <v>7.2826369500000014</v>
      </c>
      <c r="EW14" s="229">
        <v>7.2826369500000014</v>
      </c>
      <c r="EX14" s="333">
        <v>7.1343778981363515E-2</v>
      </c>
      <c r="EY14" s="229">
        <v>22.155729179999994</v>
      </c>
      <c r="EZ14" s="229">
        <v>22.155729179999994</v>
      </c>
      <c r="FA14" s="333">
        <v>0.16392468395752496</v>
      </c>
      <c r="FB14" s="229">
        <v>19.219048199999992</v>
      </c>
      <c r="FC14" s="229">
        <v>19.219048199999992</v>
      </c>
      <c r="FD14" s="333">
        <v>0.14024451329984625</v>
      </c>
      <c r="FE14" s="229">
        <v>10.225533470000004</v>
      </c>
      <c r="FF14" s="229">
        <v>10.225533470000004</v>
      </c>
      <c r="FG14" s="333">
        <v>7.1420065115776796E-2</v>
      </c>
      <c r="FH14" s="229">
        <v>15.647300779999998</v>
      </c>
      <c r="FI14" s="229">
        <v>15.647300779999998</v>
      </c>
      <c r="FJ14" s="333">
        <v>0.11308962920645957</v>
      </c>
      <c r="FK14" s="229">
        <v>21.346777800000005</v>
      </c>
      <c r="FL14" s="229">
        <v>21.346777800000005</v>
      </c>
      <c r="FM14" s="333">
        <v>0.16284082630845878</v>
      </c>
      <c r="FN14" s="229">
        <v>71.557555460000003</v>
      </c>
      <c r="FO14" s="229">
        <v>71.557555460000003</v>
      </c>
      <c r="FP14" s="333">
        <v>0.56640865068511503</v>
      </c>
      <c r="FQ14" s="229">
        <v>99.268660440000019</v>
      </c>
      <c r="FR14" s="229">
        <v>99.268660440000019</v>
      </c>
      <c r="FS14" s="333">
        <v>0.78163935418883379</v>
      </c>
      <c r="FT14" s="229">
        <v>49.988476549999994</v>
      </c>
      <c r="FU14" s="229">
        <v>49.988476549999994</v>
      </c>
      <c r="FV14" s="333">
        <v>0.363351411146834</v>
      </c>
    </row>
    <row r="15" spans="1:178" s="109" customFormat="1">
      <c r="A15" s="334" t="s">
        <v>2</v>
      </c>
      <c r="B15" s="309">
        <v>17193.078940200001</v>
      </c>
      <c r="C15" s="309">
        <v>402.75384551914999</v>
      </c>
      <c r="D15" s="335">
        <v>100</v>
      </c>
      <c r="E15" s="309">
        <v>22481.580503760004</v>
      </c>
      <c r="F15" s="309">
        <v>336.78185628000006</v>
      </c>
      <c r="G15" s="335">
        <v>99.999999999999972</v>
      </c>
      <c r="H15" s="309">
        <v>25965.681977559998</v>
      </c>
      <c r="I15" s="309">
        <v>302.62172608000003</v>
      </c>
      <c r="J15" s="335">
        <v>100.00000000000003</v>
      </c>
      <c r="K15" s="309">
        <v>26107.339546870011</v>
      </c>
      <c r="L15" s="309">
        <v>339.66319671999997</v>
      </c>
      <c r="M15" s="335">
        <v>100.00000000000001</v>
      </c>
      <c r="N15" s="309">
        <v>27866.906252830002</v>
      </c>
      <c r="O15" s="309">
        <v>352.61896680099994</v>
      </c>
      <c r="P15" s="335">
        <v>100.00000000000001</v>
      </c>
      <c r="Q15" s="309">
        <v>28902.51983026999</v>
      </c>
      <c r="R15" s="309">
        <v>314.72825813999998</v>
      </c>
      <c r="S15" s="335">
        <v>100</v>
      </c>
      <c r="T15" s="309">
        <v>29632.19938102</v>
      </c>
      <c r="U15" s="309">
        <v>317.69295127000009</v>
      </c>
      <c r="V15" s="335">
        <v>100</v>
      </c>
      <c r="W15" s="309">
        <v>31464.600246170012</v>
      </c>
      <c r="X15" s="309">
        <v>343.09373394999994</v>
      </c>
      <c r="Y15" s="335">
        <v>100</v>
      </c>
      <c r="Z15" s="309">
        <v>32173.689011469989</v>
      </c>
      <c r="AA15" s="309">
        <v>294.12270161999987</v>
      </c>
      <c r="AB15" s="335">
        <v>100.00000000000001</v>
      </c>
      <c r="AC15" s="309">
        <v>31320.954027369997</v>
      </c>
      <c r="AD15" s="309">
        <v>303.20340127000009</v>
      </c>
      <c r="AE15" s="335">
        <v>100</v>
      </c>
      <c r="AF15" s="309">
        <v>31814.844504269993</v>
      </c>
      <c r="AG15" s="309">
        <v>298.58401383000012</v>
      </c>
      <c r="AH15" s="335">
        <v>100</v>
      </c>
      <c r="AI15" s="309">
        <v>32932.568114580004</v>
      </c>
      <c r="AJ15" s="309">
        <v>281.15044510000007</v>
      </c>
      <c r="AK15" s="335">
        <v>100</v>
      </c>
      <c r="AL15" s="309">
        <v>33008.52621348</v>
      </c>
      <c r="AM15" s="309">
        <v>275.51896343999994</v>
      </c>
      <c r="AN15" s="335">
        <v>100</v>
      </c>
      <c r="AO15" s="309">
        <v>40578.763817249994</v>
      </c>
      <c r="AP15" s="309">
        <v>270.1249438100001</v>
      </c>
      <c r="AQ15" s="335">
        <v>99.999999999999957</v>
      </c>
      <c r="AR15" s="309">
        <v>42483.24755213999</v>
      </c>
      <c r="AS15" s="309">
        <v>185.73240142000003</v>
      </c>
      <c r="AT15" s="335">
        <v>100.00000000000003</v>
      </c>
      <c r="AU15" s="309">
        <v>48486.336465519904</v>
      </c>
      <c r="AV15" s="309">
        <v>205.78387232</v>
      </c>
      <c r="AW15" s="335">
        <v>100.00000000000001</v>
      </c>
      <c r="AX15" s="309">
        <v>49596.456321919992</v>
      </c>
      <c r="AY15" s="309">
        <v>198.84143967</v>
      </c>
      <c r="AZ15" s="335">
        <v>100</v>
      </c>
      <c r="BA15" s="309">
        <v>46599.187866330001</v>
      </c>
      <c r="BB15" s="309">
        <v>145.35694393</v>
      </c>
      <c r="BC15" s="335">
        <v>100</v>
      </c>
      <c r="BD15" s="309">
        <v>46880.723665089994</v>
      </c>
      <c r="BE15" s="309">
        <v>178.63314466</v>
      </c>
      <c r="BF15" s="335">
        <v>100</v>
      </c>
      <c r="BG15" s="309">
        <v>46789.451165639999</v>
      </c>
      <c r="BH15" s="309">
        <v>219.61415870000002</v>
      </c>
      <c r="BI15" s="335">
        <v>100.00000000000003</v>
      </c>
      <c r="BJ15" s="309">
        <v>44713.26582316</v>
      </c>
      <c r="BK15" s="309">
        <v>254.09302101</v>
      </c>
      <c r="BL15" s="335">
        <v>100</v>
      </c>
      <c r="BM15" s="309">
        <v>47578.373176199995</v>
      </c>
      <c r="BN15" s="309">
        <v>258.37509781</v>
      </c>
      <c r="BO15" s="335">
        <v>99.999999999999986</v>
      </c>
      <c r="BP15" s="309">
        <v>51237.353858560004</v>
      </c>
      <c r="BQ15" s="309">
        <v>224.60402348999997</v>
      </c>
      <c r="BR15" s="335">
        <v>100</v>
      </c>
      <c r="BS15" s="309">
        <v>51518.892304639994</v>
      </c>
      <c r="BT15" s="309">
        <v>296.72037524000001</v>
      </c>
      <c r="BU15" s="335">
        <v>100.00000000000001</v>
      </c>
      <c r="BV15" s="309">
        <v>53445.009884769999</v>
      </c>
      <c r="BW15" s="309">
        <v>320.22901979</v>
      </c>
      <c r="BX15" s="335">
        <v>99.999999999999986</v>
      </c>
      <c r="BY15" s="309">
        <v>53078.270058220012</v>
      </c>
      <c r="BZ15" s="309">
        <v>375.97272305000007</v>
      </c>
      <c r="CA15" s="335">
        <v>100</v>
      </c>
      <c r="CB15" s="309">
        <v>50325.87006211</v>
      </c>
      <c r="CC15" s="309">
        <v>293.81243186999995</v>
      </c>
      <c r="CD15" s="335">
        <v>100.00000000000003</v>
      </c>
      <c r="CE15" s="309">
        <v>48326.501907169994</v>
      </c>
      <c r="CF15" s="309">
        <v>295.02801530000005</v>
      </c>
      <c r="CG15" s="335">
        <v>100</v>
      </c>
      <c r="CH15" s="309">
        <v>45420.595544150005</v>
      </c>
      <c r="CI15" s="309">
        <v>268.86290594000002</v>
      </c>
      <c r="CJ15" s="335">
        <v>99.999999999999972</v>
      </c>
      <c r="CK15" s="309">
        <v>48949.062837029996</v>
      </c>
      <c r="CL15" s="309">
        <v>270.36014333000003</v>
      </c>
      <c r="CM15" s="335">
        <v>100</v>
      </c>
      <c r="CN15" s="309">
        <v>44429.453728420034</v>
      </c>
      <c r="CO15" s="309">
        <v>234.35534042999996</v>
      </c>
      <c r="CP15" s="335">
        <v>100</v>
      </c>
      <c r="CQ15" s="309">
        <v>42487.213039840084</v>
      </c>
      <c r="CR15" s="309">
        <v>244.89741981000009</v>
      </c>
      <c r="CS15" s="335">
        <v>100</v>
      </c>
      <c r="CT15" s="309">
        <v>43158.204031689696</v>
      </c>
      <c r="CU15" s="309">
        <v>217.89903701999992</v>
      </c>
      <c r="CV15" s="335">
        <v>99.999999999999986</v>
      </c>
      <c r="CW15" s="309">
        <v>43854.88114079021</v>
      </c>
      <c r="CX15" s="309">
        <v>420.83847288999993</v>
      </c>
      <c r="CY15" s="335">
        <v>100</v>
      </c>
      <c r="CZ15" s="309">
        <v>42825.575065819998</v>
      </c>
      <c r="DA15" s="309">
        <v>771.35330642999998</v>
      </c>
      <c r="DB15" s="335">
        <v>99.999999999999986</v>
      </c>
      <c r="DC15" s="309">
        <v>38772.661767090009</v>
      </c>
      <c r="DD15" s="309">
        <v>777.05067145999999</v>
      </c>
      <c r="DE15" s="335">
        <v>99.999999999999972</v>
      </c>
      <c r="DF15" s="309">
        <v>36066.235898289939</v>
      </c>
      <c r="DG15" s="309">
        <v>990.95722758000022</v>
      </c>
      <c r="DH15" s="335">
        <v>99.999999999999986</v>
      </c>
      <c r="DI15" s="309">
        <v>29530.309960249961</v>
      </c>
      <c r="DJ15" s="309">
        <v>1548.9094778299998</v>
      </c>
      <c r="DK15" s="335">
        <v>99.999999999999986</v>
      </c>
      <c r="DL15" s="309">
        <v>27574.796646340001</v>
      </c>
      <c r="DM15" s="309">
        <v>1543.5201061399998</v>
      </c>
      <c r="DN15" s="335">
        <v>100</v>
      </c>
      <c r="DO15" s="309">
        <v>23956.192258629981</v>
      </c>
      <c r="DP15" s="309">
        <v>2117.6017038799996</v>
      </c>
      <c r="DQ15" s="335">
        <v>100</v>
      </c>
      <c r="DR15" s="309">
        <v>23917.780604630028</v>
      </c>
      <c r="DS15" s="309">
        <v>2122.4771886799999</v>
      </c>
      <c r="DT15" s="335">
        <v>99.999999999999986</v>
      </c>
      <c r="DU15" s="309">
        <v>23187.420025800064</v>
      </c>
      <c r="DV15" s="309">
        <v>2921.5504565499991</v>
      </c>
      <c r="DW15" s="335">
        <v>100</v>
      </c>
      <c r="DX15" s="309">
        <v>21865.016871939988</v>
      </c>
      <c r="DY15" s="309">
        <v>2942.8140811399999</v>
      </c>
      <c r="DZ15" s="335">
        <v>100.00000000000003</v>
      </c>
      <c r="EA15" s="309">
        <v>16307.465311990003</v>
      </c>
      <c r="EB15" s="309">
        <v>117.73865615000001</v>
      </c>
      <c r="EC15" s="335">
        <v>99.999999999999986</v>
      </c>
      <c r="ED15" s="309">
        <v>16398.639018329999</v>
      </c>
      <c r="EE15" s="309">
        <v>114.52024477999998</v>
      </c>
      <c r="EF15" s="335">
        <v>100.00000000000003</v>
      </c>
      <c r="EG15" s="309">
        <v>13030.160004149997</v>
      </c>
      <c r="EH15" s="309">
        <v>111.26276654999997</v>
      </c>
      <c r="EI15" s="335">
        <v>99.999999999999986</v>
      </c>
      <c r="EJ15" s="309">
        <v>15829.517486760025</v>
      </c>
      <c r="EK15" s="309">
        <v>87.264669609999999</v>
      </c>
      <c r="EL15" s="335">
        <v>100.00000000000001</v>
      </c>
      <c r="EM15" s="309">
        <v>16545.569140179989</v>
      </c>
      <c r="EN15" s="309">
        <v>79.357798510000023</v>
      </c>
      <c r="EO15" s="335">
        <v>100</v>
      </c>
      <c r="EP15" s="309">
        <v>15695.370881190007</v>
      </c>
      <c r="EQ15" s="309">
        <v>70.673696739999997</v>
      </c>
      <c r="ER15" s="335">
        <v>100.00000000000003</v>
      </c>
      <c r="ES15" s="309">
        <v>13453.074517229985</v>
      </c>
      <c r="ET15" s="309">
        <v>61.332919409999981</v>
      </c>
      <c r="EU15" s="335">
        <v>100</v>
      </c>
      <c r="EV15" s="309">
        <v>10207.809361909998</v>
      </c>
      <c r="EW15" s="309">
        <v>53.580479750000009</v>
      </c>
      <c r="EX15" s="335">
        <v>99.999999999999986</v>
      </c>
      <c r="EY15" s="309">
        <v>13515.79801474001</v>
      </c>
      <c r="EZ15" s="309">
        <v>250.77070376099999</v>
      </c>
      <c r="FA15" s="335">
        <v>99.999999999999986</v>
      </c>
      <c r="FB15" s="309">
        <v>13703.957287019985</v>
      </c>
      <c r="FC15" s="309">
        <v>220.71222490000002</v>
      </c>
      <c r="FD15" s="335">
        <v>100.00000000000001</v>
      </c>
      <c r="FE15" s="309">
        <v>14317.451900139993</v>
      </c>
      <c r="FF15" s="309">
        <v>53.793267569999998</v>
      </c>
      <c r="FG15" s="335">
        <v>100</v>
      </c>
      <c r="FH15" s="309">
        <v>13836.19425564996</v>
      </c>
      <c r="FI15" s="309">
        <v>71.233414090000011</v>
      </c>
      <c r="FJ15" s="335">
        <v>99.999999999999986</v>
      </c>
      <c r="FK15" s="309">
        <v>13108.983959320001</v>
      </c>
      <c r="FL15" s="309">
        <v>114.37278020000002</v>
      </c>
      <c r="FM15" s="335">
        <v>100</v>
      </c>
      <c r="FN15" s="309">
        <v>12633.556244850006</v>
      </c>
      <c r="FO15" s="309">
        <v>141.924781</v>
      </c>
      <c r="FP15" s="335">
        <v>100</v>
      </c>
      <c r="FQ15" s="309">
        <v>12700.059165139992</v>
      </c>
      <c r="FR15" s="309">
        <v>176.64863216000001</v>
      </c>
      <c r="FS15" s="335">
        <v>99.999999999999986</v>
      </c>
      <c r="FT15" s="309">
        <v>13757.611781999971</v>
      </c>
      <c r="FU15" s="309">
        <v>135.11776405000001</v>
      </c>
      <c r="FV15" s="335">
        <v>99.999999999999986</v>
      </c>
    </row>
    <row r="16" spans="1:178" s="109" customFormat="1">
      <c r="A16" s="336" t="s">
        <v>1596</v>
      </c>
      <c r="B16" s="229">
        <v>16451.910857360002</v>
      </c>
      <c r="C16" s="229">
        <v>102.02352711315001</v>
      </c>
      <c r="D16" s="333">
        <v>95.68914860789107</v>
      </c>
      <c r="E16" s="229">
        <v>21867.32996476</v>
      </c>
      <c r="F16" s="229">
        <v>120.84069551000009</v>
      </c>
      <c r="G16" s="333">
        <v>97.267760872518409</v>
      </c>
      <c r="H16" s="229">
        <v>25394.020653260002</v>
      </c>
      <c r="I16" s="229">
        <v>113.07648465000001</v>
      </c>
      <c r="J16" s="333">
        <v>97.798396649877958</v>
      </c>
      <c r="K16" s="229">
        <v>25571.343070290011</v>
      </c>
      <c r="L16" s="229">
        <v>123.22667876</v>
      </c>
      <c r="M16" s="333">
        <v>97.946950988178116</v>
      </c>
      <c r="N16" s="229">
        <v>27417.112971669998</v>
      </c>
      <c r="O16" s="229">
        <v>127.20756015999999</v>
      </c>
      <c r="P16" s="333">
        <v>98.385923155304241</v>
      </c>
      <c r="Q16" s="229">
        <v>28257.980772139988</v>
      </c>
      <c r="R16" s="229">
        <v>122.92865413999999</v>
      </c>
      <c r="S16" s="333">
        <v>97.769955485144351</v>
      </c>
      <c r="T16" s="229">
        <v>29229.501797299999</v>
      </c>
      <c r="U16" s="229">
        <v>125.22886459000011</v>
      </c>
      <c r="V16" s="333">
        <v>98.641013518632249</v>
      </c>
      <c r="W16" s="229">
        <v>30897.358803360014</v>
      </c>
      <c r="X16" s="229">
        <v>130.59207393999992</v>
      </c>
      <c r="Y16" s="333">
        <v>98.197207533634426</v>
      </c>
      <c r="Z16" s="229">
        <v>31751.129082729989</v>
      </c>
      <c r="AA16" s="229">
        <v>132.95875089999987</v>
      </c>
      <c r="AB16" s="333">
        <v>98.686628914112532</v>
      </c>
      <c r="AC16" s="229">
        <v>30829.117025609998</v>
      </c>
      <c r="AD16" s="229">
        <v>125.7068378200001</v>
      </c>
      <c r="AE16" s="333">
        <v>98.429687035298471</v>
      </c>
      <c r="AF16" s="229">
        <v>31233.423760109989</v>
      </c>
      <c r="AG16" s="229">
        <v>131.3626466100001</v>
      </c>
      <c r="AH16" s="333">
        <v>98.172485978732439</v>
      </c>
      <c r="AI16" s="229">
        <v>32389.172217269999</v>
      </c>
      <c r="AJ16" s="229">
        <v>133.48135996000011</v>
      </c>
      <c r="AK16" s="333">
        <v>98.349974118570387</v>
      </c>
      <c r="AL16" s="229">
        <v>32500.547184890009</v>
      </c>
      <c r="AM16" s="229">
        <v>129.15589347999989</v>
      </c>
      <c r="AN16" s="333">
        <v>98.461067224556842</v>
      </c>
      <c r="AO16" s="229">
        <v>40148.737949789989</v>
      </c>
      <c r="AP16" s="229">
        <v>148.23272994000007</v>
      </c>
      <c r="AQ16" s="333">
        <v>98.940268684879939</v>
      </c>
      <c r="AR16" s="229">
        <v>42257.914144469993</v>
      </c>
      <c r="AS16" s="229">
        <v>68.920385710000005</v>
      </c>
      <c r="AT16" s="333">
        <v>99.469594674010168</v>
      </c>
      <c r="AU16" s="229">
        <v>48237.061042649904</v>
      </c>
      <c r="AV16" s="229">
        <v>73.110958100000005</v>
      </c>
      <c r="AW16" s="333">
        <v>99.485885218308326</v>
      </c>
      <c r="AX16" s="229">
        <v>49346.499731519994</v>
      </c>
      <c r="AY16" s="229">
        <v>84.388637750000015</v>
      </c>
      <c r="AZ16" s="333">
        <v>99.496019254324182</v>
      </c>
      <c r="BA16" s="229">
        <v>46383.497365750001</v>
      </c>
      <c r="BB16" s="229">
        <v>69.444656980000005</v>
      </c>
      <c r="BC16" s="333">
        <v>99.537136781871155</v>
      </c>
      <c r="BD16" s="229">
        <v>46629.167076960002</v>
      </c>
      <c r="BE16" s="229">
        <v>78.203873419999994</v>
      </c>
      <c r="BF16" s="333">
        <v>99.463411465388035</v>
      </c>
      <c r="BG16" s="229">
        <v>46414.110035730002</v>
      </c>
      <c r="BH16" s="229">
        <v>81.784481639999996</v>
      </c>
      <c r="BI16" s="333">
        <v>99.197808222667021</v>
      </c>
      <c r="BJ16" s="229">
        <v>44296.169885989999</v>
      </c>
      <c r="BK16" s="229">
        <v>99.044124949999997</v>
      </c>
      <c r="BL16" s="333">
        <v>99.067176307766005</v>
      </c>
      <c r="BM16" s="229">
        <v>47168.188339739994</v>
      </c>
      <c r="BN16" s="229">
        <v>66.662262740000003</v>
      </c>
      <c r="BO16" s="333">
        <v>99.13787544828206</v>
      </c>
      <c r="BP16" s="229">
        <v>50960.637988130009</v>
      </c>
      <c r="BQ16" s="229">
        <v>60.065384620000003</v>
      </c>
      <c r="BR16" s="333">
        <v>99.459933330683185</v>
      </c>
      <c r="BS16" s="229">
        <v>51225.890901170002</v>
      </c>
      <c r="BT16" s="229">
        <v>138.25886253000002</v>
      </c>
      <c r="BU16" s="333">
        <v>99.431273867967846</v>
      </c>
      <c r="BV16" s="229">
        <v>53182.030037849996</v>
      </c>
      <c r="BW16" s="229">
        <v>147.74866731</v>
      </c>
      <c r="BX16" s="333">
        <v>99.507943122310209</v>
      </c>
      <c r="BY16" s="229">
        <v>52870.245883620009</v>
      </c>
      <c r="BZ16" s="229">
        <v>235.85256192999998</v>
      </c>
      <c r="CA16" s="333">
        <v>99.608080341782383</v>
      </c>
      <c r="CB16" s="229">
        <v>50156.024761999994</v>
      </c>
      <c r="CC16" s="229">
        <v>200.07187239999996</v>
      </c>
      <c r="CD16" s="333">
        <v>99.66250896427546</v>
      </c>
      <c r="CE16" s="229">
        <v>48154.111621609998</v>
      </c>
      <c r="CF16" s="229">
        <v>190.49101993000005</v>
      </c>
      <c r="CG16" s="333">
        <v>99.643280024920614</v>
      </c>
      <c r="CH16" s="229">
        <v>45272.321593740002</v>
      </c>
      <c r="CI16" s="229">
        <v>186.72516615000004</v>
      </c>
      <c r="CJ16" s="333">
        <v>99.673553486840831</v>
      </c>
      <c r="CK16" s="229">
        <v>48818.538514879998</v>
      </c>
      <c r="CL16" s="229">
        <v>190.49002984000001</v>
      </c>
      <c r="CM16" s="333">
        <v>99.733346637126502</v>
      </c>
      <c r="CN16" s="229">
        <v>44234.931930520033</v>
      </c>
      <c r="CO16" s="229">
        <v>129.34177248999995</v>
      </c>
      <c r="CP16" s="333">
        <v>99.562178281351294</v>
      </c>
      <c r="CQ16" s="229">
        <v>42282.41740323008</v>
      </c>
      <c r="CR16" s="229">
        <v>129.02842596000005</v>
      </c>
      <c r="CS16" s="333">
        <v>99.517982889539098</v>
      </c>
      <c r="CT16" s="229">
        <v>42990.3685215597</v>
      </c>
      <c r="CU16" s="229">
        <v>125.24788993999995</v>
      </c>
      <c r="CV16" s="333">
        <v>99.611115629355751</v>
      </c>
      <c r="CW16" s="229">
        <v>41022.531892350213</v>
      </c>
      <c r="CX16" s="229">
        <v>44.801995560000009</v>
      </c>
      <c r="CY16" s="333">
        <v>93.541541614610423</v>
      </c>
      <c r="CZ16" s="229">
        <v>39951.458952059998</v>
      </c>
      <c r="DA16" s="229">
        <v>46.433542110000005</v>
      </c>
      <c r="DB16" s="333">
        <v>93.288785709607694</v>
      </c>
      <c r="DC16" s="229">
        <v>35872.786527380005</v>
      </c>
      <c r="DD16" s="229">
        <v>45.277430240000001</v>
      </c>
      <c r="DE16" s="333">
        <v>92.520824963914649</v>
      </c>
      <c r="DF16" s="229">
        <v>33085.853583569937</v>
      </c>
      <c r="DG16" s="229">
        <v>39.590861660000009</v>
      </c>
      <c r="DH16" s="333">
        <v>91.736364384891871</v>
      </c>
      <c r="DI16" s="229">
        <v>26538.026689019956</v>
      </c>
      <c r="DJ16" s="229">
        <v>44.441925629999972</v>
      </c>
      <c r="DK16" s="333">
        <v>89.867078011514806</v>
      </c>
      <c r="DL16" s="229">
        <v>24601.299803370002</v>
      </c>
      <c r="DM16" s="229">
        <v>42.428998050000004</v>
      </c>
      <c r="DN16" s="333">
        <v>89.21661370306181</v>
      </c>
      <c r="DO16" s="229">
        <v>20993.331100059982</v>
      </c>
      <c r="DP16" s="229">
        <v>42.378070719999968</v>
      </c>
      <c r="DQ16" s="333">
        <v>87.632169893349158</v>
      </c>
      <c r="DR16" s="229">
        <v>20960.483570630029</v>
      </c>
      <c r="DS16" s="229">
        <v>41.435864590000001</v>
      </c>
      <c r="DT16" s="333">
        <v>87.635570863010912</v>
      </c>
      <c r="DU16" s="229">
        <v>20271.314919390061</v>
      </c>
      <c r="DV16" s="229">
        <v>39.852698550000021</v>
      </c>
      <c r="DW16" s="333">
        <v>87.42376209528561</v>
      </c>
      <c r="DX16" s="229">
        <v>18958.99789273999</v>
      </c>
      <c r="DY16" s="229">
        <v>66.431486939999985</v>
      </c>
      <c r="DZ16" s="333">
        <v>86.709276300950961</v>
      </c>
      <c r="EA16" s="229">
        <v>16224.007168350003</v>
      </c>
      <c r="EB16" s="229">
        <v>62.181399820000024</v>
      </c>
      <c r="EC16" s="333">
        <v>99.488221240742803</v>
      </c>
      <c r="ED16" s="229">
        <v>16305.864274129999</v>
      </c>
      <c r="EE16" s="229">
        <v>58.416206230000014</v>
      </c>
      <c r="EF16" s="333">
        <v>99.434253390807015</v>
      </c>
      <c r="EG16" s="229">
        <v>12938.941163899995</v>
      </c>
      <c r="EH16" s="229">
        <v>52.934050000000006</v>
      </c>
      <c r="EI16" s="333">
        <v>99.299940751142358</v>
      </c>
      <c r="EJ16" s="229">
        <v>15770.989902150026</v>
      </c>
      <c r="EK16" s="229">
        <v>56.019660349999981</v>
      </c>
      <c r="EL16" s="333">
        <v>99.630262990271476</v>
      </c>
      <c r="EM16" s="229">
        <v>16492.051597559988</v>
      </c>
      <c r="EN16" s="229">
        <v>53.091340570000014</v>
      </c>
      <c r="EO16" s="333">
        <v>99.676544565094247</v>
      </c>
      <c r="EP16" s="229">
        <v>15645.517077830009</v>
      </c>
      <c r="EQ16" s="229">
        <v>48.282280539999995</v>
      </c>
      <c r="ER16" s="333">
        <v>99.682366197413373</v>
      </c>
      <c r="ES16" s="229">
        <v>13402.042884399983</v>
      </c>
      <c r="ET16" s="229">
        <v>37.449352179999984</v>
      </c>
      <c r="EU16" s="333">
        <v>99.620669366213335</v>
      </c>
      <c r="EV16" s="229">
        <v>10159.116279499998</v>
      </c>
      <c r="EW16" s="229">
        <v>31.098256410000005</v>
      </c>
      <c r="EX16" s="333">
        <v>99.52298205536934</v>
      </c>
      <c r="EY16" s="229">
        <v>13097.209062680011</v>
      </c>
      <c r="EZ16" s="229">
        <v>19.269025889999998</v>
      </c>
      <c r="FA16" s="333">
        <v>96.902965318041183</v>
      </c>
      <c r="FB16" s="229">
        <v>13266.515689179985</v>
      </c>
      <c r="FC16" s="229">
        <v>15.963696639999997</v>
      </c>
      <c r="FD16" s="333">
        <v>96.807917678973425</v>
      </c>
      <c r="FE16" s="229">
        <v>14168.421139029993</v>
      </c>
      <c r="FF16" s="229">
        <v>17.81741414</v>
      </c>
      <c r="FG16" s="333">
        <v>98.959097176303118</v>
      </c>
      <c r="FH16" s="229">
        <v>13689.243847049958</v>
      </c>
      <c r="FI16" s="229">
        <v>19.391849870000009</v>
      </c>
      <c r="FJ16" s="333">
        <v>98.937927540732559</v>
      </c>
      <c r="FK16" s="229">
        <v>12960.113339540001</v>
      </c>
      <c r="FL16" s="229">
        <v>17.463921680000002</v>
      </c>
      <c r="FM16" s="333">
        <v>98.86436187394861</v>
      </c>
      <c r="FN16" s="229">
        <v>12474.041548250007</v>
      </c>
      <c r="FO16" s="229">
        <v>17.953580569999996</v>
      </c>
      <c r="FP16" s="333">
        <v>98.737372965232765</v>
      </c>
      <c r="FQ16" s="229">
        <v>12501.227300159992</v>
      </c>
      <c r="FR16" s="229">
        <v>19.202871080000001</v>
      </c>
      <c r="FS16" s="333">
        <v>98.434402057544986</v>
      </c>
      <c r="FT16" s="229">
        <v>13593.647564289973</v>
      </c>
      <c r="FU16" s="229">
        <v>20.17038556999999</v>
      </c>
      <c r="FV16" s="333">
        <v>98.808192727719472</v>
      </c>
    </row>
    <row r="17" spans="1:178" s="109" customFormat="1" ht="13.5" thickBot="1">
      <c r="A17" s="337" t="s">
        <v>1597</v>
      </c>
      <c r="B17" s="241">
        <v>741.16808284000001</v>
      </c>
      <c r="C17" s="241">
        <v>300.73031840599998</v>
      </c>
      <c r="D17" s="338">
        <v>4.310851392108936</v>
      </c>
      <c r="E17" s="241">
        <v>614.250539</v>
      </c>
      <c r="F17" s="241">
        <v>215.94116076999998</v>
      </c>
      <c r="G17" s="338">
        <v>2.732239127481574</v>
      </c>
      <c r="H17" s="241">
        <v>571.66132429999993</v>
      </c>
      <c r="I17" s="241">
        <v>189.54524143</v>
      </c>
      <c r="J17" s="338">
        <v>2.2016033501220562</v>
      </c>
      <c r="K17" s="241">
        <v>535.99647657999992</v>
      </c>
      <c r="L17" s="241">
        <v>216.43651796</v>
      </c>
      <c r="M17" s="338">
        <v>2.0530490118218889</v>
      </c>
      <c r="N17" s="241">
        <v>449.79328115999999</v>
      </c>
      <c r="O17" s="241">
        <v>225.41140664100001</v>
      </c>
      <c r="P17" s="338">
        <v>1.6140768446957456</v>
      </c>
      <c r="Q17" s="241">
        <v>644.53905812999994</v>
      </c>
      <c r="R17" s="241">
        <v>191.79960399999999</v>
      </c>
      <c r="S17" s="338">
        <v>2.2300445148556411</v>
      </c>
      <c r="T17" s="241">
        <v>402.69758372000001</v>
      </c>
      <c r="U17" s="241">
        <v>192.46408668000001</v>
      </c>
      <c r="V17" s="338">
        <v>1.3589864813677504</v>
      </c>
      <c r="W17" s="241">
        <v>567.24144281000008</v>
      </c>
      <c r="X17" s="241">
        <v>212.50166001000002</v>
      </c>
      <c r="Y17" s="338">
        <v>1.8027924663655843</v>
      </c>
      <c r="Z17" s="241">
        <v>422.55992874000015</v>
      </c>
      <c r="AA17" s="241">
        <v>161.16395072</v>
      </c>
      <c r="AB17" s="338">
        <v>1.3133710858874672</v>
      </c>
      <c r="AC17" s="241">
        <v>491.83700176000002</v>
      </c>
      <c r="AD17" s="241">
        <v>177.49656345</v>
      </c>
      <c r="AE17" s="338">
        <v>1.5703129647015395</v>
      </c>
      <c r="AF17" s="241">
        <v>581.42074415999991</v>
      </c>
      <c r="AG17" s="241">
        <v>167.22136721999999</v>
      </c>
      <c r="AH17" s="338">
        <v>1.8275140212675416</v>
      </c>
      <c r="AI17" s="241">
        <v>543.39589731000001</v>
      </c>
      <c r="AJ17" s="241">
        <v>147.66908513999999</v>
      </c>
      <c r="AK17" s="338">
        <v>1.6500258814295936</v>
      </c>
      <c r="AL17" s="241">
        <v>507.97902859000004</v>
      </c>
      <c r="AM17" s="241">
        <v>146.36306996000002</v>
      </c>
      <c r="AN17" s="338">
        <v>1.5389327754431881</v>
      </c>
      <c r="AO17" s="241">
        <v>430.02586746000003</v>
      </c>
      <c r="AP17" s="241">
        <v>121.89221387000001</v>
      </c>
      <c r="AQ17" s="338">
        <v>1.0597313151200443</v>
      </c>
      <c r="AR17" s="241">
        <v>225.33340767000001</v>
      </c>
      <c r="AS17" s="241">
        <v>116.81201571</v>
      </c>
      <c r="AT17" s="338">
        <v>0.5304053259898428</v>
      </c>
      <c r="AU17" s="241">
        <v>249.27542287</v>
      </c>
      <c r="AV17" s="241">
        <v>132.67291422</v>
      </c>
      <c r="AW17" s="338">
        <v>0.51411478169167779</v>
      </c>
      <c r="AX17" s="241">
        <v>249.95659040000004</v>
      </c>
      <c r="AY17" s="241">
        <v>114.45280192</v>
      </c>
      <c r="AZ17" s="338">
        <v>0.50398074567583073</v>
      </c>
      <c r="BA17" s="241">
        <v>215.69050057999999</v>
      </c>
      <c r="BB17" s="241">
        <v>75.912286950000009</v>
      </c>
      <c r="BC17" s="338">
        <v>0.46286321812884212</v>
      </c>
      <c r="BD17" s="241">
        <v>251.55658812999997</v>
      </c>
      <c r="BE17" s="241">
        <v>100.42927123999999</v>
      </c>
      <c r="BF17" s="338">
        <v>0.53658853461198397</v>
      </c>
      <c r="BG17" s="241">
        <v>375.34112990999984</v>
      </c>
      <c r="BH17" s="241">
        <v>137.82967705999999</v>
      </c>
      <c r="BI17" s="338">
        <v>0.80219177733299196</v>
      </c>
      <c r="BJ17" s="241">
        <v>417.09593717000007</v>
      </c>
      <c r="BK17" s="241">
        <v>155.04889606</v>
      </c>
      <c r="BL17" s="338">
        <v>0.93282369223399042</v>
      </c>
      <c r="BM17" s="241">
        <v>410.18483646000004</v>
      </c>
      <c r="BN17" s="241">
        <v>191.71283506999998</v>
      </c>
      <c r="BO17" s="338">
        <v>0.86212455171793423</v>
      </c>
      <c r="BP17" s="241">
        <v>276.71587043</v>
      </c>
      <c r="BQ17" s="241">
        <v>164.53863887</v>
      </c>
      <c r="BR17" s="338">
        <v>0.54006666931682357</v>
      </c>
      <c r="BS17" s="241">
        <v>293.00140347000001</v>
      </c>
      <c r="BT17" s="241">
        <v>158.46151270999999</v>
      </c>
      <c r="BU17" s="338">
        <v>0.56872613203217326</v>
      </c>
      <c r="BV17" s="241">
        <v>262.97984692</v>
      </c>
      <c r="BW17" s="241">
        <v>172.48035248000002</v>
      </c>
      <c r="BX17" s="338">
        <v>0.49205687768979212</v>
      </c>
      <c r="BY17" s="241">
        <v>208.02417460000009</v>
      </c>
      <c r="BZ17" s="241">
        <v>140.12016112000009</v>
      </c>
      <c r="CA17" s="338">
        <v>0.39191965821761793</v>
      </c>
      <c r="CB17" s="241">
        <v>169.84530011000001</v>
      </c>
      <c r="CC17" s="241">
        <v>93.740559469999994</v>
      </c>
      <c r="CD17" s="338">
        <v>0.33749103572453759</v>
      </c>
      <c r="CE17" s="241">
        <v>172.39028556000002</v>
      </c>
      <c r="CF17" s="241">
        <v>104.53699537</v>
      </c>
      <c r="CG17" s="338">
        <v>0.35671997507939474</v>
      </c>
      <c r="CH17" s="241">
        <v>148.27395041</v>
      </c>
      <c r="CI17" s="241">
        <v>82.137739789999998</v>
      </c>
      <c r="CJ17" s="338">
        <v>0.32644651315915452</v>
      </c>
      <c r="CK17" s="241">
        <v>130.52432214999999</v>
      </c>
      <c r="CL17" s="241">
        <v>79.870113490000008</v>
      </c>
      <c r="CM17" s="338">
        <v>0.26665336287349356</v>
      </c>
      <c r="CN17" s="241">
        <v>194.52179789999997</v>
      </c>
      <c r="CO17" s="241">
        <v>105.01356793999999</v>
      </c>
      <c r="CP17" s="338">
        <v>0.4378217186487055</v>
      </c>
      <c r="CQ17" s="241">
        <v>204.79563661000009</v>
      </c>
      <c r="CR17" s="241">
        <v>115.86899385000004</v>
      </c>
      <c r="CS17" s="338">
        <v>0.48201711046089107</v>
      </c>
      <c r="CT17" s="241">
        <v>167.83551012999999</v>
      </c>
      <c r="CU17" s="241">
        <v>92.651147079999987</v>
      </c>
      <c r="CV17" s="338">
        <v>0.38888437064425507</v>
      </c>
      <c r="CW17" s="241">
        <v>2832.3492484400008</v>
      </c>
      <c r="CX17" s="241">
        <v>376.03647732999991</v>
      </c>
      <c r="CY17" s="338">
        <v>6.4584583853895845</v>
      </c>
      <c r="CZ17" s="241">
        <v>2874.1161137600002</v>
      </c>
      <c r="DA17" s="241">
        <v>724.91976432000001</v>
      </c>
      <c r="DB17" s="338">
        <v>6.7112142903923155</v>
      </c>
      <c r="DC17" s="241">
        <v>2899.8752397100002</v>
      </c>
      <c r="DD17" s="241">
        <v>731.77324121999993</v>
      </c>
      <c r="DE17" s="338">
        <v>7.479175036085338</v>
      </c>
      <c r="DF17" s="241">
        <v>2980.3823147200001</v>
      </c>
      <c r="DG17" s="241">
        <v>951.36636592000013</v>
      </c>
      <c r="DH17" s="338">
        <v>8.2636356151081287</v>
      </c>
      <c r="DI17" s="241">
        <v>2992.283271230001</v>
      </c>
      <c r="DJ17" s="241">
        <v>1504.4675521999998</v>
      </c>
      <c r="DK17" s="338">
        <v>10.132921988485192</v>
      </c>
      <c r="DL17" s="241">
        <v>2973.4968429700002</v>
      </c>
      <c r="DM17" s="241">
        <v>1501.0911080899998</v>
      </c>
      <c r="DN17" s="338">
        <v>10.783386296938193</v>
      </c>
      <c r="DO17" s="241">
        <v>2962.8611585699991</v>
      </c>
      <c r="DP17" s="241">
        <v>2075.2236331599997</v>
      </c>
      <c r="DQ17" s="338">
        <v>12.367830106650851</v>
      </c>
      <c r="DR17" s="241">
        <v>2957.2970339999997</v>
      </c>
      <c r="DS17" s="241">
        <v>2081.0413240899998</v>
      </c>
      <c r="DT17" s="338">
        <v>12.364429136989086</v>
      </c>
      <c r="DU17" s="241">
        <v>2916.1051064099988</v>
      </c>
      <c r="DV17" s="241">
        <v>2881.6977579999989</v>
      </c>
      <c r="DW17" s="338">
        <v>12.576237904714374</v>
      </c>
      <c r="DX17" s="241">
        <v>2906.0189792000001</v>
      </c>
      <c r="DY17" s="241">
        <v>2876.3825941999999</v>
      </c>
      <c r="DZ17" s="338">
        <v>13.290723699049046</v>
      </c>
      <c r="EA17" s="241">
        <v>83.458143639999975</v>
      </c>
      <c r="EB17" s="241">
        <v>55.557256329999987</v>
      </c>
      <c r="EC17" s="338">
        <v>0.5117787592571954</v>
      </c>
      <c r="ED17" s="241">
        <v>92.774744199999958</v>
      </c>
      <c r="EE17" s="241">
        <v>56.10403854999997</v>
      </c>
      <c r="EF17" s="338">
        <v>0.56574660919298614</v>
      </c>
      <c r="EG17" s="241">
        <v>91.218840249999957</v>
      </c>
      <c r="EH17" s="241">
        <v>58.328716549999967</v>
      </c>
      <c r="EI17" s="338">
        <v>0.70005924885763127</v>
      </c>
      <c r="EJ17" s="241">
        <v>58.527584609999991</v>
      </c>
      <c r="EK17" s="241">
        <v>31.24500926000001</v>
      </c>
      <c r="EL17" s="338">
        <v>0.36973700972852191</v>
      </c>
      <c r="EM17" s="241">
        <v>53.51754262</v>
      </c>
      <c r="EN17" s="241">
        <v>26.266457939999999</v>
      </c>
      <c r="EO17" s="338">
        <v>0.32345543490574552</v>
      </c>
      <c r="EP17" s="241">
        <v>49.853803360000001</v>
      </c>
      <c r="EQ17" s="241">
        <v>22.391416199999998</v>
      </c>
      <c r="ER17" s="338">
        <v>0.3176338025866397</v>
      </c>
      <c r="ES17" s="241">
        <v>51.03163283</v>
      </c>
      <c r="ET17" s="241">
        <v>23.883567229999997</v>
      </c>
      <c r="EU17" s="338">
        <v>0.37933063378665888</v>
      </c>
      <c r="EV17" s="241">
        <v>48.693082410000002</v>
      </c>
      <c r="EW17" s="241">
        <v>22.482223340000004</v>
      </c>
      <c r="EX17" s="338">
        <v>0.47701794463066821</v>
      </c>
      <c r="EY17" s="241">
        <v>418.58895206</v>
      </c>
      <c r="EZ17" s="241">
        <v>231.50167787100003</v>
      </c>
      <c r="FA17" s="338">
        <v>3.0970346819588217</v>
      </c>
      <c r="FB17" s="241">
        <v>437.44159783999993</v>
      </c>
      <c r="FC17" s="241">
        <v>204.74852826000003</v>
      </c>
      <c r="FD17" s="338">
        <v>3.192082321026589</v>
      </c>
      <c r="FE17" s="241">
        <v>149.03076110999999</v>
      </c>
      <c r="FF17" s="241">
        <v>35.975853430000001</v>
      </c>
      <c r="FG17" s="338">
        <v>1.0409028236968814</v>
      </c>
      <c r="FH17" s="241">
        <v>146.95040859999997</v>
      </c>
      <c r="FI17" s="241">
        <v>51.841564220000009</v>
      </c>
      <c r="FJ17" s="338">
        <v>1.0620724592674269</v>
      </c>
      <c r="FK17" s="241">
        <v>148.87061978</v>
      </c>
      <c r="FL17" s="241">
        <v>96.908858520000024</v>
      </c>
      <c r="FM17" s="338">
        <v>1.1356381260513979</v>
      </c>
      <c r="FN17" s="241">
        <v>159.51469660000001</v>
      </c>
      <c r="FO17" s="241">
        <v>123.97120043</v>
      </c>
      <c r="FP17" s="338">
        <v>1.2626270347672313</v>
      </c>
      <c r="FQ17" s="241">
        <v>198.83186498000003</v>
      </c>
      <c r="FR17" s="241">
        <v>157.44576108000001</v>
      </c>
      <c r="FS17" s="338">
        <v>1.5655979424550053</v>
      </c>
      <c r="FT17" s="241">
        <v>163.96421771000001</v>
      </c>
      <c r="FU17" s="241">
        <v>114.94737848000003</v>
      </c>
      <c r="FV17" s="338">
        <v>1.1918072722805397</v>
      </c>
    </row>
    <row r="18" spans="1:178" s="109" customFormat="1" ht="13.5" thickTop="1">
      <c r="B18" s="291"/>
      <c r="C18" s="291"/>
      <c r="D18" s="291"/>
      <c r="E18" s="291"/>
      <c r="F18" s="291"/>
      <c r="G18" s="291"/>
      <c r="H18" s="291"/>
      <c r="I18" s="291"/>
      <c r="J18" s="291"/>
      <c r="K18" s="291"/>
      <c r="L18" s="291"/>
      <c r="M18" s="291"/>
      <c r="N18" s="291"/>
      <c r="O18" s="291"/>
      <c r="P18" s="291"/>
      <c r="Q18" s="291"/>
      <c r="R18" s="291"/>
      <c r="S18" s="291"/>
      <c r="T18" s="291"/>
      <c r="U18" s="291"/>
      <c r="V18" s="291"/>
      <c r="W18" s="291"/>
      <c r="X18" s="291"/>
      <c r="Y18" s="291"/>
      <c r="Z18" s="291"/>
      <c r="AA18" s="291"/>
      <c r="AB18" s="291"/>
      <c r="AC18" s="291"/>
      <c r="AD18" s="291"/>
      <c r="AE18" s="291"/>
      <c r="AF18" s="291"/>
      <c r="AG18" s="291"/>
      <c r="AH18" s="291"/>
      <c r="AI18" s="291"/>
      <c r="AJ18" s="291"/>
      <c r="AK18" s="291"/>
      <c r="AL18" s="291"/>
      <c r="AM18" s="291"/>
      <c r="AN18" s="291"/>
      <c r="AO18" s="291"/>
      <c r="AP18" s="291"/>
      <c r="AQ18" s="291"/>
      <c r="AR18" s="291"/>
      <c r="AS18" s="291"/>
      <c r="AT18" s="291"/>
      <c r="AU18" s="291"/>
      <c r="AV18" s="291"/>
      <c r="AW18" s="291"/>
      <c r="AX18" s="291"/>
      <c r="AY18" s="291"/>
      <c r="AZ18" s="291"/>
      <c r="BA18" s="291"/>
      <c r="BB18" s="291"/>
      <c r="BC18" s="291"/>
      <c r="BD18" s="291"/>
      <c r="BE18" s="291"/>
      <c r="BF18" s="291"/>
      <c r="BG18" s="291"/>
      <c r="BH18" s="291"/>
      <c r="BI18" s="291"/>
      <c r="BJ18" s="291"/>
      <c r="BK18" s="291"/>
      <c r="BL18" s="291"/>
      <c r="BM18" s="291"/>
      <c r="BN18" s="291"/>
      <c r="BO18" s="291"/>
      <c r="BP18" s="291"/>
      <c r="BQ18" s="291"/>
      <c r="BR18" s="291"/>
      <c r="BS18" s="291"/>
      <c r="BT18" s="291"/>
      <c r="BU18" s="291"/>
      <c r="BV18" s="291"/>
      <c r="BW18" s="291"/>
      <c r="BX18" s="291"/>
      <c r="BY18" s="291"/>
      <c r="BZ18" s="291"/>
      <c r="CA18" s="291"/>
      <c r="CB18" s="291"/>
      <c r="CC18" s="291"/>
      <c r="CD18" s="291"/>
      <c r="CE18" s="291"/>
      <c r="CF18" s="291"/>
      <c r="CG18" s="291"/>
      <c r="CH18" s="291"/>
      <c r="CI18" s="291"/>
      <c r="CJ18" s="291"/>
      <c r="CK18" s="291"/>
      <c r="CL18" s="291"/>
      <c r="CM18" s="291"/>
      <c r="CN18" s="291"/>
      <c r="CO18" s="291"/>
      <c r="CP18" s="291"/>
      <c r="CQ18" s="291"/>
      <c r="CR18" s="291"/>
      <c r="CS18" s="291"/>
      <c r="CT18" s="291"/>
      <c r="CU18" s="291"/>
      <c r="CV18" s="291"/>
      <c r="CW18" s="291"/>
      <c r="CX18" s="291"/>
      <c r="CY18" s="291"/>
      <c r="CZ18" s="291"/>
      <c r="DA18" s="291"/>
      <c r="DB18" s="291"/>
      <c r="DC18" s="291"/>
      <c r="DD18" s="291"/>
      <c r="DE18" s="291"/>
      <c r="DF18" s="291"/>
      <c r="DG18" s="291"/>
      <c r="DH18" s="291"/>
    </row>
  </sheetData>
  <sheetProtection sheet="1" objects="1" scenarios="1"/>
  <mergeCells count="59">
    <mergeCell ref="FT3:FV3"/>
    <mergeCell ref="EY3:FA3"/>
    <mergeCell ref="CH3:CJ3"/>
    <mergeCell ref="CK3:CM3"/>
    <mergeCell ref="FN3:FP3"/>
    <mergeCell ref="CN3:CP3"/>
    <mergeCell ref="CT3:CV3"/>
    <mergeCell ref="DL3:DN3"/>
    <mergeCell ref="DF3:DH3"/>
    <mergeCell ref="EG3:EI3"/>
    <mergeCell ref="C3:D3"/>
    <mergeCell ref="K3:M3"/>
    <mergeCell ref="Q3:S3"/>
    <mergeCell ref="E3:G3"/>
    <mergeCell ref="AC3:AE3"/>
    <mergeCell ref="H3:J3"/>
    <mergeCell ref="N3:P3"/>
    <mergeCell ref="T3:V3"/>
    <mergeCell ref="Z3:AB3"/>
    <mergeCell ref="W3:Y3"/>
    <mergeCell ref="AF3:AH3"/>
    <mergeCell ref="AR3:AT3"/>
    <mergeCell ref="CB3:CD3"/>
    <mergeCell ref="AI3:AK3"/>
    <mergeCell ref="BS3:BU3"/>
    <mergeCell ref="BJ3:BL3"/>
    <mergeCell ref="AU3:AW3"/>
    <mergeCell ref="BV3:BX3"/>
    <mergeCell ref="DC3:DE3"/>
    <mergeCell ref="CE3:CG3"/>
    <mergeCell ref="BM3:BO3"/>
    <mergeCell ref="BD3:BF3"/>
    <mergeCell ref="AX3:AZ3"/>
    <mergeCell ref="CZ3:DB3"/>
    <mergeCell ref="BY3:CA3"/>
    <mergeCell ref="CQ3:CS3"/>
    <mergeCell ref="AL3:AN3"/>
    <mergeCell ref="CW3:CY3"/>
    <mergeCell ref="BA3:BC3"/>
    <mergeCell ref="BG3:BI3"/>
    <mergeCell ref="BP3:BR3"/>
    <mergeCell ref="AO3:AQ3"/>
    <mergeCell ref="FQ3:FS3"/>
    <mergeCell ref="FH3:FJ3"/>
    <mergeCell ref="FB3:FD3"/>
    <mergeCell ref="EP3:ER3"/>
    <mergeCell ref="EJ3:EL3"/>
    <mergeCell ref="ES3:EU3"/>
    <mergeCell ref="FK3:FM3"/>
    <mergeCell ref="FE3:FG3"/>
    <mergeCell ref="EV3:EX3"/>
    <mergeCell ref="DX3:DZ3"/>
    <mergeCell ref="EM3:EO3"/>
    <mergeCell ref="ED3:EF3"/>
    <mergeCell ref="DI3:DK3"/>
    <mergeCell ref="DU3:DW3"/>
    <mergeCell ref="DO3:DQ3"/>
    <mergeCell ref="DR3:DT3"/>
    <mergeCell ref="EA3:EC3"/>
  </mergeCells>
  <hyperlinks>
    <hyperlink ref="A4" location="'Index'!D29" display="Índice!A1" xr:uid="{866716A6-934D-4EE2-BC81-436E4E6C83C9}"/>
  </hyperlinks>
  <printOptions horizontalCentered="1"/>
  <pageMargins left="0.39370078740157483" right="0.39370078740157483" top="0.39370078740157483" bottom="0.39370078740157483" header="0.51181102362204722" footer="0.51181102362204722"/>
  <pageSetup paperSize="9" orientation="landscape" r:id="rId1"/>
  <headerFooter alignWithMargins="0">
    <oddHeader>&amp;R&amp;"Calibri"&amp;10&amp;K000000 #interna&amp;1#_x000D_</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4D880-E9A8-41A7-8563-803D5635362E}">
  <sheetPr codeName="Plan21">
    <tabColor rgb="FF33CCCC"/>
  </sheetPr>
  <dimension ref="A1:DZ18"/>
  <sheetViews>
    <sheetView showGridLines="0" showRowColHeaders="0" zoomScaleNormal="100" workbookViewId="0">
      <pane xSplit="1" ySplit="5" topLeftCell="DR6" activePane="bottomRight" state="frozen"/>
      <selection pane="topRight" activeCell="B1" sqref="B1"/>
      <selection pane="bottomLeft" activeCell="A6" sqref="A6"/>
      <selection pane="bottomRight" activeCell="A4" sqref="A4"/>
    </sheetView>
  </sheetViews>
  <sheetFormatPr defaultColWidth="12.42578125" defaultRowHeight="12.75"/>
  <cols>
    <col min="1" max="1" width="64.7109375" customWidth="1"/>
    <col min="2" max="236" width="12.7109375" customWidth="1"/>
  </cols>
  <sheetData>
    <row r="1" spans="1:130" s="323" customFormat="1" ht="16.350000000000001" customHeight="1">
      <c r="A1" s="320"/>
      <c r="B1" s="313"/>
      <c r="C1" s="313"/>
      <c r="D1" s="313"/>
      <c r="E1" s="313"/>
      <c r="F1" s="313"/>
      <c r="G1" s="313"/>
      <c r="H1" s="313"/>
      <c r="I1" s="313"/>
      <c r="J1" s="313"/>
      <c r="K1" s="313"/>
      <c r="L1" s="313"/>
      <c r="M1" s="313"/>
      <c r="N1" s="313"/>
      <c r="O1" s="313"/>
      <c r="P1" s="313"/>
      <c r="Q1" s="313"/>
      <c r="R1" s="313"/>
      <c r="S1" s="313"/>
      <c r="T1" s="313"/>
      <c r="U1" s="313"/>
      <c r="V1" s="313"/>
      <c r="W1" s="313"/>
      <c r="X1" s="313"/>
      <c r="Y1" s="313"/>
      <c r="Z1" s="313"/>
      <c r="AA1" s="313"/>
      <c r="AB1" s="313"/>
      <c r="AC1" s="313"/>
      <c r="AD1" s="313"/>
      <c r="AE1" s="313"/>
      <c r="AF1" s="313"/>
      <c r="AG1" s="313"/>
      <c r="AH1" s="313"/>
      <c r="AI1" s="313"/>
      <c r="AJ1" s="313"/>
      <c r="AK1" s="313"/>
      <c r="AL1" s="313"/>
      <c r="AM1" s="313"/>
      <c r="AN1" s="313"/>
      <c r="AO1" s="313"/>
      <c r="AP1" s="313"/>
      <c r="AQ1" s="313"/>
      <c r="AR1" s="313"/>
      <c r="AS1" s="313"/>
      <c r="AT1" s="313"/>
      <c r="AU1" s="313"/>
      <c r="AV1" s="313"/>
      <c r="AW1" s="313"/>
      <c r="AX1" s="313"/>
      <c r="AY1" s="313"/>
      <c r="AZ1" s="313"/>
      <c r="BA1" s="313"/>
      <c r="BB1" s="313"/>
      <c r="BC1" s="313"/>
      <c r="BD1" s="313"/>
      <c r="BE1" s="313"/>
      <c r="BF1" s="313"/>
      <c r="BG1" s="313"/>
      <c r="BH1" s="313"/>
      <c r="BI1" s="313"/>
      <c r="BJ1" s="313"/>
      <c r="BK1" s="313"/>
      <c r="BL1" s="313"/>
      <c r="BM1" s="313"/>
      <c r="BN1" s="313"/>
      <c r="BO1" s="313"/>
      <c r="BP1" s="313"/>
      <c r="BQ1" s="313"/>
      <c r="BR1" s="313"/>
      <c r="BS1" s="313"/>
      <c r="BT1" s="313"/>
      <c r="BU1" s="313"/>
      <c r="BV1" s="313"/>
      <c r="BW1" s="313"/>
      <c r="BX1" s="313"/>
      <c r="BY1" s="313"/>
      <c r="BZ1" s="313"/>
      <c r="CA1" s="313"/>
      <c r="CB1" s="313"/>
      <c r="CC1" s="313"/>
      <c r="CD1" s="313"/>
      <c r="CE1" s="313"/>
      <c r="CF1" s="313"/>
      <c r="CG1" s="313"/>
      <c r="CH1" s="313"/>
      <c r="CI1" s="313"/>
      <c r="CJ1" s="313"/>
      <c r="CK1" s="313"/>
      <c r="CL1" s="313"/>
      <c r="CM1" s="313"/>
      <c r="CN1" s="313"/>
      <c r="CO1" s="313"/>
      <c r="CP1" s="313"/>
      <c r="CQ1" s="313"/>
      <c r="CR1" s="313"/>
      <c r="CS1" s="313"/>
      <c r="CT1" s="313"/>
      <c r="CU1" s="313"/>
      <c r="CV1" s="313"/>
      <c r="CW1" s="313"/>
      <c r="CX1" s="313"/>
      <c r="CY1" s="313"/>
      <c r="CZ1" s="313"/>
      <c r="DA1" s="313"/>
      <c r="DB1" s="313"/>
      <c r="DC1" s="313"/>
      <c r="DD1" s="313"/>
      <c r="DE1" s="313"/>
      <c r="DF1" s="313"/>
      <c r="DG1" s="313"/>
      <c r="DH1" s="313"/>
      <c r="DI1" s="313"/>
      <c r="DJ1" s="313"/>
      <c r="DK1" s="313"/>
      <c r="DL1" s="313"/>
      <c r="DM1" s="313"/>
      <c r="DN1" s="313"/>
      <c r="DO1" s="313"/>
      <c r="DP1" s="313"/>
      <c r="DQ1" s="313"/>
      <c r="DR1" s="313"/>
      <c r="DS1" s="313"/>
      <c r="DT1" s="313"/>
      <c r="DU1" s="313"/>
      <c r="DV1" s="313"/>
      <c r="DW1" s="313"/>
      <c r="DX1" s="313"/>
      <c r="DY1" s="313"/>
      <c r="DZ1" s="313"/>
    </row>
    <row r="2" spans="1:130" s="323" customFormat="1" ht="33" customHeight="1">
      <c r="A2" s="620" t="s">
        <v>752</v>
      </c>
      <c r="B2" s="313"/>
      <c r="C2" s="313"/>
      <c r="D2" s="313"/>
      <c r="E2" s="313"/>
      <c r="F2" s="313"/>
      <c r="G2" s="313"/>
      <c r="H2" s="313"/>
      <c r="I2" s="313"/>
      <c r="J2" s="313"/>
      <c r="K2" s="313"/>
      <c r="L2" s="313"/>
      <c r="M2" s="313"/>
      <c r="N2" s="313"/>
      <c r="O2" s="313"/>
      <c r="P2" s="313"/>
      <c r="Q2" s="313"/>
      <c r="R2" s="313"/>
      <c r="S2" s="313"/>
      <c r="T2" s="313"/>
      <c r="U2" s="313"/>
      <c r="V2" s="313"/>
      <c r="W2" s="313"/>
      <c r="X2" s="313"/>
      <c r="Y2" s="313"/>
      <c r="Z2" s="313"/>
      <c r="AA2" s="313"/>
      <c r="AB2" s="313"/>
      <c r="AC2" s="313"/>
      <c r="AD2" s="313"/>
      <c r="AE2" s="313"/>
      <c r="AF2" s="313"/>
      <c r="AG2" s="313"/>
      <c r="AH2" s="313"/>
      <c r="AI2" s="313"/>
      <c r="AJ2" s="313"/>
      <c r="AK2" s="313"/>
      <c r="AL2" s="313"/>
      <c r="AM2" s="313"/>
      <c r="AN2" s="313"/>
      <c r="AO2" s="313"/>
      <c r="AP2" s="313"/>
      <c r="AQ2" s="313"/>
      <c r="AR2" s="313"/>
      <c r="AS2" s="313"/>
      <c r="AT2" s="313"/>
      <c r="AU2" s="313"/>
      <c r="AV2" s="313"/>
      <c r="AW2" s="313"/>
      <c r="AX2" s="313"/>
      <c r="AY2" s="313"/>
      <c r="AZ2" s="313"/>
      <c r="BA2" s="313"/>
      <c r="BB2" s="313"/>
      <c r="BC2" s="313"/>
      <c r="BD2" s="313"/>
      <c r="BE2" s="313"/>
      <c r="BF2" s="313"/>
      <c r="BG2" s="313"/>
      <c r="BH2" s="313"/>
      <c r="BI2" s="313"/>
      <c r="BJ2" s="313"/>
      <c r="BK2" s="313"/>
      <c r="BL2" s="313"/>
      <c r="BM2" s="313"/>
      <c r="BN2" s="313"/>
      <c r="BO2" s="313"/>
      <c r="BP2" s="313"/>
      <c r="BQ2" s="313"/>
      <c r="BR2" s="313"/>
      <c r="BS2" s="313"/>
      <c r="BT2" s="313"/>
      <c r="BU2" s="313"/>
      <c r="BV2" s="313"/>
      <c r="BW2" s="313"/>
      <c r="BX2" s="313"/>
      <c r="BY2" s="313"/>
      <c r="BZ2" s="313"/>
      <c r="CA2" s="313"/>
      <c r="CB2" s="313"/>
      <c r="CC2" s="313"/>
      <c r="CD2" s="313"/>
      <c r="CE2" s="313"/>
      <c r="CF2" s="313"/>
      <c r="CG2" s="313"/>
      <c r="CH2" s="313"/>
      <c r="CI2" s="313"/>
      <c r="CJ2" s="313"/>
      <c r="CK2" s="313"/>
      <c r="CL2" s="313"/>
      <c r="CM2" s="313"/>
      <c r="CN2" s="313"/>
      <c r="CO2" s="313"/>
      <c r="CP2" s="313"/>
      <c r="CQ2" s="313"/>
      <c r="CR2" s="313"/>
      <c r="CS2" s="313"/>
      <c r="CT2" s="313"/>
      <c r="CU2" s="313"/>
      <c r="CV2" s="313"/>
      <c r="CW2" s="313"/>
      <c r="CX2" s="313"/>
      <c r="CY2" s="313"/>
      <c r="CZ2" s="313"/>
      <c r="DA2" s="313"/>
      <c r="DB2" s="313"/>
      <c r="DC2" s="313"/>
      <c r="DD2" s="313"/>
      <c r="DE2" s="313"/>
      <c r="DF2" s="313"/>
      <c r="DG2" s="313"/>
      <c r="DH2" s="313"/>
      <c r="DI2" s="313"/>
      <c r="DJ2" s="313"/>
      <c r="DK2" s="313"/>
      <c r="DL2" s="313"/>
      <c r="DM2" s="313"/>
      <c r="DN2" s="313"/>
      <c r="DO2" s="313"/>
      <c r="DP2" s="313"/>
      <c r="DQ2" s="313"/>
      <c r="DR2" s="313"/>
      <c r="DS2" s="313"/>
      <c r="DT2" s="313"/>
      <c r="DU2" s="313"/>
      <c r="DV2" s="313"/>
      <c r="DW2" s="313"/>
      <c r="DX2" s="313"/>
      <c r="DY2" s="313"/>
      <c r="DZ2" s="313"/>
    </row>
    <row r="3" spans="1:130" s="323" customFormat="1" ht="16.350000000000001" customHeight="1">
      <c r="A3" s="621" t="s">
        <v>1595</v>
      </c>
      <c r="B3" s="806" t="s">
        <v>761</v>
      </c>
      <c r="C3" s="806"/>
      <c r="D3" s="806"/>
      <c r="E3" s="806" t="s">
        <v>762</v>
      </c>
      <c r="F3" s="806"/>
      <c r="G3" s="806"/>
      <c r="H3" s="806" t="s">
        <v>1478</v>
      </c>
      <c r="I3" s="806"/>
      <c r="J3" s="806"/>
      <c r="K3" s="806" t="s">
        <v>1479</v>
      </c>
      <c r="L3" s="806"/>
      <c r="M3" s="806"/>
      <c r="N3" s="806" t="s">
        <v>1460</v>
      </c>
      <c r="O3" s="806"/>
      <c r="P3" s="806"/>
      <c r="Q3" s="806" t="s">
        <v>1461</v>
      </c>
      <c r="R3" s="806"/>
      <c r="S3" s="806"/>
      <c r="T3" s="806" t="s">
        <v>1480</v>
      </c>
      <c r="U3" s="806"/>
      <c r="V3" s="806"/>
      <c r="W3" s="806" t="s">
        <v>1481</v>
      </c>
      <c r="X3" s="806"/>
      <c r="Y3" s="806"/>
      <c r="Z3" s="806" t="s">
        <v>1464</v>
      </c>
      <c r="AA3" s="806"/>
      <c r="AB3" s="806"/>
      <c r="AC3" s="806" t="s">
        <v>1465</v>
      </c>
      <c r="AD3" s="806"/>
      <c r="AE3" s="806"/>
      <c r="AF3" s="806" t="s">
        <v>1482</v>
      </c>
      <c r="AG3" s="806"/>
      <c r="AH3" s="806"/>
      <c r="AI3" s="806" t="s">
        <v>1483</v>
      </c>
      <c r="AJ3" s="806"/>
      <c r="AK3" s="806"/>
      <c r="AL3" s="806" t="s">
        <v>1468</v>
      </c>
      <c r="AM3" s="806"/>
      <c r="AN3" s="806"/>
      <c r="AO3" s="806" t="s">
        <v>1469</v>
      </c>
      <c r="AP3" s="806"/>
      <c r="AQ3" s="806"/>
      <c r="AR3" s="806" t="s">
        <v>1484</v>
      </c>
      <c r="AS3" s="806"/>
      <c r="AT3" s="806"/>
      <c r="AU3" s="806" t="s">
        <v>1485</v>
      </c>
      <c r="AV3" s="806"/>
      <c r="AW3" s="806"/>
      <c r="AX3" s="806" t="s">
        <v>1472</v>
      </c>
      <c r="AY3" s="806"/>
      <c r="AZ3" s="806"/>
      <c r="BA3" s="806" t="s">
        <v>1473</v>
      </c>
      <c r="BB3" s="806"/>
      <c r="BC3" s="806"/>
      <c r="BD3" s="806" t="s">
        <v>1486</v>
      </c>
      <c r="BE3" s="806"/>
      <c r="BF3" s="806"/>
      <c r="BG3" s="806" t="s">
        <v>1487</v>
      </c>
      <c r="BH3" s="806"/>
      <c r="BI3" s="806"/>
      <c r="BJ3" s="806" t="s">
        <v>1163</v>
      </c>
      <c r="BK3" s="806"/>
      <c r="BL3" s="806"/>
      <c r="BM3" s="806" t="s">
        <v>1164</v>
      </c>
      <c r="BN3" s="806"/>
      <c r="BO3" s="806"/>
      <c r="BP3" s="806" t="s">
        <v>1488</v>
      </c>
      <c r="BQ3" s="806"/>
      <c r="BR3" s="806"/>
      <c r="BS3" s="806" t="s">
        <v>1489</v>
      </c>
      <c r="BT3" s="806"/>
      <c r="BU3" s="806"/>
      <c r="BV3" s="806" t="s">
        <v>1203</v>
      </c>
      <c r="BW3" s="806"/>
      <c r="BX3" s="806"/>
      <c r="BY3" s="806" t="s">
        <v>1204</v>
      </c>
      <c r="BZ3" s="806"/>
      <c r="CA3" s="806"/>
      <c r="CB3" s="806" t="s">
        <v>1490</v>
      </c>
      <c r="CC3" s="806"/>
      <c r="CD3" s="806"/>
      <c r="CE3" s="806" t="s">
        <v>1491</v>
      </c>
      <c r="CF3" s="806"/>
      <c r="CG3" s="806"/>
      <c r="CH3" s="806" t="s">
        <v>1477</v>
      </c>
      <c r="CI3" s="806"/>
      <c r="CJ3" s="806"/>
      <c r="CK3" s="806" t="s">
        <v>1403</v>
      </c>
      <c r="CL3" s="806"/>
      <c r="CM3" s="806"/>
      <c r="CN3" s="806" t="s">
        <v>1418</v>
      </c>
      <c r="CO3" s="806"/>
      <c r="CP3" s="806"/>
      <c r="CQ3" s="806" t="s">
        <v>1419</v>
      </c>
      <c r="CR3" s="806"/>
      <c r="CS3" s="806"/>
      <c r="CT3" s="806" t="s">
        <v>1406</v>
      </c>
      <c r="CU3" s="806"/>
      <c r="CV3" s="806"/>
      <c r="CW3" s="806" t="s">
        <v>1407</v>
      </c>
      <c r="CX3" s="806"/>
      <c r="CY3" s="806"/>
      <c r="CZ3" s="806" t="s">
        <v>1420</v>
      </c>
      <c r="DA3" s="806"/>
      <c r="DB3" s="806"/>
      <c r="DC3" s="806" t="s">
        <v>1421</v>
      </c>
      <c r="DD3" s="806"/>
      <c r="DE3" s="806"/>
      <c r="DF3" s="806" t="s">
        <v>1410</v>
      </c>
      <c r="DG3" s="806"/>
      <c r="DH3" s="806"/>
      <c r="DI3" s="806" t="s">
        <v>1411</v>
      </c>
      <c r="DJ3" s="806"/>
      <c r="DK3" s="806"/>
      <c r="DL3" s="806" t="s">
        <v>1422</v>
      </c>
      <c r="DM3" s="806"/>
      <c r="DN3" s="806"/>
      <c r="DO3" s="806" t="s">
        <v>1423</v>
      </c>
      <c r="DP3" s="806"/>
      <c r="DQ3" s="806"/>
      <c r="DR3" s="806" t="s">
        <v>1414</v>
      </c>
      <c r="DS3" s="806"/>
      <c r="DT3" s="806"/>
      <c r="DU3" s="806" t="s">
        <v>1415</v>
      </c>
      <c r="DV3" s="806"/>
      <c r="DW3" s="806"/>
      <c r="DX3" s="806" t="s">
        <v>1424</v>
      </c>
      <c r="DY3" s="806"/>
      <c r="DZ3" s="806"/>
    </row>
    <row r="4" spans="1:130" s="323" customFormat="1" ht="16.350000000000001" customHeight="1">
      <c r="A4" s="95" t="s">
        <v>1457</v>
      </c>
      <c r="B4" s="315" t="s">
        <v>1445</v>
      </c>
      <c r="C4" s="315" t="s">
        <v>1446</v>
      </c>
      <c r="D4" s="315" t="s">
        <v>1447</v>
      </c>
      <c r="E4" s="315" t="s">
        <v>1445</v>
      </c>
      <c r="F4" s="315" t="s">
        <v>1446</v>
      </c>
      <c r="G4" s="315" t="s">
        <v>1447</v>
      </c>
      <c r="H4" s="315" t="s">
        <v>1445</v>
      </c>
      <c r="I4" s="315" t="s">
        <v>1446</v>
      </c>
      <c r="J4" s="315" t="s">
        <v>1447</v>
      </c>
      <c r="K4" s="315" t="s">
        <v>1445</v>
      </c>
      <c r="L4" s="315" t="s">
        <v>1446</v>
      </c>
      <c r="M4" s="315" t="s">
        <v>1447</v>
      </c>
      <c r="N4" s="315" t="s">
        <v>1445</v>
      </c>
      <c r="O4" s="315" t="s">
        <v>1446</v>
      </c>
      <c r="P4" s="315" t="s">
        <v>1447</v>
      </c>
      <c r="Q4" s="315" t="s">
        <v>1445</v>
      </c>
      <c r="R4" s="315" t="s">
        <v>1446</v>
      </c>
      <c r="S4" s="315" t="s">
        <v>1447</v>
      </c>
      <c r="T4" s="315" t="s">
        <v>1445</v>
      </c>
      <c r="U4" s="315" t="s">
        <v>1446</v>
      </c>
      <c r="V4" s="315" t="s">
        <v>1447</v>
      </c>
      <c r="W4" s="315" t="s">
        <v>1445</v>
      </c>
      <c r="X4" s="315" t="s">
        <v>1446</v>
      </c>
      <c r="Y4" s="315" t="s">
        <v>1447</v>
      </c>
      <c r="Z4" s="315" t="s">
        <v>1445</v>
      </c>
      <c r="AA4" s="315" t="s">
        <v>1446</v>
      </c>
      <c r="AB4" s="315" t="s">
        <v>1447</v>
      </c>
      <c r="AC4" s="315" t="s">
        <v>1445</v>
      </c>
      <c r="AD4" s="315" t="s">
        <v>1446</v>
      </c>
      <c r="AE4" s="315" t="s">
        <v>1447</v>
      </c>
      <c r="AF4" s="315" t="s">
        <v>1445</v>
      </c>
      <c r="AG4" s="315" t="s">
        <v>1446</v>
      </c>
      <c r="AH4" s="315" t="s">
        <v>1447</v>
      </c>
      <c r="AI4" s="315" t="s">
        <v>1445</v>
      </c>
      <c r="AJ4" s="315" t="s">
        <v>1446</v>
      </c>
      <c r="AK4" s="315" t="s">
        <v>1447</v>
      </c>
      <c r="AL4" s="315" t="s">
        <v>1445</v>
      </c>
      <c r="AM4" s="315" t="s">
        <v>1446</v>
      </c>
      <c r="AN4" s="315" t="s">
        <v>1447</v>
      </c>
      <c r="AO4" s="315" t="s">
        <v>1445</v>
      </c>
      <c r="AP4" s="315" t="s">
        <v>1446</v>
      </c>
      <c r="AQ4" s="315" t="s">
        <v>1447</v>
      </c>
      <c r="AR4" s="315" t="s">
        <v>1445</v>
      </c>
      <c r="AS4" s="315" t="s">
        <v>1446</v>
      </c>
      <c r="AT4" s="315" t="s">
        <v>1447</v>
      </c>
      <c r="AU4" s="315" t="s">
        <v>1445</v>
      </c>
      <c r="AV4" s="315" t="s">
        <v>1446</v>
      </c>
      <c r="AW4" s="315" t="s">
        <v>1447</v>
      </c>
      <c r="AX4" s="315" t="s">
        <v>1445</v>
      </c>
      <c r="AY4" s="315" t="s">
        <v>1446</v>
      </c>
      <c r="AZ4" s="315" t="s">
        <v>1447</v>
      </c>
      <c r="BA4" s="315" t="s">
        <v>1445</v>
      </c>
      <c r="BB4" s="315" t="s">
        <v>1446</v>
      </c>
      <c r="BC4" s="315" t="s">
        <v>1447</v>
      </c>
      <c r="BD4" s="315" t="s">
        <v>1445</v>
      </c>
      <c r="BE4" s="315" t="s">
        <v>1446</v>
      </c>
      <c r="BF4" s="315" t="s">
        <v>1447</v>
      </c>
      <c r="BG4" s="315" t="s">
        <v>1445</v>
      </c>
      <c r="BH4" s="315" t="s">
        <v>1446</v>
      </c>
      <c r="BI4" s="315" t="s">
        <v>1447</v>
      </c>
      <c r="BJ4" s="315" t="s">
        <v>1445</v>
      </c>
      <c r="BK4" s="315" t="s">
        <v>1446</v>
      </c>
      <c r="BL4" s="315" t="s">
        <v>1447</v>
      </c>
      <c r="BM4" s="315" t="s">
        <v>1445</v>
      </c>
      <c r="BN4" s="315" t="s">
        <v>1446</v>
      </c>
      <c r="BO4" s="315" t="s">
        <v>1447</v>
      </c>
      <c r="BP4" s="315" t="s">
        <v>1445</v>
      </c>
      <c r="BQ4" s="315" t="s">
        <v>1446</v>
      </c>
      <c r="BR4" s="315" t="s">
        <v>1447</v>
      </c>
      <c r="BS4" s="315" t="s">
        <v>1445</v>
      </c>
      <c r="BT4" s="315" t="s">
        <v>1446</v>
      </c>
      <c r="BU4" s="315" t="s">
        <v>1447</v>
      </c>
      <c r="BV4" s="315" t="s">
        <v>1445</v>
      </c>
      <c r="BW4" s="315" t="s">
        <v>1446</v>
      </c>
      <c r="BX4" s="315" t="s">
        <v>1447</v>
      </c>
      <c r="BY4" s="315" t="s">
        <v>1445</v>
      </c>
      <c r="BZ4" s="315" t="s">
        <v>1446</v>
      </c>
      <c r="CA4" s="315" t="s">
        <v>1447</v>
      </c>
      <c r="CB4" s="315" t="s">
        <v>1445</v>
      </c>
      <c r="CC4" s="315" t="s">
        <v>1446</v>
      </c>
      <c r="CD4" s="315" t="s">
        <v>1447</v>
      </c>
      <c r="CE4" s="315" t="s">
        <v>1445</v>
      </c>
      <c r="CF4" s="315" t="s">
        <v>1446</v>
      </c>
      <c r="CG4" s="315" t="s">
        <v>1447</v>
      </c>
      <c r="CH4" s="315" t="s">
        <v>1445</v>
      </c>
      <c r="CI4" s="315" t="s">
        <v>1446</v>
      </c>
      <c r="CJ4" s="315" t="s">
        <v>1447</v>
      </c>
      <c r="CK4" s="315" t="s">
        <v>1445</v>
      </c>
      <c r="CL4" s="315" t="s">
        <v>1446</v>
      </c>
      <c r="CM4" s="315" t="s">
        <v>1447</v>
      </c>
      <c r="CN4" s="315" t="s">
        <v>1445</v>
      </c>
      <c r="CO4" s="315" t="s">
        <v>1446</v>
      </c>
      <c r="CP4" s="315" t="s">
        <v>1447</v>
      </c>
      <c r="CQ4" s="315" t="s">
        <v>1445</v>
      </c>
      <c r="CR4" s="315" t="s">
        <v>1446</v>
      </c>
      <c r="CS4" s="315" t="s">
        <v>1447</v>
      </c>
      <c r="CT4" s="315" t="s">
        <v>1445</v>
      </c>
      <c r="CU4" s="315" t="s">
        <v>1446</v>
      </c>
      <c r="CV4" s="315" t="s">
        <v>1447</v>
      </c>
      <c r="CW4" s="315" t="s">
        <v>1445</v>
      </c>
      <c r="CX4" s="315" t="s">
        <v>1446</v>
      </c>
      <c r="CY4" s="315" t="s">
        <v>1447</v>
      </c>
      <c r="CZ4" s="315" t="s">
        <v>1445</v>
      </c>
      <c r="DA4" s="315" t="s">
        <v>1446</v>
      </c>
      <c r="DB4" s="315" t="s">
        <v>1447</v>
      </c>
      <c r="DC4" s="315" t="s">
        <v>1445</v>
      </c>
      <c r="DD4" s="315" t="s">
        <v>1446</v>
      </c>
      <c r="DE4" s="315" t="s">
        <v>1447</v>
      </c>
      <c r="DF4" s="315" t="s">
        <v>1445</v>
      </c>
      <c r="DG4" s="315" t="s">
        <v>1446</v>
      </c>
      <c r="DH4" s="315" t="s">
        <v>1447</v>
      </c>
      <c r="DI4" s="315" t="s">
        <v>1445</v>
      </c>
      <c r="DJ4" s="315" t="s">
        <v>1446</v>
      </c>
      <c r="DK4" s="315" t="s">
        <v>1447</v>
      </c>
      <c r="DL4" s="315" t="s">
        <v>1445</v>
      </c>
      <c r="DM4" s="315" t="s">
        <v>1446</v>
      </c>
      <c r="DN4" s="315" t="s">
        <v>1447</v>
      </c>
      <c r="DO4" s="315" t="s">
        <v>1445</v>
      </c>
      <c r="DP4" s="315" t="s">
        <v>1446</v>
      </c>
      <c r="DQ4" s="315" t="s">
        <v>1447</v>
      </c>
      <c r="DR4" s="315" t="s">
        <v>1445</v>
      </c>
      <c r="DS4" s="315" t="s">
        <v>1446</v>
      </c>
      <c r="DT4" s="315" t="s">
        <v>1447</v>
      </c>
      <c r="DU4" s="315" t="s">
        <v>1445</v>
      </c>
      <c r="DV4" s="315" t="s">
        <v>1446</v>
      </c>
      <c r="DW4" s="315" t="s">
        <v>1447</v>
      </c>
      <c r="DX4" s="315" t="s">
        <v>1445</v>
      </c>
      <c r="DY4" s="315" t="s">
        <v>1446</v>
      </c>
      <c r="DZ4" s="315" t="s">
        <v>1447</v>
      </c>
    </row>
    <row r="5" spans="1:130" s="109" customFormat="1" ht="4.5" customHeight="1">
      <c r="A5" s="322"/>
      <c r="B5" s="316"/>
      <c r="C5" s="316"/>
      <c r="D5" s="316"/>
      <c r="E5" s="316"/>
      <c r="F5" s="316"/>
      <c r="G5" s="316"/>
      <c r="H5" s="316"/>
      <c r="I5" s="316"/>
      <c r="J5" s="316"/>
      <c r="K5" s="316"/>
      <c r="L5" s="316"/>
      <c r="M5" s="316"/>
      <c r="N5" s="316"/>
      <c r="O5" s="316"/>
      <c r="P5" s="316"/>
      <c r="Q5" s="316"/>
      <c r="R5" s="316"/>
      <c r="S5" s="316"/>
      <c r="T5" s="316"/>
      <c r="U5" s="316"/>
      <c r="V5" s="316"/>
      <c r="W5" s="316"/>
      <c r="X5" s="316"/>
      <c r="Y5" s="316"/>
      <c r="Z5" s="316"/>
      <c r="AA5" s="316"/>
      <c r="AB5" s="316"/>
      <c r="AC5" s="316"/>
      <c r="AD5" s="316"/>
      <c r="AE5" s="316"/>
      <c r="AF5" s="316"/>
      <c r="AG5" s="316"/>
      <c r="AH5" s="316"/>
      <c r="AI5" s="316"/>
      <c r="AJ5" s="316"/>
      <c r="AK5" s="316"/>
      <c r="AL5" s="316"/>
      <c r="AM5" s="316"/>
      <c r="AN5" s="316"/>
      <c r="AO5" s="316"/>
      <c r="AP5" s="316"/>
      <c r="AQ5" s="316"/>
      <c r="AR5" s="316"/>
      <c r="AS5" s="316"/>
      <c r="AT5" s="316"/>
      <c r="AU5" s="316"/>
      <c r="AV5" s="316"/>
      <c r="AW5" s="316"/>
      <c r="AX5" s="316"/>
      <c r="AY5" s="316"/>
      <c r="AZ5" s="316"/>
      <c r="BA5" s="316"/>
      <c r="BB5" s="316"/>
      <c r="BC5" s="316"/>
      <c r="BD5" s="316"/>
      <c r="BE5" s="316"/>
      <c r="BF5" s="316"/>
      <c r="BG5" s="316"/>
      <c r="BH5" s="316"/>
      <c r="BI5" s="316"/>
      <c r="BJ5" s="316"/>
      <c r="BK5" s="316"/>
      <c r="BL5" s="316"/>
      <c r="BM5" s="316"/>
      <c r="BN5" s="316"/>
      <c r="BO5" s="316"/>
      <c r="BP5" s="316"/>
      <c r="BQ5" s="316"/>
      <c r="BR5" s="316"/>
      <c r="BS5" s="316"/>
      <c r="BT5" s="316"/>
      <c r="BU5" s="316"/>
      <c r="BV5" s="316"/>
      <c r="BW5" s="316"/>
      <c r="BX5" s="316"/>
      <c r="BY5" s="316"/>
      <c r="BZ5" s="316"/>
      <c r="CA5" s="316"/>
      <c r="CB5" s="316"/>
      <c r="CC5" s="316"/>
      <c r="CD5" s="316"/>
      <c r="CE5" s="316"/>
      <c r="CF5" s="316"/>
      <c r="CG5" s="316"/>
      <c r="CH5" s="316"/>
      <c r="CI5" s="316"/>
      <c r="CJ5" s="316"/>
      <c r="CK5" s="316"/>
      <c r="CL5" s="316"/>
      <c r="CM5" s="316"/>
      <c r="CN5" s="316"/>
      <c r="CO5" s="316"/>
      <c r="CP5" s="316"/>
      <c r="CQ5" s="316"/>
      <c r="CR5" s="316"/>
      <c r="CS5" s="316"/>
      <c r="CT5" s="316"/>
      <c r="CU5" s="316"/>
      <c r="CV5" s="316"/>
      <c r="CW5" s="316"/>
      <c r="CX5" s="316"/>
      <c r="CY5" s="316"/>
      <c r="CZ5" s="316"/>
      <c r="DA5" s="316"/>
      <c r="DB5" s="316"/>
      <c r="DC5" s="316"/>
      <c r="DD5" s="316"/>
      <c r="DE5" s="316"/>
      <c r="DF5" s="316"/>
      <c r="DG5" s="316"/>
      <c r="DH5" s="316"/>
      <c r="DI5" s="316"/>
      <c r="DJ5" s="316"/>
      <c r="DK5" s="316"/>
      <c r="DL5" s="316"/>
      <c r="DM5" s="316"/>
      <c r="DN5" s="316"/>
      <c r="DO5" s="316"/>
      <c r="DP5" s="316"/>
      <c r="DQ5" s="316"/>
      <c r="DR5" s="316"/>
      <c r="DS5" s="316"/>
      <c r="DT5" s="316"/>
      <c r="DU5" s="316"/>
      <c r="DV5" s="316"/>
      <c r="DW5" s="316"/>
      <c r="DX5" s="316"/>
      <c r="DY5" s="316"/>
      <c r="DZ5" s="316"/>
    </row>
    <row r="6" spans="1:130" s="109" customFormat="1">
      <c r="A6" s="332" t="s">
        <v>19</v>
      </c>
      <c r="B6" s="229">
        <v>34978.873754723027</v>
      </c>
      <c r="C6" s="229">
        <v>0</v>
      </c>
      <c r="D6" s="333">
        <v>70.392132406703055</v>
      </c>
      <c r="E6" s="229">
        <v>33696.802140509993</v>
      </c>
      <c r="F6" s="229">
        <v>0</v>
      </c>
      <c r="G6" s="333">
        <v>71.165871914565599</v>
      </c>
      <c r="H6" s="229">
        <v>36335.27990781</v>
      </c>
      <c r="I6" s="229">
        <v>0</v>
      </c>
      <c r="J6" s="333">
        <v>71.309618487462842</v>
      </c>
      <c r="K6" s="229">
        <v>39285.112632631623</v>
      </c>
      <c r="L6" s="229">
        <v>0</v>
      </c>
      <c r="M6" s="333">
        <v>72.954721509474652</v>
      </c>
      <c r="N6" s="229">
        <v>42421.514174590018</v>
      </c>
      <c r="O6" s="229">
        <v>0</v>
      </c>
      <c r="P6" s="333">
        <v>67.821430329945954</v>
      </c>
      <c r="Q6" s="229">
        <v>40045.141859452757</v>
      </c>
      <c r="R6" s="229">
        <v>0</v>
      </c>
      <c r="S6" s="333">
        <v>68.07820465234316</v>
      </c>
      <c r="T6" s="229">
        <v>42045.299323539213</v>
      </c>
      <c r="U6" s="229">
        <v>0</v>
      </c>
      <c r="V6" s="333">
        <v>60.316353154404908</v>
      </c>
      <c r="W6" s="229">
        <v>37626.561874310923</v>
      </c>
      <c r="X6" s="229">
        <v>0</v>
      </c>
      <c r="Y6" s="333">
        <v>60.018968154581188</v>
      </c>
      <c r="Z6" s="229">
        <v>31955.591659750004</v>
      </c>
      <c r="AA6" s="229">
        <v>0</v>
      </c>
      <c r="AB6" s="333">
        <v>61.8089855944744</v>
      </c>
      <c r="AC6" s="229">
        <v>25093.896017416075</v>
      </c>
      <c r="AD6" s="229">
        <v>0</v>
      </c>
      <c r="AE6" s="333">
        <v>56.797863285596449</v>
      </c>
      <c r="AF6" s="229">
        <v>22947.241475005922</v>
      </c>
      <c r="AG6" s="229">
        <v>0</v>
      </c>
      <c r="AH6" s="333">
        <v>53.23414524767287</v>
      </c>
      <c r="AI6" s="229">
        <v>20219.27960577359</v>
      </c>
      <c r="AJ6" s="229">
        <v>0</v>
      </c>
      <c r="AK6" s="333">
        <v>53.426348731489483</v>
      </c>
      <c r="AL6" s="229">
        <v>20507.193818797285</v>
      </c>
      <c r="AM6" s="229">
        <v>0</v>
      </c>
      <c r="AN6" s="333">
        <v>58.05029395697369</v>
      </c>
      <c r="AO6" s="229">
        <v>21811.868416877376</v>
      </c>
      <c r="AP6" s="229">
        <v>0</v>
      </c>
      <c r="AQ6" s="333">
        <v>61.316046884557529</v>
      </c>
      <c r="AR6" s="229">
        <v>20557.19656869</v>
      </c>
      <c r="AS6" s="229">
        <v>0</v>
      </c>
      <c r="AT6" s="333">
        <v>60.78578321028013</v>
      </c>
      <c r="AU6" s="229">
        <v>21600.523412960985</v>
      </c>
      <c r="AV6" s="229">
        <v>0</v>
      </c>
      <c r="AW6" s="333">
        <v>58.850097650988751</v>
      </c>
      <c r="AX6" s="229">
        <v>21040.819323852189</v>
      </c>
      <c r="AY6" s="229">
        <v>0</v>
      </c>
      <c r="AZ6" s="333">
        <v>59.280282458184907</v>
      </c>
      <c r="BA6" s="229">
        <v>22190.015523718645</v>
      </c>
      <c r="BB6" s="229">
        <v>0</v>
      </c>
      <c r="BC6" s="333">
        <v>61.220821439403529</v>
      </c>
      <c r="BD6" s="229">
        <v>23979.084109189156</v>
      </c>
      <c r="BE6" s="229">
        <v>0</v>
      </c>
      <c r="BF6" s="333">
        <v>65.353777012957565</v>
      </c>
      <c r="BG6" s="229">
        <v>24388.03811012709</v>
      </c>
      <c r="BH6" s="229">
        <v>0</v>
      </c>
      <c r="BI6" s="333">
        <v>66.948054147652527</v>
      </c>
      <c r="BJ6" s="229">
        <v>22474.816017716141</v>
      </c>
      <c r="BK6" s="229">
        <v>0</v>
      </c>
      <c r="BL6" s="333">
        <v>64.88678140845073</v>
      </c>
      <c r="BM6" s="229">
        <v>22563.200025072751</v>
      </c>
      <c r="BN6" s="229">
        <v>0</v>
      </c>
      <c r="BO6" s="333">
        <v>65.263364849569768</v>
      </c>
      <c r="BP6" s="229">
        <v>24161.413297163694</v>
      </c>
      <c r="BQ6" s="229">
        <v>0</v>
      </c>
      <c r="BR6" s="333">
        <v>69.2652819144771</v>
      </c>
      <c r="BS6" s="229">
        <v>20094.421831449112</v>
      </c>
      <c r="BT6" s="229">
        <v>0</v>
      </c>
      <c r="BU6" s="333">
        <v>66.253881670557419</v>
      </c>
      <c r="BV6" s="229">
        <v>27660.151244805969</v>
      </c>
      <c r="BW6" s="229">
        <v>0</v>
      </c>
      <c r="BX6" s="333">
        <v>67.308249061950804</v>
      </c>
      <c r="BY6" s="229">
        <v>23188.2588062789</v>
      </c>
      <c r="BZ6" s="229">
        <v>0</v>
      </c>
      <c r="CA6" s="333">
        <v>60.28128627646705</v>
      </c>
      <c r="CB6" s="229">
        <v>21131.642593790002</v>
      </c>
      <c r="CC6" s="229">
        <v>0</v>
      </c>
      <c r="CD6" s="333">
        <v>59.06279510367736</v>
      </c>
      <c r="CE6" s="229">
        <v>17029.43662696</v>
      </c>
      <c r="CF6" s="229">
        <v>0</v>
      </c>
      <c r="CG6" s="333">
        <v>55.009775845274824</v>
      </c>
      <c r="CH6" s="229">
        <v>17684.660537413809</v>
      </c>
      <c r="CI6" s="229">
        <v>0</v>
      </c>
      <c r="CJ6" s="333">
        <v>56.594443724062558</v>
      </c>
      <c r="CK6" s="229">
        <v>19321.672088179999</v>
      </c>
      <c r="CL6" s="229">
        <v>0</v>
      </c>
      <c r="CM6" s="333">
        <v>62.383102573330397</v>
      </c>
      <c r="CN6" s="229">
        <v>18878.371370450001</v>
      </c>
      <c r="CO6" s="229">
        <v>0</v>
      </c>
      <c r="CP6" s="333">
        <v>58.444924049242218</v>
      </c>
      <c r="CQ6" s="229">
        <v>20739.469883150003</v>
      </c>
      <c r="CR6" s="229">
        <v>0</v>
      </c>
      <c r="CS6" s="333">
        <v>59.012306586663598</v>
      </c>
      <c r="CT6" s="229">
        <v>19186.780037150002</v>
      </c>
      <c r="CU6" s="229">
        <v>0</v>
      </c>
      <c r="CV6" s="333">
        <v>63.325144892489128</v>
      </c>
      <c r="CW6" s="229">
        <v>22054.905296369998</v>
      </c>
      <c r="CX6" s="229">
        <v>0</v>
      </c>
      <c r="CY6" s="333">
        <v>62.573776127124901</v>
      </c>
      <c r="CZ6" s="229">
        <v>23364.838986319999</v>
      </c>
      <c r="DA6" s="229">
        <v>0</v>
      </c>
      <c r="DB6" s="333">
        <v>62.816228322916842</v>
      </c>
      <c r="DC6" s="229">
        <v>23422.842354279997</v>
      </c>
      <c r="DD6" s="229">
        <v>0</v>
      </c>
      <c r="DE6" s="333">
        <v>62.571985319191384</v>
      </c>
      <c r="DF6" s="229">
        <v>23567.050882990003</v>
      </c>
      <c r="DG6" s="229">
        <v>0</v>
      </c>
      <c r="DH6" s="333">
        <v>63.018804486888833</v>
      </c>
      <c r="DI6" s="229">
        <v>23377.941085130002</v>
      </c>
      <c r="DJ6" s="229">
        <v>0</v>
      </c>
      <c r="DK6" s="333">
        <v>62.347112331041423</v>
      </c>
      <c r="DL6" s="229">
        <v>24164.432295070001</v>
      </c>
      <c r="DM6" s="229">
        <v>0</v>
      </c>
      <c r="DN6" s="333">
        <v>64.402895070759811</v>
      </c>
      <c r="DO6" s="229">
        <v>26140.805325689998</v>
      </c>
      <c r="DP6" s="229">
        <v>0</v>
      </c>
      <c r="DQ6" s="333">
        <v>70.031848167761908</v>
      </c>
      <c r="DR6" s="229">
        <v>27377.683691259997</v>
      </c>
      <c r="DS6" s="229">
        <v>0</v>
      </c>
      <c r="DT6" s="333">
        <v>68.581291509025192</v>
      </c>
      <c r="DU6" s="229">
        <v>32831.83311249</v>
      </c>
      <c r="DV6" s="229">
        <v>0</v>
      </c>
      <c r="DW6" s="333">
        <v>68.513727655664098</v>
      </c>
      <c r="DX6" s="229">
        <v>33362.870154900003</v>
      </c>
      <c r="DY6" s="229">
        <v>0</v>
      </c>
      <c r="DZ6" s="333">
        <v>65.792565789760062</v>
      </c>
    </row>
    <row r="7" spans="1:130" s="109" customFormat="1">
      <c r="A7" s="332" t="s">
        <v>20</v>
      </c>
      <c r="B7" s="229">
        <v>7798.3275796000007</v>
      </c>
      <c r="C7" s="229">
        <v>38.991637898000008</v>
      </c>
      <c r="D7" s="333">
        <v>16.464212100450123</v>
      </c>
      <c r="E7" s="229">
        <v>7402.8696248400001</v>
      </c>
      <c r="F7" s="229">
        <v>37.014348124200005</v>
      </c>
      <c r="G7" s="333">
        <v>16.033998338212328</v>
      </c>
      <c r="H7" s="229">
        <v>8303.8901255500004</v>
      </c>
      <c r="I7" s="229">
        <v>41.519450627750004</v>
      </c>
      <c r="J7" s="333">
        <v>16.685251256354121</v>
      </c>
      <c r="K7" s="229">
        <v>8787.209989000612</v>
      </c>
      <c r="L7" s="229">
        <v>43.936024993176076</v>
      </c>
      <c r="M7" s="333">
        <v>16.318356105725378</v>
      </c>
      <c r="N7" s="229">
        <v>9890.1052193199994</v>
      </c>
      <c r="O7" s="229">
        <v>49.450526096600001</v>
      </c>
      <c r="P7" s="333">
        <v>15.811813772779567</v>
      </c>
      <c r="Q7" s="229">
        <v>8637.1440087700012</v>
      </c>
      <c r="R7" s="229">
        <v>43.185720043850004</v>
      </c>
      <c r="S7" s="333">
        <v>14.683460468301588</v>
      </c>
      <c r="T7" s="229">
        <v>15014.5891964</v>
      </c>
      <c r="U7" s="229">
        <v>75.072945982000007</v>
      </c>
      <c r="V7" s="333">
        <v>21.539274996464524</v>
      </c>
      <c r="W7" s="229">
        <v>12037.770460790001</v>
      </c>
      <c r="X7" s="229">
        <v>60.188852303950007</v>
      </c>
      <c r="Y7" s="333">
        <v>19.201716179962421</v>
      </c>
      <c r="Z7" s="229">
        <v>9745.0820238300003</v>
      </c>
      <c r="AA7" s="229">
        <v>48.725410119150006</v>
      </c>
      <c r="AB7" s="333">
        <v>18.849084092739719</v>
      </c>
      <c r="AC7" s="229">
        <v>8315.4078823899999</v>
      </c>
      <c r="AD7" s="229">
        <v>41.577039411950004</v>
      </c>
      <c r="AE7" s="333">
        <v>18.82120654920092</v>
      </c>
      <c r="AF7" s="229">
        <v>9102.1171973300006</v>
      </c>
      <c r="AG7" s="229">
        <v>45.510585986650007</v>
      </c>
      <c r="AH7" s="333">
        <v>21.115541468100634</v>
      </c>
      <c r="AI7" s="229">
        <v>9214.5351258600003</v>
      </c>
      <c r="AJ7" s="229">
        <v>46.072675629300001</v>
      </c>
      <c r="AK7" s="333">
        <v>24.347997388204689</v>
      </c>
      <c r="AL7" s="229">
        <v>7620.4205151899996</v>
      </c>
      <c r="AM7" s="229">
        <v>38.1311472971</v>
      </c>
      <c r="AN7" s="333">
        <v>21.57134003273767</v>
      </c>
      <c r="AO7" s="229">
        <v>7419.3019901099997</v>
      </c>
      <c r="AP7" s="229">
        <v>37.096518656643745</v>
      </c>
      <c r="AQ7" s="333">
        <v>20.856639146248945</v>
      </c>
      <c r="AR7" s="229">
        <v>5540.5515479300002</v>
      </c>
      <c r="AS7" s="229">
        <v>27.702765297846629</v>
      </c>
      <c r="AT7" s="333">
        <v>16.382913114271815</v>
      </c>
      <c r="AU7" s="229">
        <v>8032.6448297512306</v>
      </c>
      <c r="AV7" s="229">
        <v>40.163235812070752</v>
      </c>
      <c r="AW7" s="333">
        <v>21.884744345728308</v>
      </c>
      <c r="AX7" s="229">
        <v>7311.8208683399998</v>
      </c>
      <c r="AY7" s="229">
        <v>36.559104343000001</v>
      </c>
      <c r="AZ7" s="333">
        <v>20.600281751741679</v>
      </c>
      <c r="BA7" s="229">
        <v>7162.5670976974234</v>
      </c>
      <c r="BB7" s="229">
        <v>35.812836027727748</v>
      </c>
      <c r="BC7" s="333">
        <v>19.761060593543757</v>
      </c>
      <c r="BD7" s="229">
        <v>6623.5840613706505</v>
      </c>
      <c r="BE7" s="229">
        <v>33.142576557302704</v>
      </c>
      <c r="BF7" s="333">
        <v>18.052242270901097</v>
      </c>
      <c r="BG7" s="229">
        <v>5768.1045865771284</v>
      </c>
      <c r="BH7" s="229">
        <v>28.840522932885644</v>
      </c>
      <c r="BI7" s="333">
        <v>15.834130504787705</v>
      </c>
      <c r="BJ7" s="229">
        <v>4600.8652794582931</v>
      </c>
      <c r="BK7" s="229">
        <v>23.004326397291468</v>
      </c>
      <c r="BL7" s="333">
        <v>13.283104940330348</v>
      </c>
      <c r="BM7" s="229">
        <v>4831.1425488039722</v>
      </c>
      <c r="BN7" s="229">
        <v>24.155712744019862</v>
      </c>
      <c r="BO7" s="333">
        <v>13.973931820509023</v>
      </c>
      <c r="BP7" s="229">
        <v>4148.5077410730692</v>
      </c>
      <c r="BQ7" s="229">
        <v>20.742560159405379</v>
      </c>
      <c r="BR7" s="333">
        <v>11.892829060771392</v>
      </c>
      <c r="BS7" s="229">
        <v>4158.9081261016263</v>
      </c>
      <c r="BT7" s="229">
        <v>20.794540630508131</v>
      </c>
      <c r="BU7" s="333">
        <v>13.712452598870616</v>
      </c>
      <c r="BV7" s="229">
        <v>5097.9690393695282</v>
      </c>
      <c r="BW7" s="229">
        <v>25.489845196847639</v>
      </c>
      <c r="BX7" s="333">
        <v>12.405404683983146</v>
      </c>
      <c r="BY7" s="229">
        <v>4959.1504258099994</v>
      </c>
      <c r="BZ7" s="229">
        <v>24.795752131199997</v>
      </c>
      <c r="CA7" s="333">
        <v>12.892040277960337</v>
      </c>
      <c r="CB7" s="229">
        <v>5077.0725917200007</v>
      </c>
      <c r="CC7" s="229">
        <v>25.385362960000002</v>
      </c>
      <c r="CD7" s="333">
        <v>14.190382828989204</v>
      </c>
      <c r="CE7" s="229">
        <v>4582.2579272499997</v>
      </c>
      <c r="CF7" s="229">
        <v>22.91128964</v>
      </c>
      <c r="CG7" s="333">
        <v>14.801956574664096</v>
      </c>
      <c r="CH7" s="229">
        <v>4619.7090700298577</v>
      </c>
      <c r="CI7" s="229">
        <v>23.098545350199288</v>
      </c>
      <c r="CJ7" s="333">
        <v>14.783991156189893</v>
      </c>
      <c r="CK7" s="229">
        <v>3980.2325219500003</v>
      </c>
      <c r="CL7" s="229">
        <v>19.901162609750003</v>
      </c>
      <c r="CM7" s="333">
        <v>12.850816044767111</v>
      </c>
      <c r="CN7" s="229">
        <v>4956.1307165463286</v>
      </c>
      <c r="CO7" s="229">
        <v>24.780653582731642</v>
      </c>
      <c r="CP7" s="333">
        <v>15.343520774258504</v>
      </c>
      <c r="CQ7" s="229">
        <v>5881.6746685268254</v>
      </c>
      <c r="CR7" s="229">
        <v>29.408373342634128</v>
      </c>
      <c r="CS7" s="333">
        <v>16.735779204468283</v>
      </c>
      <c r="CT7" s="229">
        <v>3824.3566763087051</v>
      </c>
      <c r="CU7" s="229">
        <v>19.12178338154353</v>
      </c>
      <c r="CV7" s="333">
        <v>12.622125243469457</v>
      </c>
      <c r="CW7" s="229">
        <v>4531.028673701222</v>
      </c>
      <c r="CX7" s="229">
        <v>22.655143477256107</v>
      </c>
      <c r="CY7" s="333">
        <v>12.90997232250427</v>
      </c>
      <c r="CZ7" s="229">
        <v>4959.9126437724981</v>
      </c>
      <c r="DA7" s="229">
        <v>24.799563218877324</v>
      </c>
      <c r="DB7" s="333">
        <v>13.334695149209203</v>
      </c>
      <c r="DC7" s="229">
        <v>4867.859402492023</v>
      </c>
      <c r="DD7" s="229">
        <v>24.339297012460115</v>
      </c>
      <c r="DE7" s="333">
        <v>13.004042056960749</v>
      </c>
      <c r="DF7" s="229">
        <v>4404.8526650077874</v>
      </c>
      <c r="DG7" s="229">
        <v>22.024263325038941</v>
      </c>
      <c r="DH7" s="333">
        <v>11.778671428508357</v>
      </c>
      <c r="DI7" s="229">
        <v>4538.6318337600005</v>
      </c>
      <c r="DJ7" s="229">
        <v>22.693159179999999</v>
      </c>
      <c r="DK7" s="333">
        <v>12.104170668334186</v>
      </c>
      <c r="DL7" s="229">
        <v>4083.9572929999999</v>
      </c>
      <c r="DM7" s="229">
        <v>20.419785999999998</v>
      </c>
      <c r="DN7" s="333">
        <v>10.884537646191838</v>
      </c>
      <c r="DO7" s="229">
        <v>2988.9114970793657</v>
      </c>
      <c r="DP7" s="229">
        <v>14.94455748532439</v>
      </c>
      <c r="DQ7" s="333">
        <v>8.0073660142608869</v>
      </c>
      <c r="DR7" s="229">
        <v>3507.58212452</v>
      </c>
      <c r="DS7" s="229">
        <v>17.679279079999997</v>
      </c>
      <c r="DT7" s="333">
        <v>8.786518059244953</v>
      </c>
      <c r="DU7" s="229">
        <v>3966.4975526999997</v>
      </c>
      <c r="DV7" s="229">
        <v>19.832848763500003</v>
      </c>
      <c r="DW7" s="333">
        <v>8.2773183008524196</v>
      </c>
      <c r="DX7" s="229">
        <v>5339.6657425600006</v>
      </c>
      <c r="DY7" s="229">
        <v>26.698688319999999</v>
      </c>
      <c r="DZ7" s="333">
        <v>10.529978626887109</v>
      </c>
    </row>
    <row r="8" spans="1:130" s="109" customFormat="1">
      <c r="A8" s="332" t="s">
        <v>21</v>
      </c>
      <c r="B8" s="229">
        <v>5108.6455829200004</v>
      </c>
      <c r="C8" s="229">
        <v>51.086455829200005</v>
      </c>
      <c r="D8" s="333">
        <v>10.901232250948153</v>
      </c>
      <c r="E8" s="229">
        <v>4648.3390887799997</v>
      </c>
      <c r="F8" s="229">
        <v>46.483390887799999</v>
      </c>
      <c r="G8" s="333">
        <v>10.675430419926808</v>
      </c>
      <c r="H8" s="229">
        <v>4696.2133277200001</v>
      </c>
      <c r="I8" s="229">
        <v>46.962133277200003</v>
      </c>
      <c r="J8" s="333">
        <v>10.200972592761346</v>
      </c>
      <c r="K8" s="229">
        <v>4801.9086770154008</v>
      </c>
      <c r="L8" s="229">
        <v>48.019083544354004</v>
      </c>
      <c r="M8" s="333">
        <v>8.9174215566483692</v>
      </c>
      <c r="N8" s="229">
        <v>5011.5588072299997</v>
      </c>
      <c r="O8" s="229">
        <v>50.1155880723</v>
      </c>
      <c r="P8" s="333">
        <v>8.0122337239100041</v>
      </c>
      <c r="Q8" s="229">
        <v>4895.2324211999994</v>
      </c>
      <c r="R8" s="229">
        <v>48.952324211999994</v>
      </c>
      <c r="S8" s="333">
        <v>8.3220740173897596</v>
      </c>
      <c r="T8" s="229">
        <v>6009.8979781099997</v>
      </c>
      <c r="U8" s="229">
        <v>60.098979781099999</v>
      </c>
      <c r="V8" s="333">
        <v>8.6215375963962408</v>
      </c>
      <c r="W8" s="229">
        <v>6628.4876888199997</v>
      </c>
      <c r="X8" s="229">
        <v>66.284876888200003</v>
      </c>
      <c r="Y8" s="333">
        <v>10.573248569381994</v>
      </c>
      <c r="Z8" s="229">
        <v>5485.8245281899999</v>
      </c>
      <c r="AA8" s="229">
        <v>54.858245281899997</v>
      </c>
      <c r="AB8" s="333">
        <v>10.610764239542879</v>
      </c>
      <c r="AC8" s="229">
        <v>6654.3192269600004</v>
      </c>
      <c r="AD8" s="229">
        <v>66.543192269599999</v>
      </c>
      <c r="AE8" s="333">
        <v>15.061476043786831</v>
      </c>
      <c r="AF8" s="229">
        <v>5829.0193465000002</v>
      </c>
      <c r="AG8" s="229">
        <v>58.290193465000002</v>
      </c>
      <c r="AH8" s="333">
        <v>13.522447257159746</v>
      </c>
      <c r="AI8" s="229">
        <v>5960.8161142829822</v>
      </c>
      <c r="AJ8" s="229">
        <v>59.608161142829822</v>
      </c>
      <c r="AK8" s="333">
        <v>15.750543375196587</v>
      </c>
      <c r="AL8" s="229">
        <v>5055.5367978800004</v>
      </c>
      <c r="AM8" s="229">
        <v>50.601834729499998</v>
      </c>
      <c r="AN8" s="333">
        <v>14.310851100369781</v>
      </c>
      <c r="AO8" s="229">
        <v>5295.2998779300005</v>
      </c>
      <c r="AP8" s="229">
        <v>53.074992838160888</v>
      </c>
      <c r="AQ8" s="333">
        <v>14.88578829550038</v>
      </c>
      <c r="AR8" s="229">
        <v>5470.53312069</v>
      </c>
      <c r="AS8" s="229">
        <v>54.801970595603564</v>
      </c>
      <c r="AT8" s="333">
        <v>16.175874916008063</v>
      </c>
      <c r="AU8" s="229">
        <v>5889.9191990654808</v>
      </c>
      <c r="AV8" s="229">
        <v>58.92632979925844</v>
      </c>
      <c r="AW8" s="333">
        <v>16.046940779844846</v>
      </c>
      <c r="AX8" s="229">
        <v>5812.1667707700008</v>
      </c>
      <c r="AY8" s="229">
        <v>58.152825794600012</v>
      </c>
      <c r="AZ8" s="333">
        <v>16.375164985839621</v>
      </c>
      <c r="BA8" s="229">
        <v>5563.3726752987241</v>
      </c>
      <c r="BB8" s="229">
        <v>55.897160375593323</v>
      </c>
      <c r="BC8" s="333">
        <v>15.348986339881678</v>
      </c>
      <c r="BD8" s="229">
        <v>4750.3569952875032</v>
      </c>
      <c r="BE8" s="229">
        <v>47.774676859994564</v>
      </c>
      <c r="BF8" s="333">
        <v>12.946856952013103</v>
      </c>
      <c r="BG8" s="229">
        <v>4990.8845586485068</v>
      </c>
      <c r="BH8" s="229">
        <v>50.162590704865082</v>
      </c>
      <c r="BI8" s="333">
        <v>13.700569441800903</v>
      </c>
      <c r="BJ8" s="229">
        <v>6147.4787968864002</v>
      </c>
      <c r="BK8" s="229">
        <v>61.722323593244134</v>
      </c>
      <c r="BL8" s="333">
        <v>17.748314940252321</v>
      </c>
      <c r="BM8" s="229">
        <v>6114.0016124502317</v>
      </c>
      <c r="BN8" s="229">
        <v>61.166603225583373</v>
      </c>
      <c r="BO8" s="333">
        <v>17.684562361757052</v>
      </c>
      <c r="BP8" s="229">
        <v>5451.7119248259896</v>
      </c>
      <c r="BQ8" s="229">
        <v>54.5800136376929</v>
      </c>
      <c r="BR8" s="333">
        <v>15.628819338722909</v>
      </c>
      <c r="BS8" s="229">
        <v>5251.7597761111911</v>
      </c>
      <c r="BT8" s="229">
        <v>52.539319305719395</v>
      </c>
      <c r="BU8" s="333">
        <v>17.3157244178133</v>
      </c>
      <c r="BV8" s="229">
        <v>6283.6200000262997</v>
      </c>
      <c r="BW8" s="229">
        <v>63.520857152373438</v>
      </c>
      <c r="BX8" s="333">
        <v>15.290569318627464</v>
      </c>
      <c r="BY8" s="229">
        <v>6258.56558146111</v>
      </c>
      <c r="BZ8" s="229">
        <v>63.525643709951801</v>
      </c>
      <c r="CA8" s="333">
        <v>16.270060923847485</v>
      </c>
      <c r="CB8" s="229">
        <v>5365.6590560900004</v>
      </c>
      <c r="CC8" s="229">
        <v>54.008072970000001</v>
      </c>
      <c r="CD8" s="333">
        <v>14.996980003777166</v>
      </c>
      <c r="CE8" s="229">
        <v>4932.9091149899996</v>
      </c>
      <c r="CF8" s="229">
        <v>49.343375409999993</v>
      </c>
      <c r="CG8" s="333">
        <v>15.934656596397003</v>
      </c>
      <c r="CH8" s="229">
        <v>5471.1227221215076</v>
      </c>
      <c r="CI8" s="229">
        <v>54.727890039125661</v>
      </c>
      <c r="CJ8" s="333">
        <v>17.508684792081759</v>
      </c>
      <c r="CK8" s="229">
        <v>4691.8824823699997</v>
      </c>
      <c r="CL8" s="229">
        <v>46.929098613646424</v>
      </c>
      <c r="CM8" s="333">
        <v>15.148491539650696</v>
      </c>
      <c r="CN8" s="229">
        <v>5649.6177262988585</v>
      </c>
      <c r="CO8" s="229">
        <v>59.051369337749691</v>
      </c>
      <c r="CP8" s="333">
        <v>17.490464216507178</v>
      </c>
      <c r="CQ8" s="229">
        <v>6252.7643416298615</v>
      </c>
      <c r="CR8" s="229">
        <v>65.134972440311415</v>
      </c>
      <c r="CS8" s="333">
        <v>17.791681678527809</v>
      </c>
      <c r="CT8" s="229">
        <v>5047.2295639137728</v>
      </c>
      <c r="CU8" s="229">
        <v>50.605356155961054</v>
      </c>
      <c r="CV8" s="333">
        <v>16.658164779167922</v>
      </c>
      <c r="CW8" s="229">
        <v>6367.6395204716764</v>
      </c>
      <c r="CX8" s="229">
        <v>64.458586429122121</v>
      </c>
      <c r="CY8" s="333">
        <v>18.142910914329306</v>
      </c>
      <c r="CZ8" s="229">
        <v>6646.1533962585536</v>
      </c>
      <c r="DA8" s="229">
        <v>66.556982979671631</v>
      </c>
      <c r="DB8" s="333">
        <v>17.868143215236483</v>
      </c>
      <c r="DC8" s="229">
        <v>6874.712640744804</v>
      </c>
      <c r="DD8" s="229">
        <v>68.839122804504584</v>
      </c>
      <c r="DE8" s="333">
        <v>18.365167297970583</v>
      </c>
      <c r="DF8" s="229">
        <v>7080.271549211604</v>
      </c>
      <c r="DG8" s="229">
        <v>70.920765783329102</v>
      </c>
      <c r="DH8" s="333">
        <v>18.932799470293265</v>
      </c>
      <c r="DI8" s="229">
        <v>7396.5366668000006</v>
      </c>
      <c r="DJ8" s="229">
        <v>74.081636779999997</v>
      </c>
      <c r="DK8" s="333">
        <v>19.725975899518865</v>
      </c>
      <c r="DL8" s="229">
        <v>7840.2322620000004</v>
      </c>
      <c r="DM8" s="229">
        <v>78.475868239999997</v>
      </c>
      <c r="DN8" s="333">
        <v>20.895738394937911</v>
      </c>
      <c r="DO8" s="229">
        <v>7000.72614470598</v>
      </c>
      <c r="DP8" s="229">
        <v>70.007261447059804</v>
      </c>
      <c r="DQ8" s="333">
        <v>18.755114248462405</v>
      </c>
      <c r="DR8" s="229">
        <v>7811.9159192400002</v>
      </c>
      <c r="DS8" s="229">
        <v>78.118322359999993</v>
      </c>
      <c r="DT8" s="333">
        <v>19.56890469416977</v>
      </c>
      <c r="DU8" s="229">
        <v>9917.8036025799993</v>
      </c>
      <c r="DV8" s="229">
        <v>99.1883202458</v>
      </c>
      <c r="DW8" s="333">
        <v>20.696550589830771</v>
      </c>
      <c r="DX8" s="229">
        <v>10708.251675020001</v>
      </c>
      <c r="DY8" s="229">
        <v>107.09290876</v>
      </c>
      <c r="DZ8" s="333">
        <v>21.116988722823908</v>
      </c>
    </row>
    <row r="9" spans="1:130" s="109" customFormat="1">
      <c r="A9" s="332" t="s">
        <v>22</v>
      </c>
      <c r="B9" s="229">
        <v>554.63887466999995</v>
      </c>
      <c r="C9" s="229">
        <v>16.639166240099996</v>
      </c>
      <c r="D9" s="333">
        <v>1.1682961262287694</v>
      </c>
      <c r="E9" s="229">
        <v>635.4192568499999</v>
      </c>
      <c r="F9" s="229">
        <v>19.062577705499997</v>
      </c>
      <c r="G9" s="333">
        <v>1.4216592534987114</v>
      </c>
      <c r="H9" s="229">
        <v>292.43886465999998</v>
      </c>
      <c r="I9" s="229">
        <v>8.7731659397999984</v>
      </c>
      <c r="J9" s="333">
        <v>0.69919905879433386</v>
      </c>
      <c r="K9" s="229">
        <v>373.91589791331899</v>
      </c>
      <c r="L9" s="229">
        <v>11.21747692651158</v>
      </c>
      <c r="M9" s="333">
        <v>0.69438340308008895</v>
      </c>
      <c r="N9" s="229">
        <v>4478.5311892</v>
      </c>
      <c r="O9" s="229">
        <v>134.355935676</v>
      </c>
      <c r="P9" s="333">
        <v>7.1600553855466726</v>
      </c>
      <c r="Q9" s="229">
        <v>4550.6917478199994</v>
      </c>
      <c r="R9" s="229">
        <v>136.52075243459998</v>
      </c>
      <c r="S9" s="333">
        <v>7.7363422810472402</v>
      </c>
      <c r="T9" s="229">
        <v>5699.1843783199993</v>
      </c>
      <c r="U9" s="229">
        <v>170.97553134959998</v>
      </c>
      <c r="V9" s="333">
        <v>8.1758014138423487</v>
      </c>
      <c r="W9" s="229">
        <v>461.04014969999997</v>
      </c>
      <c r="X9" s="229">
        <v>13.831204490999999</v>
      </c>
      <c r="Y9" s="333">
        <v>0.73541542688012074</v>
      </c>
      <c r="Z9" s="229">
        <v>372.21422014000001</v>
      </c>
      <c r="AA9" s="229">
        <v>11.1664266042</v>
      </c>
      <c r="AB9" s="333">
        <v>0.71994233796864604</v>
      </c>
      <c r="AC9" s="229">
        <v>500.16734861999998</v>
      </c>
      <c r="AD9" s="229">
        <v>15.005020458599999</v>
      </c>
      <c r="AE9" s="333">
        <v>1.1320855345507741</v>
      </c>
      <c r="AF9" s="229">
        <v>1510.7954710500001</v>
      </c>
      <c r="AG9" s="229">
        <v>45.323864131500002</v>
      </c>
      <c r="AH9" s="333">
        <v>3.5048180249901382</v>
      </c>
      <c r="AI9" s="229">
        <v>1646.7687816578114</v>
      </c>
      <c r="AJ9" s="229">
        <v>49.40306344973434</v>
      </c>
      <c r="AK9" s="333">
        <v>4.3513342178549959</v>
      </c>
      <c r="AL9" s="229">
        <v>1301.58584767</v>
      </c>
      <c r="AM9" s="229">
        <v>39.397356698199999</v>
      </c>
      <c r="AN9" s="333">
        <v>3.6844358977200913</v>
      </c>
      <c r="AO9" s="229">
        <v>200.30492785000001</v>
      </c>
      <c r="AP9" s="229">
        <v>6.3221775975267995</v>
      </c>
      <c r="AQ9" s="333">
        <v>0.56308364384571197</v>
      </c>
      <c r="AR9" s="229">
        <v>1262.0650610799999</v>
      </c>
      <c r="AS9" s="229">
        <v>38.102880143115456</v>
      </c>
      <c r="AT9" s="333">
        <v>3.7318129903432884</v>
      </c>
      <c r="AU9" s="229">
        <v>177.36709875613079</v>
      </c>
      <c r="AV9" s="229">
        <v>5.5033350313322638</v>
      </c>
      <c r="AW9" s="333">
        <v>0.48323232184307602</v>
      </c>
      <c r="AX9" s="229">
        <v>83.180249470000007</v>
      </c>
      <c r="AY9" s="229">
        <v>2.6703574915000003</v>
      </c>
      <c r="AZ9" s="333">
        <v>0.2343515529328313</v>
      </c>
      <c r="BA9" s="229">
        <v>164.52981181456457</v>
      </c>
      <c r="BB9" s="229">
        <v>5.1480087764963303</v>
      </c>
      <c r="BC9" s="333">
        <v>0.45392713762600057</v>
      </c>
      <c r="BD9" s="229">
        <v>164.12508639804236</v>
      </c>
      <c r="BE9" s="229">
        <v>5.1092298084560044</v>
      </c>
      <c r="BF9" s="333">
        <v>0.44731459507995175</v>
      </c>
      <c r="BG9" s="229">
        <v>258.44000994288058</v>
      </c>
      <c r="BH9" s="229">
        <v>7.8701682108588082</v>
      </c>
      <c r="BI9" s="333">
        <v>0.70944844769580606</v>
      </c>
      <c r="BJ9" s="229">
        <v>296.43655484150304</v>
      </c>
      <c r="BK9" s="229">
        <v>8.9871821496975706</v>
      </c>
      <c r="BL9" s="333">
        <v>0.85583854925943192</v>
      </c>
      <c r="BM9" s="229">
        <v>368.3324621837574</v>
      </c>
      <c r="BN9" s="229">
        <v>11.165270734768717</v>
      </c>
      <c r="BO9" s="333">
        <v>1.0653903630126336</v>
      </c>
      <c r="BP9" s="229">
        <v>131.69395149118276</v>
      </c>
      <c r="BQ9" s="229">
        <v>4.1173811989883564</v>
      </c>
      <c r="BR9" s="333">
        <v>0.37753663514125047</v>
      </c>
      <c r="BS9" s="229">
        <v>133.16976279652403</v>
      </c>
      <c r="BT9" s="229">
        <v>4.201687519074075</v>
      </c>
      <c r="BU9" s="333">
        <v>0.43907775901312557</v>
      </c>
      <c r="BV9" s="229">
        <v>221.1285879014421</v>
      </c>
      <c r="BW9" s="229">
        <v>7.0170386472119022</v>
      </c>
      <c r="BX9" s="333">
        <v>0.53809460177780566</v>
      </c>
      <c r="BY9" s="229">
        <v>2987.35616807</v>
      </c>
      <c r="BZ9" s="229">
        <v>89.992981250684508</v>
      </c>
      <c r="CA9" s="333">
        <v>7.766071350231563</v>
      </c>
      <c r="CB9" s="229">
        <v>3257.05363106</v>
      </c>
      <c r="CC9" s="229">
        <v>112.51044271000001</v>
      </c>
      <c r="CD9" s="333">
        <v>9.1034424039292361</v>
      </c>
      <c r="CE9" s="229">
        <v>2250.1449909100002</v>
      </c>
      <c r="CF9" s="229">
        <v>80.303909010000012</v>
      </c>
      <c r="CG9" s="333">
        <v>7.2685887549189925</v>
      </c>
      <c r="CH9" s="229">
        <v>948.9492359305965</v>
      </c>
      <c r="CI9" s="229">
        <v>39.934316153353613</v>
      </c>
      <c r="CJ9" s="333">
        <v>3.0368269730847839</v>
      </c>
      <c r="CK9" s="229">
        <v>758.11383130999991</v>
      </c>
      <c r="CL9" s="229">
        <v>32.087165655372168</v>
      </c>
      <c r="CM9" s="333">
        <v>2.4476915188827748</v>
      </c>
      <c r="CN9" s="229">
        <v>731.27977676045271</v>
      </c>
      <c r="CO9" s="229">
        <v>29.632545396898184</v>
      </c>
      <c r="CP9" s="333">
        <v>2.2639448166811165</v>
      </c>
      <c r="CQ9" s="229">
        <v>223.98843938881379</v>
      </c>
      <c r="CR9" s="229">
        <v>14.330411524092682</v>
      </c>
      <c r="CS9" s="333">
        <v>0.63733907045619131</v>
      </c>
      <c r="CT9" s="229">
        <v>83.903285972686419</v>
      </c>
      <c r="CU9" s="229">
        <v>4.5613491496208018</v>
      </c>
      <c r="CV9" s="333">
        <v>0.27691919805661863</v>
      </c>
      <c r="CW9" s="229">
        <v>34.824859867215558</v>
      </c>
      <c r="CX9" s="229">
        <v>1.1796672388390534</v>
      </c>
      <c r="CY9" s="333">
        <v>9.9224270294565819E-2</v>
      </c>
      <c r="CZ9" s="229">
        <v>56.450931542676322</v>
      </c>
      <c r="DA9" s="229">
        <v>1.7784389332601562</v>
      </c>
      <c r="DB9" s="333">
        <v>0.15176798808253247</v>
      </c>
      <c r="DC9" s="229">
        <v>50.721371776154911</v>
      </c>
      <c r="DD9" s="229">
        <v>1.5469720061599403</v>
      </c>
      <c r="DE9" s="333">
        <v>0.13549751486786932</v>
      </c>
      <c r="DF9" s="229">
        <v>144.32407162855947</v>
      </c>
      <c r="DG9" s="229">
        <v>4.3959809682313535</v>
      </c>
      <c r="DH9" s="333">
        <v>0.38592569337033694</v>
      </c>
      <c r="DI9" s="229">
        <v>90.156802599999992</v>
      </c>
      <c r="DJ9" s="229">
        <v>2.7218820099999999</v>
      </c>
      <c r="DK9" s="333">
        <v>0.24044103279416187</v>
      </c>
      <c r="DL9" s="229">
        <v>220.527635</v>
      </c>
      <c r="DM9" s="229">
        <v>6.6287820000000002</v>
      </c>
      <c r="DN9" s="333">
        <v>0.58774888495954536</v>
      </c>
      <c r="DO9" s="229">
        <v>37.136461043408296</v>
      </c>
      <c r="DP9" s="229">
        <v>1.1270458201098468</v>
      </c>
      <c r="DQ9" s="333">
        <v>9.9489475128147264E-2</v>
      </c>
      <c r="DR9" s="229">
        <v>63.396041619999998</v>
      </c>
      <c r="DS9" s="229">
        <v>1.91481882</v>
      </c>
      <c r="DT9" s="333">
        <v>0.15880753316788052</v>
      </c>
      <c r="DU9" s="229">
        <v>35.527321219999997</v>
      </c>
      <c r="DV9" s="229">
        <v>1.0658196365999999</v>
      </c>
      <c r="DW9" s="333">
        <v>7.4138693446159837E-2</v>
      </c>
      <c r="DX9" s="229">
        <v>53.92323923</v>
      </c>
      <c r="DY9" s="229">
        <v>1.61769718</v>
      </c>
      <c r="DZ9" s="333">
        <v>0.1063382211471901</v>
      </c>
    </row>
    <row r="10" spans="1:130" s="109" customFormat="1">
      <c r="A10" s="332" t="s">
        <v>23</v>
      </c>
      <c r="B10" s="229">
        <v>169.00204824000002</v>
      </c>
      <c r="C10" s="229">
        <v>16.900204824000003</v>
      </c>
      <c r="D10" s="333">
        <v>0.42165554761035318</v>
      </c>
      <c r="E10" s="229">
        <v>34.221862169999994</v>
      </c>
      <c r="F10" s="229">
        <v>3.4221862169999997</v>
      </c>
      <c r="G10" s="333">
        <v>0.10870300727637633</v>
      </c>
      <c r="H10" s="229">
        <v>26.663888129999997</v>
      </c>
      <c r="I10" s="229">
        <v>2.6663888129999997</v>
      </c>
      <c r="J10" s="333">
        <v>0.12467922013331414</v>
      </c>
      <c r="K10" s="229">
        <v>58.020634669625807</v>
      </c>
      <c r="L10" s="229">
        <v>5.8020634669626103</v>
      </c>
      <c r="M10" s="333">
        <v>0.10774766725778812</v>
      </c>
      <c r="N10" s="229">
        <v>61.7211298</v>
      </c>
      <c r="O10" s="229">
        <v>6.1721129800000005</v>
      </c>
      <c r="P10" s="333">
        <v>9.8676706526511115E-2</v>
      </c>
      <c r="Q10" s="229">
        <v>80.018514159999995</v>
      </c>
      <c r="R10" s="229">
        <v>8.0018514159999992</v>
      </c>
      <c r="S10" s="333">
        <v>0.13603439843165391</v>
      </c>
      <c r="T10" s="229">
        <v>66.430450440000001</v>
      </c>
      <c r="U10" s="229">
        <v>6.6430450440000008</v>
      </c>
      <c r="V10" s="333">
        <v>9.5298227707038524E-2</v>
      </c>
      <c r="W10" s="229">
        <v>5256.2914798000002</v>
      </c>
      <c r="X10" s="229">
        <v>525.62914798000008</v>
      </c>
      <c r="Y10" s="333">
        <v>8.38442778777247</v>
      </c>
      <c r="Z10" s="229">
        <v>35.852939190000001</v>
      </c>
      <c r="AA10" s="229">
        <v>3.5852939190000002</v>
      </c>
      <c r="AB10" s="333">
        <v>6.9347293754085132E-2</v>
      </c>
      <c r="AC10" s="229">
        <v>38.614397969999999</v>
      </c>
      <c r="AD10" s="229">
        <v>3.8614397970000001</v>
      </c>
      <c r="AE10" s="333">
        <v>8.7400350078501235E-2</v>
      </c>
      <c r="AF10" s="229">
        <v>49.051683079999997</v>
      </c>
      <c r="AG10" s="229">
        <v>4.9051683080000004</v>
      </c>
      <c r="AH10" s="333">
        <v>0.11379251944368461</v>
      </c>
      <c r="AI10" s="229">
        <v>79.83662587000002</v>
      </c>
      <c r="AJ10" s="229">
        <v>7.9836625870000022</v>
      </c>
      <c r="AK10" s="333">
        <v>0.21095605275957022</v>
      </c>
      <c r="AL10" s="229">
        <v>72.498948639999995</v>
      </c>
      <c r="AM10" s="229">
        <v>7.3200138689999994</v>
      </c>
      <c r="AN10" s="333">
        <v>0.2052248258494474</v>
      </c>
      <c r="AO10" s="229">
        <v>88.75403987</v>
      </c>
      <c r="AP10" s="229">
        <v>8.8992507037783213</v>
      </c>
      <c r="AQ10" s="333">
        <v>0.24949934438683452</v>
      </c>
      <c r="AR10" s="229">
        <v>196.31792002</v>
      </c>
      <c r="AS10" s="229">
        <v>19.65756601371022</v>
      </c>
      <c r="AT10" s="333">
        <v>0.58049445053242887</v>
      </c>
      <c r="AU10" s="229">
        <v>39.018894953690754</v>
      </c>
      <c r="AV10" s="229">
        <v>3.9297014113705186</v>
      </c>
      <c r="AW10" s="333">
        <v>0.10630602482903458</v>
      </c>
      <c r="AX10" s="229">
        <v>147.92819230334001</v>
      </c>
      <c r="AY10" s="229">
        <v>14.809170477334002</v>
      </c>
      <c r="AZ10" s="333">
        <v>0.41677203193935347</v>
      </c>
      <c r="BA10" s="229">
        <v>49.230228835377204</v>
      </c>
      <c r="BB10" s="229">
        <v>4.9310713998254272</v>
      </c>
      <c r="BC10" s="333">
        <v>0.13582302570856988</v>
      </c>
      <c r="BD10" s="229">
        <v>71.178899985348949</v>
      </c>
      <c r="BE10" s="229">
        <v>7.1444080941170736</v>
      </c>
      <c r="BF10" s="333">
        <v>0.19399448020983659</v>
      </c>
      <c r="BG10" s="229">
        <v>59.698472086889112</v>
      </c>
      <c r="BH10" s="229">
        <v>5.9766806194674427</v>
      </c>
      <c r="BI10" s="333">
        <v>0.16387937905286254</v>
      </c>
      <c r="BJ10" s="229">
        <v>36.572126807851987</v>
      </c>
      <c r="BK10" s="229">
        <v>3.6787806082961541</v>
      </c>
      <c r="BL10" s="333">
        <v>0.10558696435835735</v>
      </c>
      <c r="BM10" s="229">
        <v>37.661028770759032</v>
      </c>
      <c r="BN10" s="229">
        <v>3.7801536279820072</v>
      </c>
      <c r="BO10" s="333">
        <v>0.10893337197493846</v>
      </c>
      <c r="BP10" s="229">
        <v>31.174621850470999</v>
      </c>
      <c r="BQ10" s="229">
        <v>3.1397842368546627</v>
      </c>
      <c r="BR10" s="333">
        <v>8.9370557280420926E-2</v>
      </c>
      <c r="BS10" s="229">
        <v>35.910258981151394</v>
      </c>
      <c r="BT10" s="229">
        <v>3.6185989353896626</v>
      </c>
      <c r="BU10" s="333">
        <v>0.11840072181488093</v>
      </c>
      <c r="BV10" s="229">
        <v>1127.6113613907403</v>
      </c>
      <c r="BW10" s="229">
        <v>112.78719968702357</v>
      </c>
      <c r="BX10" s="333">
        <v>2.7439309961049259</v>
      </c>
      <c r="BY10" s="229">
        <v>196.20115941000003</v>
      </c>
      <c r="BZ10" s="229">
        <v>19.657620231961648</v>
      </c>
      <c r="CA10" s="333">
        <v>0.51005374560363215</v>
      </c>
      <c r="CB10" s="229">
        <v>76.723021929999987</v>
      </c>
      <c r="CC10" s="229">
        <v>7.7111355700000006</v>
      </c>
      <c r="CD10" s="333">
        <v>0.21444031640579647</v>
      </c>
      <c r="CE10" s="229">
        <v>1454.98557704</v>
      </c>
      <c r="CF10" s="229">
        <v>145.52625903000001</v>
      </c>
      <c r="CG10" s="333">
        <v>4.7000045981771423</v>
      </c>
      <c r="CH10" s="229">
        <v>1760.8680378905383</v>
      </c>
      <c r="CI10" s="229">
        <v>176.10211189363145</v>
      </c>
      <c r="CJ10" s="333">
        <v>5.6351292050568276</v>
      </c>
      <c r="CK10" s="229">
        <v>1540.44684164</v>
      </c>
      <c r="CL10" s="229">
        <v>154.05993106323143</v>
      </c>
      <c r="CM10" s="333">
        <v>4.9735785232365401</v>
      </c>
      <c r="CN10" s="229">
        <v>1513.2005265840003</v>
      </c>
      <c r="CO10" s="229">
        <v>151.33147246221233</v>
      </c>
      <c r="CP10" s="333">
        <v>4.6846673429630243</v>
      </c>
      <c r="CQ10" s="229">
        <v>1472.0512576740523</v>
      </c>
      <c r="CR10" s="229">
        <v>147.21289755182073</v>
      </c>
      <c r="CS10" s="333">
        <v>4.1885901914842405</v>
      </c>
      <c r="CT10" s="229">
        <v>582.92184926990251</v>
      </c>
      <c r="CU10" s="229">
        <v>58.298175614409999</v>
      </c>
      <c r="CV10" s="333">
        <v>1.9239085711381003</v>
      </c>
      <c r="CW10" s="229">
        <v>574.61133701159997</v>
      </c>
      <c r="CX10" s="229">
        <v>57.473355375508888</v>
      </c>
      <c r="CY10" s="333">
        <v>1.6372035942656675</v>
      </c>
      <c r="CZ10" s="229">
        <v>600.57826954754603</v>
      </c>
      <c r="DA10" s="229">
        <v>60.072400956396201</v>
      </c>
      <c r="DB10" s="333">
        <v>1.6146510458629471</v>
      </c>
      <c r="DC10" s="229">
        <v>593.48886578603151</v>
      </c>
      <c r="DD10" s="229">
        <v>59.36044963593443</v>
      </c>
      <c r="DE10" s="333">
        <v>1.5854513314555687</v>
      </c>
      <c r="DF10" s="229">
        <v>587.99158314647354</v>
      </c>
      <c r="DG10" s="229">
        <v>58.80775277928992</v>
      </c>
      <c r="DH10" s="333">
        <v>1.5723022283194845</v>
      </c>
      <c r="DI10" s="229">
        <v>560.47053808999999</v>
      </c>
      <c r="DJ10" s="229">
        <v>56.047053810000001</v>
      </c>
      <c r="DK10" s="333">
        <v>1.4947304157064154</v>
      </c>
      <c r="DL10" s="229">
        <v>591.69681500000002</v>
      </c>
      <c r="DM10" s="229">
        <v>59.169682000000002</v>
      </c>
      <c r="DN10" s="333">
        <v>1.5769866812853834</v>
      </c>
      <c r="DO10" s="229">
        <v>604.73385982000002</v>
      </c>
      <c r="DP10" s="229">
        <v>60.473385982000011</v>
      </c>
      <c r="DQ10" s="333">
        <v>1.6200966008954047</v>
      </c>
      <c r="DR10" s="229">
        <v>15.02701897</v>
      </c>
      <c r="DS10" s="229">
        <v>1.5027018999999999</v>
      </c>
      <c r="DT10" s="333">
        <v>3.7642788926742533E-2</v>
      </c>
      <c r="DU10" s="229">
        <v>10.176060739999999</v>
      </c>
      <c r="DV10" s="229">
        <v>1.0176060739999999</v>
      </c>
      <c r="DW10" s="333">
        <v>2.1235483616131822E-2</v>
      </c>
      <c r="DX10" s="229">
        <v>9.0534852299999997</v>
      </c>
      <c r="DY10" s="229">
        <v>0.90534851999999999</v>
      </c>
      <c r="DZ10" s="333">
        <v>1.7853740396310373E-2</v>
      </c>
    </row>
    <row r="11" spans="1:130" s="109" customFormat="1">
      <c r="A11" s="332" t="s">
        <v>24</v>
      </c>
      <c r="B11" s="229">
        <v>91.632244899999989</v>
      </c>
      <c r="C11" s="229">
        <v>27.489673469999996</v>
      </c>
      <c r="D11" s="333">
        <v>0.19371347884142778</v>
      </c>
      <c r="E11" s="229">
        <v>62.509750529999991</v>
      </c>
      <c r="F11" s="229">
        <v>18.752925158999997</v>
      </c>
      <c r="G11" s="333">
        <v>0.13901603754237882</v>
      </c>
      <c r="H11" s="229">
        <v>259.66608152000003</v>
      </c>
      <c r="I11" s="229">
        <v>77.899824456000005</v>
      </c>
      <c r="J11" s="333">
        <v>0.52402101395343281</v>
      </c>
      <c r="K11" s="229">
        <v>237.53494040781518</v>
      </c>
      <c r="L11" s="229">
        <v>71.260482122344357</v>
      </c>
      <c r="M11" s="333">
        <v>0.44111609372929428</v>
      </c>
      <c r="N11" s="229">
        <v>324.86415449000003</v>
      </c>
      <c r="O11" s="229">
        <v>97.459246347000004</v>
      </c>
      <c r="P11" s="333">
        <v>0.51937683152379532</v>
      </c>
      <c r="Q11" s="229">
        <v>41.372798409999994</v>
      </c>
      <c r="R11" s="229">
        <v>12.411839522999998</v>
      </c>
      <c r="S11" s="333">
        <v>7.033526930886011E-2</v>
      </c>
      <c r="T11" s="229">
        <v>121.18218995000001</v>
      </c>
      <c r="U11" s="229">
        <v>36.354656984999998</v>
      </c>
      <c r="V11" s="333">
        <v>0.17384268592794291</v>
      </c>
      <c r="W11" s="229">
        <v>23.597344979999999</v>
      </c>
      <c r="X11" s="229">
        <v>7.0792034939999997</v>
      </c>
      <c r="Y11" s="333">
        <v>3.7640651346734916E-2</v>
      </c>
      <c r="Z11" s="229">
        <v>24.123999140000002</v>
      </c>
      <c r="AA11" s="229">
        <v>7.2371997420000005</v>
      </c>
      <c r="AB11" s="333">
        <v>4.6661001655102445E-2</v>
      </c>
      <c r="AC11" s="229">
        <v>8.375461940000001</v>
      </c>
      <c r="AD11" s="229">
        <v>2.5126385820000001</v>
      </c>
      <c r="AE11" s="333">
        <v>1.8957133714576548E-2</v>
      </c>
      <c r="AF11" s="229">
        <v>69.759089620000012</v>
      </c>
      <c r="AG11" s="229">
        <v>20.927726886000002</v>
      </c>
      <c r="AH11" s="333">
        <v>0.16183058487536794</v>
      </c>
      <c r="AI11" s="229">
        <v>59.68703760919999</v>
      </c>
      <c r="AJ11" s="229">
        <v>17.906111282759998</v>
      </c>
      <c r="AK11" s="333">
        <v>0.15771385273034513</v>
      </c>
      <c r="AL11" s="229">
        <v>10.757864459999999</v>
      </c>
      <c r="AM11" s="229">
        <v>3.2273593409999992</v>
      </c>
      <c r="AN11" s="333">
        <v>3.0452591406233936E-2</v>
      </c>
      <c r="AO11" s="229">
        <v>15.753368299999998</v>
      </c>
      <c r="AP11" s="229">
        <v>4.7260104949999988</v>
      </c>
      <c r="AQ11" s="333">
        <v>4.4284801779066803E-2</v>
      </c>
      <c r="AR11" s="229">
        <v>22.246806370000002</v>
      </c>
      <c r="AS11" s="229">
        <v>6.6740419098004455</v>
      </c>
      <c r="AT11" s="333">
        <v>6.5781807583020699E-2</v>
      </c>
      <c r="AU11" s="229">
        <v>33.837996633647407</v>
      </c>
      <c r="AV11" s="229">
        <v>10.15139899009422</v>
      </c>
      <c r="AW11" s="333">
        <v>9.2190794090160566E-2</v>
      </c>
      <c r="AX11" s="229">
        <v>19.684181670000005</v>
      </c>
      <c r="AY11" s="229">
        <v>5.9052544980000015</v>
      </c>
      <c r="AZ11" s="333">
        <v>5.5458099392214688E-2</v>
      </c>
      <c r="BA11" s="229">
        <v>40.790187085234756</v>
      </c>
      <c r="BB11" s="229">
        <v>12.237056125570426</v>
      </c>
      <c r="BC11" s="333">
        <v>0.11253749495379055</v>
      </c>
      <c r="BD11" s="229">
        <v>13.775697902321621</v>
      </c>
      <c r="BE11" s="229">
        <v>4.1327093706964861</v>
      </c>
      <c r="BF11" s="333">
        <v>3.7544965637832176E-2</v>
      </c>
      <c r="BG11" s="229">
        <v>20.210266773772183</v>
      </c>
      <c r="BH11" s="229">
        <v>6.0630800321316549</v>
      </c>
      <c r="BI11" s="333">
        <v>5.5479576840055701E-2</v>
      </c>
      <c r="BJ11" s="229">
        <v>114.81831385568378</v>
      </c>
      <c r="BK11" s="229">
        <v>34.445494156705131</v>
      </c>
      <c r="BL11" s="333">
        <v>0.33149062608423174</v>
      </c>
      <c r="BM11" s="229">
        <v>15.112669500000001</v>
      </c>
      <c r="BN11" s="229">
        <v>4.5338008499999995</v>
      </c>
      <c r="BO11" s="333">
        <v>4.3712933552575071E-2</v>
      </c>
      <c r="BP11" s="229">
        <v>129.40843098816154</v>
      </c>
      <c r="BQ11" s="229">
        <v>38.822529296448465</v>
      </c>
      <c r="BR11" s="333">
        <v>0.37098456717999151</v>
      </c>
      <c r="BS11" s="229">
        <v>121.81335829800747</v>
      </c>
      <c r="BT11" s="229">
        <v>36.54400748940224</v>
      </c>
      <c r="BU11" s="333">
        <v>0.40163423930607256</v>
      </c>
      <c r="BV11" s="229">
        <v>326.84943661034401</v>
      </c>
      <c r="BW11" s="229">
        <v>98.054830983103201</v>
      </c>
      <c r="BX11" s="333">
        <v>0.79535585653236207</v>
      </c>
      <c r="BY11" s="229">
        <v>339.60635196000004</v>
      </c>
      <c r="BZ11" s="229">
        <v>101.88190558700001</v>
      </c>
      <c r="CA11" s="333">
        <v>0.88285661699894524</v>
      </c>
      <c r="CB11" s="229">
        <v>364.76252538</v>
      </c>
      <c r="CC11" s="229">
        <v>109.42875762</v>
      </c>
      <c r="CD11" s="333">
        <v>1.0195087391999522</v>
      </c>
      <c r="CE11" s="229">
        <v>352.77542963999997</v>
      </c>
      <c r="CF11" s="229">
        <v>105.83262889</v>
      </c>
      <c r="CG11" s="333">
        <v>1.139561908788828</v>
      </c>
      <c r="CH11" s="229">
        <v>375.02146713448616</v>
      </c>
      <c r="CI11" s="229">
        <v>112.50644014234585</v>
      </c>
      <c r="CJ11" s="333">
        <v>1.2001435522132933</v>
      </c>
      <c r="CK11" s="229">
        <v>348.8690824200001</v>
      </c>
      <c r="CL11" s="229">
        <v>104.66072473000001</v>
      </c>
      <c r="CM11" s="333">
        <v>1.1263795210862899</v>
      </c>
      <c r="CN11" s="229">
        <v>345.98503243898659</v>
      </c>
      <c r="CO11" s="229">
        <v>103.79550973169599</v>
      </c>
      <c r="CP11" s="333">
        <v>1.0711235914514787</v>
      </c>
      <c r="CQ11" s="229">
        <v>350.68296649422666</v>
      </c>
      <c r="CR11" s="229">
        <v>105.20488994826798</v>
      </c>
      <c r="CS11" s="333">
        <v>0.99783701560720861</v>
      </c>
      <c r="CT11" s="229">
        <v>1389.7172230700169</v>
      </c>
      <c r="CU11" s="229">
        <v>416.9151669210051</v>
      </c>
      <c r="CV11" s="333">
        <v>4.586702111563298</v>
      </c>
      <c r="CW11" s="229">
        <v>1446.8616763731816</v>
      </c>
      <c r="CX11" s="229">
        <v>434.05850279006239</v>
      </c>
      <c r="CY11" s="333">
        <v>4.1224510917537209</v>
      </c>
      <c r="CZ11" s="229">
        <v>1396.0194397521045</v>
      </c>
      <c r="DA11" s="229">
        <v>418.80583193960223</v>
      </c>
      <c r="DB11" s="333">
        <v>3.7531898217677551</v>
      </c>
      <c r="DC11" s="229">
        <v>1453.9729365845769</v>
      </c>
      <c r="DD11" s="229">
        <v>436.19188097537301</v>
      </c>
      <c r="DE11" s="333">
        <v>3.8841559818570675</v>
      </c>
      <c r="DF11" s="229">
        <v>1442.6690205510713</v>
      </c>
      <c r="DG11" s="229">
        <v>432.8007061653214</v>
      </c>
      <c r="DH11" s="333">
        <v>3.8577282069272112</v>
      </c>
      <c r="DI11" s="229">
        <v>1377.7068858</v>
      </c>
      <c r="DJ11" s="229">
        <v>413.31206574000004</v>
      </c>
      <c r="DK11" s="333">
        <v>3.6742348547904298</v>
      </c>
      <c r="DL11" s="229">
        <v>460.62432699999999</v>
      </c>
      <c r="DM11" s="229">
        <v>138.187298</v>
      </c>
      <c r="DN11" s="333">
        <v>1.2276530992566577</v>
      </c>
      <c r="DO11" s="229">
        <v>406.97305528102999</v>
      </c>
      <c r="DP11" s="229">
        <v>122.09191657543198</v>
      </c>
      <c r="DQ11" s="333">
        <v>1.0902906341527934</v>
      </c>
      <c r="DR11" s="229">
        <v>3.66280078</v>
      </c>
      <c r="DS11" s="229">
        <v>1.09884023</v>
      </c>
      <c r="DT11" s="333">
        <v>9.1753418903315533E-3</v>
      </c>
      <c r="DU11" s="229">
        <v>7.4389555999999999</v>
      </c>
      <c r="DV11" s="229">
        <v>2.2316866799999997</v>
      </c>
      <c r="DW11" s="333">
        <v>1.5523671074798642E-2</v>
      </c>
      <c r="DX11" s="229">
        <v>65.723050889999996</v>
      </c>
      <c r="DY11" s="229">
        <v>19.716915270000001</v>
      </c>
      <c r="DZ11" s="333">
        <v>0.12960779841505915</v>
      </c>
    </row>
    <row r="12" spans="1:130" s="109" customFormat="1">
      <c r="A12" s="332" t="s">
        <v>25</v>
      </c>
      <c r="B12" s="229">
        <v>50.820084117</v>
      </c>
      <c r="C12" s="229">
        <v>25.4100420585</v>
      </c>
      <c r="D12" s="333">
        <v>0.11167466666631824</v>
      </c>
      <c r="E12" s="229">
        <v>20.19917148</v>
      </c>
      <c r="F12" s="229">
        <v>10.09958574</v>
      </c>
      <c r="G12" s="333">
        <v>4.6251119581378529E-2</v>
      </c>
      <c r="H12" s="229">
        <v>25.024188039999999</v>
      </c>
      <c r="I12" s="229">
        <v>12.512094019999999</v>
      </c>
      <c r="J12" s="333">
        <v>4.9434656939410099E-2</v>
      </c>
      <c r="K12" s="229">
        <v>82.437028473771989</v>
      </c>
      <c r="L12" s="229">
        <v>41.218514236885987</v>
      </c>
      <c r="M12" s="333">
        <v>0.1530903197507211</v>
      </c>
      <c r="N12" s="229">
        <v>10.653656130000002</v>
      </c>
      <c r="O12" s="229">
        <v>5.3268280650000008</v>
      </c>
      <c r="P12" s="333">
        <v>1.7032541412979392E-2</v>
      </c>
      <c r="Q12" s="229">
        <v>6.1490468200000006</v>
      </c>
      <c r="R12" s="229">
        <v>3.0745234100000003</v>
      </c>
      <c r="S12" s="333">
        <v>1.0453604317298342E-2</v>
      </c>
      <c r="T12" s="229">
        <v>6.6846974400000008</v>
      </c>
      <c r="U12" s="229">
        <v>3.3423487200000004</v>
      </c>
      <c r="V12" s="333">
        <v>9.5895754818816417E-3</v>
      </c>
      <c r="W12" s="229">
        <v>7.3532712300000007</v>
      </c>
      <c r="X12" s="229">
        <v>3.6766356150000004</v>
      </c>
      <c r="Y12" s="333">
        <v>1.1729366963147508E-2</v>
      </c>
      <c r="Z12" s="229">
        <v>191.49711628</v>
      </c>
      <c r="AA12" s="229">
        <v>95.74855814</v>
      </c>
      <c r="AB12" s="333">
        <v>0.3703965999929324</v>
      </c>
      <c r="AC12" s="229">
        <v>19.944258039999998</v>
      </c>
      <c r="AD12" s="229">
        <v>9.9721290199999988</v>
      </c>
      <c r="AE12" s="333">
        <v>4.5142103111544714E-2</v>
      </c>
      <c r="AF12" s="229">
        <v>19.795396989999997</v>
      </c>
      <c r="AG12" s="229">
        <v>9.8976984949999984</v>
      </c>
      <c r="AH12" s="333">
        <v>4.592234058933805E-2</v>
      </c>
      <c r="AI12" s="229">
        <v>6.4641621200000001</v>
      </c>
      <c r="AJ12" s="229">
        <v>3.2320810600000001</v>
      </c>
      <c r="AK12" s="333">
        <v>1.708055808187094E-2</v>
      </c>
      <c r="AL12" s="229">
        <v>123.15199917</v>
      </c>
      <c r="AM12" s="229">
        <v>61.575999590000002</v>
      </c>
      <c r="AN12" s="333">
        <v>0.34860984961553154</v>
      </c>
      <c r="AO12" s="229">
        <v>8.42805289</v>
      </c>
      <c r="AP12" s="229">
        <v>4.214026445</v>
      </c>
      <c r="AQ12" s="333">
        <v>2.3692371339857594E-2</v>
      </c>
      <c r="AR12" s="229">
        <v>109.69636883</v>
      </c>
      <c r="AS12" s="229">
        <v>54.848184415611243</v>
      </c>
      <c r="AT12" s="333">
        <v>0.32436230652243186</v>
      </c>
      <c r="AU12" s="229">
        <v>69.893220113700607</v>
      </c>
      <c r="AV12" s="229">
        <v>39.727046109495518</v>
      </c>
      <c r="AW12" s="333">
        <v>0.19042236848600019</v>
      </c>
      <c r="AX12" s="229">
        <v>189.787393968602</v>
      </c>
      <c r="AY12" s="229">
        <v>99.825950954300993</v>
      </c>
      <c r="AZ12" s="333">
        <v>0.53470590419013009</v>
      </c>
      <c r="BA12" s="229">
        <v>14.70505286982258</v>
      </c>
      <c r="BB12" s="229">
        <v>7.3525264349112902</v>
      </c>
      <c r="BC12" s="333">
        <v>4.0570292302775736E-2</v>
      </c>
      <c r="BD12" s="229">
        <v>9.3719243586948195</v>
      </c>
      <c r="BE12" s="229">
        <v>4.6859621793474098</v>
      </c>
      <c r="BF12" s="333">
        <v>2.5542704297272577E-2</v>
      </c>
      <c r="BG12" s="229">
        <v>8.7022080199999987</v>
      </c>
      <c r="BH12" s="229">
        <v>4.3511040099999994</v>
      </c>
      <c r="BI12" s="333">
        <v>2.388859206699263E-2</v>
      </c>
      <c r="BJ12" s="229">
        <v>15.04718237</v>
      </c>
      <c r="BK12" s="229">
        <v>7.5235911849999999</v>
      </c>
      <c r="BL12" s="333">
        <v>4.344254620307679E-2</v>
      </c>
      <c r="BM12" s="229">
        <v>15.162472169999999</v>
      </c>
      <c r="BN12" s="229">
        <v>7.5812360849999996</v>
      </c>
      <c r="BO12" s="333">
        <v>4.3856986249846769E-2</v>
      </c>
      <c r="BP12" s="229">
        <v>243.46790621595824</v>
      </c>
      <c r="BQ12" s="229">
        <v>121.73395310797912</v>
      </c>
      <c r="BR12" s="333">
        <v>0.69796716581788154</v>
      </c>
      <c r="BS12" s="229">
        <v>8.4969270100000003</v>
      </c>
      <c r="BT12" s="229">
        <v>4.2484635050000001</v>
      </c>
      <c r="BU12" s="333">
        <v>2.8015456299560811E-2</v>
      </c>
      <c r="BV12" s="229">
        <v>10.31205909</v>
      </c>
      <c r="BW12" s="229">
        <v>5.156029545</v>
      </c>
      <c r="BX12" s="333">
        <v>2.5093378392195501E-2</v>
      </c>
      <c r="BY12" s="229">
        <v>20.851820050000001</v>
      </c>
      <c r="BZ12" s="229">
        <v>10.425910025</v>
      </c>
      <c r="CA12" s="333">
        <v>5.4207370390357335E-2</v>
      </c>
      <c r="CB12" s="229">
        <v>2.8150392400000004</v>
      </c>
      <c r="CC12" s="229">
        <v>1.4075196200000002</v>
      </c>
      <c r="CD12" s="333">
        <v>7.868015233694705E-3</v>
      </c>
      <c r="CE12" s="229">
        <v>6.9782244599999999</v>
      </c>
      <c r="CF12" s="229">
        <v>3.4891122299999999</v>
      </c>
      <c r="CG12" s="333">
        <v>2.2541589117216754E-2</v>
      </c>
      <c r="CH12" s="229">
        <v>3.3475396699999997</v>
      </c>
      <c r="CI12" s="229">
        <v>1.6737698299999999</v>
      </c>
      <c r="CJ12" s="333">
        <v>1.0712795140572558E-2</v>
      </c>
      <c r="CK12" s="229">
        <v>4.6262588400000002</v>
      </c>
      <c r="CL12" s="229">
        <v>2.3131294200000001</v>
      </c>
      <c r="CM12" s="333">
        <v>1.4936615135035197E-2</v>
      </c>
      <c r="CN12" s="229">
        <v>7.8796795199999998</v>
      </c>
      <c r="CO12" s="229">
        <v>3.9398397599999999</v>
      </c>
      <c r="CP12" s="333">
        <v>2.439443859016488E-2</v>
      </c>
      <c r="CQ12" s="229">
        <v>6.0377207200000003</v>
      </c>
      <c r="CR12" s="229">
        <v>3.0188603600000001</v>
      </c>
      <c r="CS12" s="333">
        <v>1.7179794286968288E-2</v>
      </c>
      <c r="CT12" s="229">
        <v>19.069344775621264</v>
      </c>
      <c r="CU12" s="229">
        <v>9.5346723878106321</v>
      </c>
      <c r="CV12" s="333">
        <v>6.2937554846770369E-2</v>
      </c>
      <c r="CW12" s="229">
        <v>4.8766189099999995</v>
      </c>
      <c r="CX12" s="229">
        <v>2.4383094669500003</v>
      </c>
      <c r="CY12" s="333">
        <v>1.3894640643428336E-2</v>
      </c>
      <c r="CZ12" s="229">
        <v>15.092094529480001</v>
      </c>
      <c r="DA12" s="229">
        <v>7.5460472643400003</v>
      </c>
      <c r="DB12" s="333">
        <v>4.0575004877625137E-2</v>
      </c>
      <c r="DC12" s="229">
        <v>4.6103942999999994</v>
      </c>
      <c r="DD12" s="229">
        <v>2.3051971499999997</v>
      </c>
      <c r="DE12" s="333">
        <v>1.231624753699331E-2</v>
      </c>
      <c r="DF12" s="229">
        <v>6.2265872899999994</v>
      </c>
      <c r="DG12" s="229">
        <v>3.1132936449999997</v>
      </c>
      <c r="DH12" s="333">
        <v>1.6650029271684304E-2</v>
      </c>
      <c r="DI12" s="229">
        <v>9.1933957599999996</v>
      </c>
      <c r="DJ12" s="229">
        <v>4.5966978799999998</v>
      </c>
      <c r="DK12" s="333">
        <v>2.4518056404762838E-2</v>
      </c>
      <c r="DL12" s="229">
        <v>8.8736790699999997</v>
      </c>
      <c r="DM12" s="229">
        <v>4.4368400000000001</v>
      </c>
      <c r="DN12" s="333">
        <v>2.36500744175729E-2</v>
      </c>
      <c r="DO12" s="229">
        <v>21.720088190000002</v>
      </c>
      <c r="DP12" s="229">
        <v>10.860044095000001</v>
      </c>
      <c r="DQ12" s="333">
        <v>5.8188640302432183E-2</v>
      </c>
      <c r="DR12" s="229">
        <v>21.52335098</v>
      </c>
      <c r="DS12" s="229">
        <v>10.76167549</v>
      </c>
      <c r="DT12" s="333">
        <v>5.3916146612566433E-2</v>
      </c>
      <c r="DU12" s="229">
        <v>6.1699767599999999</v>
      </c>
      <c r="DV12" s="229">
        <v>3.08498838</v>
      </c>
      <c r="DW12" s="333">
        <v>1.2875556047328988E-2</v>
      </c>
      <c r="DX12" s="229">
        <v>6.7544844500000005</v>
      </c>
      <c r="DY12" s="229">
        <v>3.3772422299999998</v>
      </c>
      <c r="DZ12" s="333">
        <v>1.3320042924642322E-2</v>
      </c>
    </row>
    <row r="13" spans="1:130" s="109" customFormat="1">
      <c r="A13" s="332" t="s">
        <v>26</v>
      </c>
      <c r="B13" s="229">
        <v>38.951054919999997</v>
      </c>
      <c r="C13" s="229">
        <v>27.265738443999997</v>
      </c>
      <c r="D13" s="333">
        <v>7.9444543746844273E-2</v>
      </c>
      <c r="E13" s="229">
        <v>7.77798254</v>
      </c>
      <c r="F13" s="229">
        <v>5.4445877779999998</v>
      </c>
      <c r="G13" s="333">
        <v>2.0055818999211758E-2</v>
      </c>
      <c r="H13" s="229">
        <v>4.8076998799999995</v>
      </c>
      <c r="I13" s="229">
        <v>3.3653899159999994</v>
      </c>
      <c r="J13" s="333">
        <v>1.2874433061378776E-2</v>
      </c>
      <c r="K13" s="229">
        <v>4.49396316496001</v>
      </c>
      <c r="L13" s="229">
        <v>3.1457742154719899</v>
      </c>
      <c r="M13" s="333">
        <v>8.3455489676047406E-3</v>
      </c>
      <c r="N13" s="229">
        <v>16.71193173</v>
      </c>
      <c r="O13" s="229">
        <v>11.698352211</v>
      </c>
      <c r="P13" s="333">
        <v>2.6718214461659114E-2</v>
      </c>
      <c r="Q13" s="229">
        <v>254.16154422999998</v>
      </c>
      <c r="R13" s="229">
        <v>177.91308096099996</v>
      </c>
      <c r="S13" s="333">
        <v>0.43208391378843669</v>
      </c>
      <c r="T13" s="229">
        <v>15.21575421</v>
      </c>
      <c r="U13" s="229">
        <v>10.651027946999999</v>
      </c>
      <c r="V13" s="333">
        <v>2.1827857553797281E-2</v>
      </c>
      <c r="W13" s="229">
        <v>78.019039120000002</v>
      </c>
      <c r="X13" s="229">
        <v>54.613327384000002</v>
      </c>
      <c r="Y13" s="333">
        <v>0.12444990961534828</v>
      </c>
      <c r="Z13" s="229">
        <v>3368.84690396</v>
      </c>
      <c r="AA13" s="229">
        <v>2358.1928327719997</v>
      </c>
      <c r="AB13" s="333">
        <v>6.5160743063044357</v>
      </c>
      <c r="AC13" s="229">
        <v>5.7817013700000004</v>
      </c>
      <c r="AD13" s="229">
        <v>4.0471909589999999</v>
      </c>
      <c r="AE13" s="333">
        <v>1.3086380996537656E-2</v>
      </c>
      <c r="AF13" s="229">
        <v>18.68053896</v>
      </c>
      <c r="AG13" s="229">
        <v>13.076377271999998</v>
      </c>
      <c r="AH13" s="333">
        <v>4.3336037814592929E-2</v>
      </c>
      <c r="AI13" s="229">
        <v>20.397706400000001</v>
      </c>
      <c r="AJ13" s="229">
        <v>14.278394479999999</v>
      </c>
      <c r="AK13" s="333">
        <v>5.3897814199955534E-2</v>
      </c>
      <c r="AL13" s="229">
        <v>8.7348605799999994</v>
      </c>
      <c r="AM13" s="229">
        <v>6.1144024099999985</v>
      </c>
      <c r="AN13" s="333">
        <v>2.4726017066138011E-2</v>
      </c>
      <c r="AO13" s="229">
        <v>9.48911002</v>
      </c>
      <c r="AP13" s="229">
        <v>6.6423770129999991</v>
      </c>
      <c r="AQ13" s="333">
        <v>2.6675143264152382E-2</v>
      </c>
      <c r="AR13" s="229">
        <v>28.95612977</v>
      </c>
      <c r="AS13" s="229">
        <v>20.269290839291681</v>
      </c>
      <c r="AT13" s="333">
        <v>8.5620674050893783E-2</v>
      </c>
      <c r="AU13" s="229">
        <v>9.8580033273977214</v>
      </c>
      <c r="AV13" s="229">
        <v>6.9006023291784038</v>
      </c>
      <c r="AW13" s="333">
        <v>2.6857888921016759E-2</v>
      </c>
      <c r="AX13" s="229">
        <v>11.359926699999999</v>
      </c>
      <c r="AY13" s="229">
        <v>7.9519486949999987</v>
      </c>
      <c r="AZ13" s="333">
        <v>3.2005391668226413E-2</v>
      </c>
      <c r="BA13" s="229">
        <v>31.261164609090379</v>
      </c>
      <c r="BB13" s="229">
        <v>21.882815226363263</v>
      </c>
      <c r="BC13" s="333">
        <v>8.6247536621831031E-2</v>
      </c>
      <c r="BD13" s="229">
        <v>10.584586352555597</v>
      </c>
      <c r="BE13" s="229">
        <v>7.4092104467889177</v>
      </c>
      <c r="BF13" s="333">
        <v>2.8847753029659112E-2</v>
      </c>
      <c r="BG13" s="229">
        <v>50.138240011645841</v>
      </c>
      <c r="BH13" s="229">
        <v>35.096768008152083</v>
      </c>
      <c r="BI13" s="333">
        <v>0.13763540929410872</v>
      </c>
      <c r="BJ13" s="229">
        <v>32.319221914255344</v>
      </c>
      <c r="BK13" s="229">
        <v>22.62345533997874</v>
      </c>
      <c r="BL13" s="333">
        <v>9.3308451823962954E-2</v>
      </c>
      <c r="BM13" s="229">
        <v>15.204631482764743</v>
      </c>
      <c r="BN13" s="229">
        <v>10.64324203793532</v>
      </c>
      <c r="BO13" s="333">
        <v>4.3978930770469514E-2</v>
      </c>
      <c r="BP13" s="229">
        <v>29.35172395855988</v>
      </c>
      <c r="BQ13" s="229">
        <v>20.546206770991919</v>
      </c>
      <c r="BR13" s="333">
        <v>8.4144723227106186E-2</v>
      </c>
      <c r="BS13" s="229">
        <v>23.228782039374636</v>
      </c>
      <c r="BT13" s="229">
        <v>16.260147427562242</v>
      </c>
      <c r="BU13" s="333">
        <v>7.6588268599958612E-2</v>
      </c>
      <c r="BV13" s="229">
        <v>39.063575721810885</v>
      </c>
      <c r="BW13" s="229">
        <v>27.344503005267615</v>
      </c>
      <c r="BX13" s="333">
        <v>9.5057357447665872E-2</v>
      </c>
      <c r="BY13" s="229">
        <v>31.717883990000001</v>
      </c>
      <c r="BZ13" s="229">
        <v>22.202518795000003</v>
      </c>
      <c r="CA13" s="333">
        <v>8.2455300368099768E-2</v>
      </c>
      <c r="CB13" s="229">
        <v>24.621682620000001</v>
      </c>
      <c r="CC13" s="229">
        <v>17.235177829999998</v>
      </c>
      <c r="CD13" s="333">
        <v>6.8817432872927256E-2</v>
      </c>
      <c r="CE13" s="229">
        <v>24.312836369999996</v>
      </c>
      <c r="CF13" s="229">
        <v>17.01898546</v>
      </c>
      <c r="CG13" s="333">
        <v>7.8537165272935874E-2</v>
      </c>
      <c r="CH13" s="229">
        <v>24.44298541251845</v>
      </c>
      <c r="CI13" s="229">
        <v>17.110089798762914</v>
      </c>
      <c r="CJ13" s="333">
        <v>7.8222432341873815E-2</v>
      </c>
      <c r="CK13" s="229">
        <v>21.042431219999997</v>
      </c>
      <c r="CL13" s="229">
        <v>14.729701857999999</v>
      </c>
      <c r="CM13" s="333">
        <v>6.793884810789988E-2</v>
      </c>
      <c r="CN13" s="229">
        <v>30.299390792246886</v>
      </c>
      <c r="CO13" s="229">
        <v>21.209573554572817</v>
      </c>
      <c r="CP13" s="333">
        <v>9.3802879434984165E-2</v>
      </c>
      <c r="CQ13" s="229">
        <v>21.058491940569997</v>
      </c>
      <c r="CR13" s="229">
        <v>14.740944358398997</v>
      </c>
      <c r="CS13" s="333">
        <v>5.9920055317293996E-2</v>
      </c>
      <c r="CT13" s="229">
        <v>12.572870338044002</v>
      </c>
      <c r="CU13" s="229">
        <v>8.801009236630799</v>
      </c>
      <c r="CV13" s="333">
        <v>4.1496219497462863E-2</v>
      </c>
      <c r="CW13" s="229">
        <v>12.414072908640001</v>
      </c>
      <c r="CX13" s="229">
        <v>8.6898511327700003</v>
      </c>
      <c r="CY13" s="333">
        <v>3.5370629972395776E-2</v>
      </c>
      <c r="CZ13" s="229">
        <v>8.893276975457999</v>
      </c>
      <c r="DA13" s="229">
        <v>6.2252938828186002</v>
      </c>
      <c r="DB13" s="333">
        <v>2.3909521369113274E-2</v>
      </c>
      <c r="DC13" s="229">
        <v>18.392559900589998</v>
      </c>
      <c r="DD13" s="229">
        <v>12.874791930412998</v>
      </c>
      <c r="DE13" s="333">
        <v>4.9134044906884312E-2</v>
      </c>
      <c r="DF13" s="229">
        <v>15.299137065417362</v>
      </c>
      <c r="DG13" s="229">
        <v>10.709395945792153</v>
      </c>
      <c r="DH13" s="333">
        <v>4.0910223868508455E-2</v>
      </c>
      <c r="DI13" s="229">
        <v>4.5109669100000005</v>
      </c>
      <c r="DJ13" s="229">
        <v>3.1576768399999997</v>
      </c>
      <c r="DK13" s="333">
        <v>1.2030390513657027E-2</v>
      </c>
      <c r="DL13" s="229">
        <v>3.375731</v>
      </c>
      <c r="DM13" s="229">
        <v>2.3630119999999999</v>
      </c>
      <c r="DN13" s="333">
        <v>8.9969773229254049E-3</v>
      </c>
      <c r="DO13" s="229">
        <v>10.035061800559999</v>
      </c>
      <c r="DP13" s="229">
        <v>8.2759647046100007</v>
      </c>
      <c r="DQ13" s="333">
        <v>2.6884172680031054E-2</v>
      </c>
      <c r="DR13" s="229">
        <v>53.654613399999995</v>
      </c>
      <c r="DS13" s="229">
        <v>37.55822938</v>
      </c>
      <c r="DT13" s="333">
        <v>0.13440518649735697</v>
      </c>
      <c r="DU13" s="229">
        <v>5.1498699500000003</v>
      </c>
      <c r="DV13" s="229">
        <v>3.6049089649999999</v>
      </c>
      <c r="DW13" s="333">
        <v>1.0746789130155547E-2</v>
      </c>
      <c r="DX13" s="229">
        <v>15.145675669999999</v>
      </c>
      <c r="DY13" s="229">
        <v>10.60197297</v>
      </c>
      <c r="DZ13" s="333">
        <v>2.9867719963010776E-2</v>
      </c>
    </row>
    <row r="14" spans="1:130" s="109" customFormat="1">
      <c r="A14" s="332" t="s">
        <v>27</v>
      </c>
      <c r="B14" s="229">
        <v>118.78163798000001</v>
      </c>
      <c r="C14" s="229">
        <v>118.78163798000001</v>
      </c>
      <c r="D14" s="333">
        <v>0.26763887880497722</v>
      </c>
      <c r="E14" s="229">
        <v>173.4446744</v>
      </c>
      <c r="F14" s="229">
        <v>173.4446744</v>
      </c>
      <c r="G14" s="333">
        <v>0.3890140903972058</v>
      </c>
      <c r="H14" s="229">
        <v>186.69522848</v>
      </c>
      <c r="I14" s="229">
        <v>186.69522848</v>
      </c>
      <c r="J14" s="333">
        <v>0.39394928053982015</v>
      </c>
      <c r="K14" s="229">
        <v>217.98880672287419</v>
      </c>
      <c r="L14" s="229">
        <v>217.98880672287419</v>
      </c>
      <c r="M14" s="333">
        <v>0.4048177953660777</v>
      </c>
      <c r="N14" s="229">
        <v>333.17418144999999</v>
      </c>
      <c r="O14" s="229">
        <v>333.17418144999999</v>
      </c>
      <c r="P14" s="333">
        <v>0.53266249389284859</v>
      </c>
      <c r="Q14" s="229">
        <v>312.35292930000003</v>
      </c>
      <c r="R14" s="229">
        <v>312.35292930000003</v>
      </c>
      <c r="S14" s="333">
        <v>0.53101139507200301</v>
      </c>
      <c r="T14" s="229">
        <v>729.4760203300001</v>
      </c>
      <c r="U14" s="229">
        <v>729.4760203300001</v>
      </c>
      <c r="V14" s="333">
        <v>1.0464744922213209</v>
      </c>
      <c r="W14" s="229">
        <v>571.99623496000004</v>
      </c>
      <c r="X14" s="229">
        <v>571.99623496000004</v>
      </c>
      <c r="Y14" s="333">
        <v>0.91240395349656955</v>
      </c>
      <c r="Z14" s="229">
        <v>521.52657245</v>
      </c>
      <c r="AA14" s="229">
        <v>521.52657245</v>
      </c>
      <c r="AB14" s="333">
        <v>1.0087445335678018</v>
      </c>
      <c r="AC14" s="229">
        <v>3544.5501144699997</v>
      </c>
      <c r="AD14" s="229">
        <v>3544.5501144699997</v>
      </c>
      <c r="AE14" s="333">
        <v>8.0227826189638662</v>
      </c>
      <c r="AF14" s="229">
        <v>3559.7855545300004</v>
      </c>
      <c r="AG14" s="229">
        <v>3559.7855545300004</v>
      </c>
      <c r="AH14" s="333">
        <v>8.2581665193536651</v>
      </c>
      <c r="AI14" s="229">
        <v>637.36070167886385</v>
      </c>
      <c r="AJ14" s="229">
        <v>637.36070167886385</v>
      </c>
      <c r="AK14" s="333">
        <v>1.6841280094825113</v>
      </c>
      <c r="AL14" s="229">
        <v>626.71706303000008</v>
      </c>
      <c r="AM14" s="229">
        <v>626.71706303000008</v>
      </c>
      <c r="AN14" s="333">
        <v>1.7740657282614207</v>
      </c>
      <c r="AO14" s="229">
        <v>723.65516217281595</v>
      </c>
      <c r="AP14" s="229">
        <v>723.65516217281595</v>
      </c>
      <c r="AQ14" s="333">
        <v>2.0342903690775511</v>
      </c>
      <c r="AR14" s="229">
        <v>631.52291921000005</v>
      </c>
      <c r="AS14" s="229">
        <v>631.52291920901962</v>
      </c>
      <c r="AT14" s="333">
        <v>1.8673565304079085</v>
      </c>
      <c r="AU14" s="229">
        <v>851.24927449291624</v>
      </c>
      <c r="AV14" s="229">
        <v>851.24927449291624</v>
      </c>
      <c r="AW14" s="333">
        <v>2.3192078252688186</v>
      </c>
      <c r="AX14" s="229">
        <v>877.04369470639131</v>
      </c>
      <c r="AY14" s="229">
        <v>877.04369470639131</v>
      </c>
      <c r="AZ14" s="333">
        <v>2.4709778241110003</v>
      </c>
      <c r="BA14" s="229">
        <v>1029.3920050683073</v>
      </c>
      <c r="BB14" s="229">
        <v>1029.3920050683073</v>
      </c>
      <c r="BC14" s="333">
        <v>2.8400261399580744</v>
      </c>
      <c r="BD14" s="229">
        <v>1069.137228083297</v>
      </c>
      <c r="BE14" s="229">
        <v>1069.137228083297</v>
      </c>
      <c r="BF14" s="333">
        <v>2.9138792658736805</v>
      </c>
      <c r="BG14" s="229">
        <v>884.0836987616392</v>
      </c>
      <c r="BH14" s="229">
        <v>884.0836987616392</v>
      </c>
      <c r="BI14" s="333">
        <v>2.4269145008090485</v>
      </c>
      <c r="BJ14" s="229">
        <v>918.61805855463331</v>
      </c>
      <c r="BK14" s="229">
        <v>918.61805855463331</v>
      </c>
      <c r="BL14" s="333">
        <v>2.6521315732375452</v>
      </c>
      <c r="BM14" s="229">
        <v>612.71811692471067</v>
      </c>
      <c r="BN14" s="229">
        <v>612.71811692471067</v>
      </c>
      <c r="BO14" s="333">
        <v>1.7722683826036689</v>
      </c>
      <c r="BP14" s="229">
        <v>555.70014118163931</v>
      </c>
      <c r="BQ14" s="229">
        <v>555.70014118163931</v>
      </c>
      <c r="BR14" s="333">
        <v>1.5930660373819854</v>
      </c>
      <c r="BS14" s="229">
        <v>501.71690258734429</v>
      </c>
      <c r="BT14" s="229">
        <v>501.71690258734429</v>
      </c>
      <c r="BU14" s="333">
        <v>1.6542248677250615</v>
      </c>
      <c r="BV14" s="229">
        <v>328.03661794602249</v>
      </c>
      <c r="BW14" s="229">
        <v>328.03661794602249</v>
      </c>
      <c r="BX14" s="333">
        <v>0.79824474518363253</v>
      </c>
      <c r="BY14" s="229">
        <v>485.05361015999995</v>
      </c>
      <c r="BZ14" s="229">
        <v>485.05361015999995</v>
      </c>
      <c r="CA14" s="333">
        <v>1.2609681381325324</v>
      </c>
      <c r="CB14" s="229">
        <v>477.91358019</v>
      </c>
      <c r="CC14" s="229">
        <v>477.91358019</v>
      </c>
      <c r="CD14" s="333">
        <v>1.3357651559146635</v>
      </c>
      <c r="CE14" s="229">
        <v>323.30892296000002</v>
      </c>
      <c r="CF14" s="229">
        <v>323.30892296000002</v>
      </c>
      <c r="CG14" s="333">
        <v>1.044376967388952</v>
      </c>
      <c r="CH14" s="229">
        <v>359.92922655668406</v>
      </c>
      <c r="CI14" s="229">
        <v>359.92922655668406</v>
      </c>
      <c r="CJ14" s="333">
        <v>1.1518453698284283</v>
      </c>
      <c r="CK14" s="229">
        <v>305.71968873000003</v>
      </c>
      <c r="CL14" s="229">
        <v>305.71968873000003</v>
      </c>
      <c r="CM14" s="333">
        <v>0.98706481580325223</v>
      </c>
      <c r="CN14" s="229">
        <v>188.36659317413941</v>
      </c>
      <c r="CO14" s="229">
        <v>188.36659317413941</v>
      </c>
      <c r="CP14" s="333">
        <v>0.58315789087131742</v>
      </c>
      <c r="CQ14" s="229">
        <v>196.58548095447406</v>
      </c>
      <c r="CR14" s="229">
        <v>196.58548095447406</v>
      </c>
      <c r="CS14" s="333">
        <v>0.55936640318841824</v>
      </c>
      <c r="CT14" s="229">
        <v>152.28236896654394</v>
      </c>
      <c r="CU14" s="229">
        <v>152.28236896654394</v>
      </c>
      <c r="CV14" s="333">
        <v>0.50260142977124045</v>
      </c>
      <c r="CW14" s="229">
        <v>163.27075984993618</v>
      </c>
      <c r="CX14" s="229">
        <v>163.27054976621622</v>
      </c>
      <c r="CY14" s="333">
        <v>0.46519640911173071</v>
      </c>
      <c r="CZ14" s="229">
        <v>147.60677823503397</v>
      </c>
      <c r="DA14" s="229">
        <v>147.60677823503397</v>
      </c>
      <c r="DB14" s="333">
        <v>0.3968399306774944</v>
      </c>
      <c r="DC14" s="229">
        <v>146.832718735155</v>
      </c>
      <c r="DD14" s="229">
        <v>146.832718735155</v>
      </c>
      <c r="DE14" s="333">
        <v>0.39225020525291826</v>
      </c>
      <c r="DF14" s="229">
        <v>148.1694178879971</v>
      </c>
      <c r="DG14" s="229">
        <v>148.1694178879971</v>
      </c>
      <c r="DH14" s="333">
        <v>0.39620823255230969</v>
      </c>
      <c r="DI14" s="229">
        <v>141.28142882</v>
      </c>
      <c r="DJ14" s="229">
        <v>141.28142882</v>
      </c>
      <c r="DK14" s="333">
        <v>0.37678635089611828</v>
      </c>
      <c r="DL14" s="229">
        <v>147.00363300000001</v>
      </c>
      <c r="DM14" s="229">
        <v>147.00363300000001</v>
      </c>
      <c r="DN14" s="333">
        <v>0.39179317086836857</v>
      </c>
      <c r="DO14" s="229">
        <v>115.9832952678013</v>
      </c>
      <c r="DP14" s="229">
        <v>115.9832952678013</v>
      </c>
      <c r="DQ14" s="333">
        <v>0.31072204635596706</v>
      </c>
      <c r="DR14" s="229">
        <v>1065.60127541</v>
      </c>
      <c r="DS14" s="229">
        <v>1065.60127541</v>
      </c>
      <c r="DT14" s="333">
        <v>2.6693387404651867</v>
      </c>
      <c r="DU14" s="229">
        <v>1139.4835609700001</v>
      </c>
      <c r="DV14" s="229">
        <v>1139.4835609700001</v>
      </c>
      <c r="DW14" s="333">
        <v>2.3778832603381246</v>
      </c>
      <c r="DX14" s="229">
        <v>1147.79179585</v>
      </c>
      <c r="DY14" s="229">
        <v>1147.79179585</v>
      </c>
      <c r="DZ14" s="333">
        <v>2.2634793376827296</v>
      </c>
    </row>
    <row r="15" spans="1:130" s="109" customFormat="1">
      <c r="A15" s="334" t="s">
        <v>2</v>
      </c>
      <c r="B15" s="309">
        <v>48909.672862070023</v>
      </c>
      <c r="C15" s="309">
        <v>322.56455674380004</v>
      </c>
      <c r="D15" s="335">
        <v>100.00000000000003</v>
      </c>
      <c r="E15" s="309">
        <v>46681.583552099997</v>
      </c>
      <c r="F15" s="309">
        <v>313.72427601150002</v>
      </c>
      <c r="G15" s="335">
        <v>100.00000000000001</v>
      </c>
      <c r="H15" s="309">
        <v>50130.679311790002</v>
      </c>
      <c r="I15" s="309">
        <v>380.39367552975</v>
      </c>
      <c r="J15" s="335">
        <v>100</v>
      </c>
      <c r="K15" s="309">
        <v>53848.622570000014</v>
      </c>
      <c r="L15" s="309">
        <v>442.58822622858077</v>
      </c>
      <c r="M15" s="335">
        <v>99.999999999999972</v>
      </c>
      <c r="N15" s="309">
        <v>62548.834443940024</v>
      </c>
      <c r="O15" s="309">
        <v>687.75277089790006</v>
      </c>
      <c r="P15" s="335">
        <v>99.999999999999972</v>
      </c>
      <c r="Q15" s="309">
        <v>58822.264870162762</v>
      </c>
      <c r="R15" s="309">
        <v>742.41302130044994</v>
      </c>
      <c r="S15" s="335">
        <v>99.999999999999972</v>
      </c>
      <c r="T15" s="309">
        <v>69707.959988739211</v>
      </c>
      <c r="U15" s="309">
        <v>1092.6145561387002</v>
      </c>
      <c r="V15" s="335">
        <v>100</v>
      </c>
      <c r="W15" s="309">
        <v>62691.117543710927</v>
      </c>
      <c r="X15" s="309">
        <v>1303.2994831161502</v>
      </c>
      <c r="Y15" s="335">
        <v>99.999999999999986</v>
      </c>
      <c r="Z15" s="309">
        <v>51700.559962930005</v>
      </c>
      <c r="AA15" s="309">
        <v>3101.0405390282499</v>
      </c>
      <c r="AB15" s="335">
        <v>100</v>
      </c>
      <c r="AC15" s="309">
        <v>44181.056409176075</v>
      </c>
      <c r="AD15" s="309">
        <v>3688.0687649681495</v>
      </c>
      <c r="AE15" s="335">
        <v>100</v>
      </c>
      <c r="AF15" s="309">
        <v>43106.245753065909</v>
      </c>
      <c r="AG15" s="309">
        <v>3757.7171690741502</v>
      </c>
      <c r="AH15" s="335">
        <v>100.00000000000004</v>
      </c>
      <c r="AI15" s="309">
        <v>37845.145861252444</v>
      </c>
      <c r="AJ15" s="309">
        <v>835.84485131048802</v>
      </c>
      <c r="AK15" s="335">
        <v>100</v>
      </c>
      <c r="AL15" s="309">
        <v>35326.597715417287</v>
      </c>
      <c r="AM15" s="309">
        <v>833.0851769648001</v>
      </c>
      <c r="AN15" s="335">
        <v>100</v>
      </c>
      <c r="AO15" s="309">
        <v>35572.854946020183</v>
      </c>
      <c r="AP15" s="309">
        <v>844.63051592192573</v>
      </c>
      <c r="AQ15" s="335">
        <v>100.00000000000004</v>
      </c>
      <c r="AR15" s="309">
        <v>33819.086442590007</v>
      </c>
      <c r="AS15" s="309">
        <v>853.57961842399891</v>
      </c>
      <c r="AT15" s="335">
        <v>99.999999999999972</v>
      </c>
      <c r="AU15" s="309">
        <v>36704.311930055177</v>
      </c>
      <c r="AV15" s="309">
        <v>1016.5509239757164</v>
      </c>
      <c r="AW15" s="335">
        <v>100</v>
      </c>
      <c r="AX15" s="309">
        <v>35493.790601780536</v>
      </c>
      <c r="AY15" s="309">
        <v>1102.9183069601263</v>
      </c>
      <c r="AZ15" s="335">
        <v>99.999999999999972</v>
      </c>
      <c r="BA15" s="309">
        <v>36245.863746997187</v>
      </c>
      <c r="BB15" s="309">
        <v>1172.6534794347951</v>
      </c>
      <c r="BC15" s="335">
        <v>99.999999999999986</v>
      </c>
      <c r="BD15" s="309">
        <v>36691.198588927575</v>
      </c>
      <c r="BE15" s="309">
        <v>1178.5360014000003</v>
      </c>
      <c r="BF15" s="335">
        <v>99.999999999999986</v>
      </c>
      <c r="BG15" s="309">
        <v>36428.300150949552</v>
      </c>
      <c r="BH15" s="309">
        <v>1022.4446132799999</v>
      </c>
      <c r="BI15" s="335">
        <v>100.00000000000001</v>
      </c>
      <c r="BJ15" s="309">
        <v>34636.971552404757</v>
      </c>
      <c r="BK15" s="309">
        <v>1080.6032119848464</v>
      </c>
      <c r="BL15" s="335">
        <v>99.999999999999986</v>
      </c>
      <c r="BM15" s="309">
        <v>34572.535567358951</v>
      </c>
      <c r="BN15" s="309">
        <v>735.74413622999998</v>
      </c>
      <c r="BO15" s="335">
        <v>99.999999999999986</v>
      </c>
      <c r="BP15" s="309">
        <v>34882.429738748709</v>
      </c>
      <c r="BQ15" s="309">
        <v>819.38256959000012</v>
      </c>
      <c r="BR15" s="335">
        <v>100.00000000000004</v>
      </c>
      <c r="BS15" s="309">
        <v>30329.425725374331</v>
      </c>
      <c r="BT15" s="309">
        <v>639.9236674</v>
      </c>
      <c r="BU15" s="335">
        <v>100</v>
      </c>
      <c r="BV15" s="309">
        <v>41094.741922862158</v>
      </c>
      <c r="BW15" s="309">
        <v>667.40692216284992</v>
      </c>
      <c r="BX15" s="335">
        <v>100.00000000000001</v>
      </c>
      <c r="BY15" s="309">
        <v>38466.761807190007</v>
      </c>
      <c r="BZ15" s="309">
        <v>817.53594189079786</v>
      </c>
      <c r="CA15" s="335">
        <v>99.999999999999986</v>
      </c>
      <c r="CB15" s="309">
        <v>35778.263722020005</v>
      </c>
      <c r="CC15" s="309">
        <v>805.60004947000004</v>
      </c>
      <c r="CD15" s="335">
        <v>100</v>
      </c>
      <c r="CE15" s="309">
        <v>30957.109650580001</v>
      </c>
      <c r="CF15" s="309">
        <v>747.73448263</v>
      </c>
      <c r="CG15" s="335">
        <v>100</v>
      </c>
      <c r="CH15" s="309">
        <v>31248.050822159999</v>
      </c>
      <c r="CI15" s="309">
        <v>785.08238976410291</v>
      </c>
      <c r="CJ15" s="335">
        <v>100</v>
      </c>
      <c r="CK15" s="309">
        <v>30972.605226660002</v>
      </c>
      <c r="CL15" s="309">
        <v>680.40060268000002</v>
      </c>
      <c r="CM15" s="335">
        <v>100</v>
      </c>
      <c r="CN15" s="309">
        <v>32301.130812565018</v>
      </c>
      <c r="CO15" s="309">
        <v>582.10755700000004</v>
      </c>
      <c r="CP15" s="335">
        <v>100</v>
      </c>
      <c r="CQ15" s="309">
        <v>35144.313250478823</v>
      </c>
      <c r="CR15" s="309">
        <v>575.63683048000007</v>
      </c>
      <c r="CS15" s="335">
        <v>100.00000000000001</v>
      </c>
      <c r="CT15" s="309">
        <v>30298.833219765296</v>
      </c>
      <c r="CU15" s="309">
        <v>720.11988181352569</v>
      </c>
      <c r="CV15" s="335">
        <v>100</v>
      </c>
      <c r="CW15" s="309">
        <v>35190.432815463471</v>
      </c>
      <c r="CX15" s="309">
        <v>754.2239656767249</v>
      </c>
      <c r="CY15" s="335">
        <v>99.999999999999986</v>
      </c>
      <c r="CZ15" s="309">
        <v>37195.545816933351</v>
      </c>
      <c r="DA15" s="309">
        <v>733.39133741000012</v>
      </c>
      <c r="DB15" s="335">
        <v>100</v>
      </c>
      <c r="DC15" s="309">
        <v>37433.433244599328</v>
      </c>
      <c r="DD15" s="309">
        <v>752.2904302500001</v>
      </c>
      <c r="DE15" s="335">
        <v>100</v>
      </c>
      <c r="DF15" s="309">
        <v>37396.854914778916</v>
      </c>
      <c r="DG15" s="309">
        <v>750.94157649999988</v>
      </c>
      <c r="DH15" s="335">
        <v>99.999999999999986</v>
      </c>
      <c r="DI15" s="309">
        <v>37496.429603669996</v>
      </c>
      <c r="DJ15" s="309">
        <v>717.89160105999997</v>
      </c>
      <c r="DK15" s="335">
        <v>100.00000000000001</v>
      </c>
      <c r="DL15" s="309">
        <v>37520.723670139996</v>
      </c>
      <c r="DM15" s="309">
        <v>456.68490124000004</v>
      </c>
      <c r="DN15" s="335">
        <v>100.00000000000003</v>
      </c>
      <c r="DO15" s="309">
        <v>37327.024788878152</v>
      </c>
      <c r="DP15" s="309">
        <v>403.76347137733728</v>
      </c>
      <c r="DQ15" s="335">
        <v>99.999999999999972</v>
      </c>
      <c r="DR15" s="309">
        <v>39920.046836180009</v>
      </c>
      <c r="DS15" s="309">
        <v>1214.23514267</v>
      </c>
      <c r="DT15" s="335">
        <v>99.999999999999986</v>
      </c>
      <c r="DU15" s="309">
        <v>47920.080013010003</v>
      </c>
      <c r="DV15" s="309">
        <v>1269.5097397149002</v>
      </c>
      <c r="DW15" s="335">
        <v>99.999999999999986</v>
      </c>
      <c r="DX15" s="309">
        <v>50709.179303799996</v>
      </c>
      <c r="DY15" s="309">
        <v>1317.8025691</v>
      </c>
      <c r="DZ15" s="335">
        <v>100.00000000000001</v>
      </c>
    </row>
    <row r="16" spans="1:130" s="109" customFormat="1">
      <c r="A16" s="336" t="s">
        <v>1596</v>
      </c>
      <c r="B16" s="229">
        <v>48440.485791913023</v>
      </c>
      <c r="C16" s="229">
        <v>106.71725996730004</v>
      </c>
      <c r="D16" s="333">
        <v>98.925872884330104</v>
      </c>
      <c r="E16" s="229">
        <v>46383.43011098</v>
      </c>
      <c r="F16" s="229">
        <v>102.56031671750003</v>
      </c>
      <c r="G16" s="333">
        <v>99.296959926203456</v>
      </c>
      <c r="H16" s="229">
        <v>49627.822225740005</v>
      </c>
      <c r="I16" s="229">
        <v>97.254749844749995</v>
      </c>
      <c r="J16" s="333">
        <v>98.895041395372644</v>
      </c>
      <c r="K16" s="229">
        <v>53248.147196560967</v>
      </c>
      <c r="L16" s="229">
        <v>103.17258546404162</v>
      </c>
      <c r="M16" s="333">
        <v>98.872307479127002</v>
      </c>
      <c r="N16" s="229">
        <v>61801.709390340024</v>
      </c>
      <c r="O16" s="229">
        <v>233.92204984490007</v>
      </c>
      <c r="P16" s="333">
        <v>98.791093222225996</v>
      </c>
      <c r="Q16" s="229">
        <v>58128.210037242759</v>
      </c>
      <c r="R16" s="229">
        <v>228.65879669045</v>
      </c>
      <c r="S16" s="333">
        <v>98.805993109928323</v>
      </c>
      <c r="T16" s="229">
        <v>68768.970876369203</v>
      </c>
      <c r="U16" s="229">
        <v>306.14745711270007</v>
      </c>
      <c r="V16" s="333">
        <v>98.652967161108023</v>
      </c>
      <c r="W16" s="229">
        <v>56753.860173620924</v>
      </c>
      <c r="X16" s="229">
        <v>140.30493368315001</v>
      </c>
      <c r="Y16" s="333">
        <v>90.529348330805718</v>
      </c>
      <c r="Z16" s="229">
        <v>47558.712431910004</v>
      </c>
      <c r="AA16" s="229">
        <v>114.75008200525001</v>
      </c>
      <c r="AB16" s="333">
        <v>91.988776264725644</v>
      </c>
      <c r="AC16" s="229">
        <v>40563.790475386078</v>
      </c>
      <c r="AD16" s="229">
        <v>123.12525214015</v>
      </c>
      <c r="AE16" s="333">
        <v>91.81263141313498</v>
      </c>
      <c r="AF16" s="229">
        <v>39389.173489885921</v>
      </c>
      <c r="AG16" s="229">
        <v>149.12464358315003</v>
      </c>
      <c r="AH16" s="333">
        <v>91.376951997923385</v>
      </c>
      <c r="AI16" s="229">
        <v>37041.399627574385</v>
      </c>
      <c r="AJ16" s="229">
        <v>155.08390022186416</v>
      </c>
      <c r="AK16" s="333">
        <v>97.876223712745755</v>
      </c>
      <c r="AL16" s="229">
        <v>34484.736979537287</v>
      </c>
      <c r="AM16" s="229">
        <v>128.1303387248</v>
      </c>
      <c r="AN16" s="333">
        <v>97.616920987801223</v>
      </c>
      <c r="AO16" s="229">
        <v>34726.775212767374</v>
      </c>
      <c r="AP16" s="229">
        <v>96.493689092331437</v>
      </c>
      <c r="AQ16" s="333">
        <v>97.621557970152566</v>
      </c>
      <c r="AR16" s="229">
        <v>32830.346298390003</v>
      </c>
      <c r="AS16" s="229">
        <v>120.60761603656564</v>
      </c>
      <c r="AT16" s="333">
        <v>97.076384230903301</v>
      </c>
      <c r="AU16" s="229">
        <v>35700.454540533821</v>
      </c>
      <c r="AV16" s="229">
        <v>104.59290064266146</v>
      </c>
      <c r="AW16" s="333">
        <v>97.265015098404959</v>
      </c>
      <c r="AX16" s="229">
        <v>34247.987212432192</v>
      </c>
      <c r="AY16" s="229">
        <v>97.382287629100006</v>
      </c>
      <c r="AZ16" s="333">
        <v>96.490080748699043</v>
      </c>
      <c r="BA16" s="229">
        <v>35080.485108529356</v>
      </c>
      <c r="BB16" s="229">
        <v>96.858005179817397</v>
      </c>
      <c r="BC16" s="333">
        <v>96.784795510454956</v>
      </c>
      <c r="BD16" s="229">
        <v>35517.150252245352</v>
      </c>
      <c r="BE16" s="229">
        <v>86.026483225753282</v>
      </c>
      <c r="BF16" s="333">
        <v>96.800190830951706</v>
      </c>
      <c r="BG16" s="229">
        <v>35405.467265295607</v>
      </c>
      <c r="BH16" s="229">
        <v>86.873281848609537</v>
      </c>
      <c r="BI16" s="333">
        <v>97.192202541936936</v>
      </c>
      <c r="BJ16" s="229">
        <v>33519.596648902334</v>
      </c>
      <c r="BK16" s="229">
        <v>93.71383214023318</v>
      </c>
      <c r="BL16" s="333">
        <v>96.774039838292822</v>
      </c>
      <c r="BM16" s="229">
        <v>33876.676648510715</v>
      </c>
      <c r="BN16" s="229">
        <v>96.48758670437195</v>
      </c>
      <c r="BO16" s="333">
        <v>97.98724939484849</v>
      </c>
      <c r="BP16" s="229">
        <v>33893.326914553931</v>
      </c>
      <c r="BQ16" s="229">
        <v>79.439954996086627</v>
      </c>
      <c r="BR16" s="333">
        <v>97.164466949112651</v>
      </c>
      <c r="BS16" s="229">
        <v>29638.25949645845</v>
      </c>
      <c r="BT16" s="229">
        <v>77.535547455301597</v>
      </c>
      <c r="BU16" s="333">
        <v>97.721136446254448</v>
      </c>
      <c r="BV16" s="229">
        <v>39262.868872103238</v>
      </c>
      <c r="BW16" s="229">
        <v>96.027740996432982</v>
      </c>
      <c r="BX16" s="333">
        <v>95.542317666339201</v>
      </c>
      <c r="BY16" s="229">
        <v>37393.330981620013</v>
      </c>
      <c r="BZ16" s="229">
        <v>178.31437709183632</v>
      </c>
      <c r="CA16" s="333">
        <v>97.209458828506442</v>
      </c>
      <c r="CB16" s="229">
        <v>34831.427872660002</v>
      </c>
      <c r="CC16" s="229">
        <v>191.90387864000002</v>
      </c>
      <c r="CD16" s="333">
        <v>97.353600340372964</v>
      </c>
      <c r="CE16" s="229">
        <v>28794.748660109999</v>
      </c>
      <c r="CF16" s="229">
        <v>152.55857406000001</v>
      </c>
      <c r="CG16" s="333">
        <v>93.01497777125492</v>
      </c>
      <c r="CH16" s="229">
        <v>28724.44156549577</v>
      </c>
      <c r="CI16" s="229">
        <v>117.76075154267858</v>
      </c>
      <c r="CJ16" s="333">
        <v>91.923946645418994</v>
      </c>
      <c r="CK16" s="229">
        <v>28751.900923810001</v>
      </c>
      <c r="CL16" s="229">
        <v>98.917426878768595</v>
      </c>
      <c r="CM16" s="333">
        <v>92.830101676630989</v>
      </c>
      <c r="CN16" s="229">
        <v>30215.399590055644</v>
      </c>
      <c r="CO16" s="229">
        <v>113.46456831737952</v>
      </c>
      <c r="CP16" s="333">
        <v>93.542853856689035</v>
      </c>
      <c r="CQ16" s="229">
        <v>33097.897332695502</v>
      </c>
      <c r="CR16" s="229">
        <v>108.87375730703823</v>
      </c>
      <c r="CS16" s="333">
        <v>94.177106540115872</v>
      </c>
      <c r="CT16" s="229">
        <v>28142.269563345166</v>
      </c>
      <c r="CU16" s="229">
        <v>74.28848868712538</v>
      </c>
      <c r="CV16" s="333">
        <v>92.882354113183112</v>
      </c>
      <c r="CW16" s="229">
        <v>32988.398350410112</v>
      </c>
      <c r="CX16" s="229">
        <v>88.293397145217284</v>
      </c>
      <c r="CY16" s="333">
        <v>93.725883634253037</v>
      </c>
      <c r="CZ16" s="229">
        <v>35027.355957893727</v>
      </c>
      <c r="DA16" s="229">
        <v>93.134985131809117</v>
      </c>
      <c r="DB16" s="333">
        <v>94.170834675445064</v>
      </c>
      <c r="DC16" s="229">
        <v>35216.135769292981</v>
      </c>
      <c r="DD16" s="229">
        <v>94.725391823124625</v>
      </c>
      <c r="DE16" s="333">
        <v>94.076692188990592</v>
      </c>
      <c r="DF16" s="229">
        <v>35196.499168837952</v>
      </c>
      <c r="DG16" s="229">
        <v>97.341010076599403</v>
      </c>
      <c r="DH16" s="333">
        <v>94.116201079060787</v>
      </c>
      <c r="DI16" s="229">
        <v>35403.266388290001</v>
      </c>
      <c r="DJ16" s="229">
        <v>99.496677969999993</v>
      </c>
      <c r="DK16" s="333">
        <v>94.417699931688631</v>
      </c>
      <c r="DL16" s="229">
        <v>36309.149485069996</v>
      </c>
      <c r="DM16" s="229">
        <v>105.52443624</v>
      </c>
      <c r="DN16" s="333">
        <v>96.770919996849088</v>
      </c>
      <c r="DO16" s="229">
        <v>36167.579428518759</v>
      </c>
      <c r="DP16" s="229">
        <v>86.078864752494042</v>
      </c>
      <c r="DQ16" s="333">
        <v>96.893817905613361</v>
      </c>
      <c r="DR16" s="229">
        <v>38760.577776639999</v>
      </c>
      <c r="DS16" s="229">
        <v>97.712420259999988</v>
      </c>
      <c r="DT16" s="333">
        <v>97.09552179560778</v>
      </c>
      <c r="DU16" s="229">
        <v>46751.661588989999</v>
      </c>
      <c r="DV16" s="229">
        <v>120.08698864589999</v>
      </c>
      <c r="DW16" s="333">
        <v>97.56173523979345</v>
      </c>
      <c r="DX16" s="229">
        <v>49464.71081171</v>
      </c>
      <c r="DY16" s="229">
        <v>135.40929426</v>
      </c>
      <c r="DZ16" s="333">
        <v>97.54587136061825</v>
      </c>
    </row>
    <row r="17" spans="1:130" s="109" customFormat="1" ht="13.5" thickBot="1">
      <c r="A17" s="337" t="s">
        <v>1597</v>
      </c>
      <c r="B17" s="241">
        <v>469.18707015700005</v>
      </c>
      <c r="C17" s="241">
        <v>215.8472967765</v>
      </c>
      <c r="D17" s="338">
        <v>1.0741271156699206</v>
      </c>
      <c r="E17" s="241">
        <v>298.15344111999997</v>
      </c>
      <c r="F17" s="241">
        <v>211.16395929399999</v>
      </c>
      <c r="G17" s="338">
        <v>0.7030400737965512</v>
      </c>
      <c r="H17" s="241">
        <v>502.85708605000002</v>
      </c>
      <c r="I17" s="241">
        <v>283.138925685</v>
      </c>
      <c r="J17" s="338">
        <v>1.1049586046273561</v>
      </c>
      <c r="K17" s="241">
        <v>600.47537343904719</v>
      </c>
      <c r="L17" s="241">
        <v>339.41564076453915</v>
      </c>
      <c r="M17" s="338">
        <v>1.1276925208729685</v>
      </c>
      <c r="N17" s="241">
        <v>747.1250536</v>
      </c>
      <c r="O17" s="241">
        <v>453.83072105299999</v>
      </c>
      <c r="P17" s="338">
        <v>1.2089067777739819</v>
      </c>
      <c r="Q17" s="241">
        <v>694.05483291999997</v>
      </c>
      <c r="R17" s="241">
        <v>513.75422460999994</v>
      </c>
      <c r="S17" s="338">
        <v>1.1940068900716516</v>
      </c>
      <c r="T17" s="241">
        <v>938.98911237000016</v>
      </c>
      <c r="U17" s="241">
        <v>786.46709902600014</v>
      </c>
      <c r="V17" s="338">
        <v>1.3470328388919812</v>
      </c>
      <c r="W17" s="241">
        <v>5937.2573700900011</v>
      </c>
      <c r="X17" s="241">
        <v>1162.9945494330002</v>
      </c>
      <c r="Y17" s="338">
        <v>9.4706516691942699</v>
      </c>
      <c r="Z17" s="241">
        <v>4141.8475310200001</v>
      </c>
      <c r="AA17" s="241">
        <v>2986.2904570229998</v>
      </c>
      <c r="AB17" s="338">
        <v>8.011223735274358</v>
      </c>
      <c r="AC17" s="241">
        <v>3617.2659337899995</v>
      </c>
      <c r="AD17" s="241">
        <v>3564.9435128279997</v>
      </c>
      <c r="AE17" s="338">
        <v>8.187368586865027</v>
      </c>
      <c r="AF17" s="241">
        <v>3717.0722631800004</v>
      </c>
      <c r="AG17" s="241">
        <v>3608.5925254910003</v>
      </c>
      <c r="AH17" s="338">
        <v>8.6230480020766507</v>
      </c>
      <c r="AI17" s="241">
        <v>803.74623367806385</v>
      </c>
      <c r="AJ17" s="241">
        <v>680.76095108862387</v>
      </c>
      <c r="AK17" s="338">
        <v>2.1237762872542532</v>
      </c>
      <c r="AL17" s="241">
        <v>841.86073588000011</v>
      </c>
      <c r="AM17" s="241">
        <v>704.95483824000007</v>
      </c>
      <c r="AN17" s="338">
        <v>2.3830790121987717</v>
      </c>
      <c r="AO17" s="241">
        <v>846.07973325281591</v>
      </c>
      <c r="AP17" s="241">
        <v>748.13682682959427</v>
      </c>
      <c r="AQ17" s="338">
        <v>2.3784420298474624</v>
      </c>
      <c r="AR17" s="241">
        <v>988.74014420000003</v>
      </c>
      <c r="AS17" s="241">
        <v>732.97200238743324</v>
      </c>
      <c r="AT17" s="338">
        <v>2.9236157690966835</v>
      </c>
      <c r="AU17" s="241">
        <v>1003.8573895213527</v>
      </c>
      <c r="AV17" s="241">
        <v>911.95802333305494</v>
      </c>
      <c r="AW17" s="338">
        <v>2.7349849015950309</v>
      </c>
      <c r="AX17" s="241">
        <v>1245.8033893483334</v>
      </c>
      <c r="AY17" s="241">
        <v>1005.5360193310263</v>
      </c>
      <c r="AZ17" s="338">
        <v>3.509919251300925</v>
      </c>
      <c r="BA17" s="241">
        <v>1165.3786384678322</v>
      </c>
      <c r="BB17" s="241">
        <v>1075.7954742549778</v>
      </c>
      <c r="BC17" s="338">
        <v>3.2152044895450413</v>
      </c>
      <c r="BD17" s="241">
        <v>1174.048336682218</v>
      </c>
      <c r="BE17" s="241">
        <v>1092.509518174247</v>
      </c>
      <c r="BF17" s="338">
        <v>3.1998091690482808</v>
      </c>
      <c r="BG17" s="241">
        <v>1022.8328856539463</v>
      </c>
      <c r="BH17" s="241">
        <v>935.57133143139038</v>
      </c>
      <c r="BI17" s="338">
        <v>2.8077974580630682</v>
      </c>
      <c r="BJ17" s="241">
        <v>1117.3749035024243</v>
      </c>
      <c r="BK17" s="241">
        <v>986.88937984461336</v>
      </c>
      <c r="BL17" s="338">
        <v>3.225960161707174</v>
      </c>
      <c r="BM17" s="241">
        <v>695.85891884823445</v>
      </c>
      <c r="BN17" s="241">
        <v>639.25654952562797</v>
      </c>
      <c r="BO17" s="338">
        <v>2.0127506051514987</v>
      </c>
      <c r="BP17" s="241">
        <v>989.10282419478995</v>
      </c>
      <c r="BQ17" s="241">
        <v>739.9426145939135</v>
      </c>
      <c r="BR17" s="338">
        <v>2.8355330508873853</v>
      </c>
      <c r="BS17" s="241">
        <v>691.16622891587781</v>
      </c>
      <c r="BT17" s="241">
        <v>562.38811994469847</v>
      </c>
      <c r="BU17" s="338">
        <v>2.2788635537455346</v>
      </c>
      <c r="BV17" s="241">
        <v>1831.8730507589175</v>
      </c>
      <c r="BW17" s="241">
        <v>571.37918116641686</v>
      </c>
      <c r="BX17" s="338">
        <v>4.4576823336607818</v>
      </c>
      <c r="BY17" s="241">
        <v>1073.43082557</v>
      </c>
      <c r="BZ17" s="241">
        <v>639.22156479896159</v>
      </c>
      <c r="CA17" s="338">
        <v>2.7905411714935671</v>
      </c>
      <c r="CB17" s="241">
        <v>946.83584936</v>
      </c>
      <c r="CC17" s="241">
        <v>613.69617083000003</v>
      </c>
      <c r="CD17" s="338">
        <v>2.6463996596270341</v>
      </c>
      <c r="CE17" s="241">
        <v>2162.3609904699997</v>
      </c>
      <c r="CF17" s="241">
        <v>595.17590857000005</v>
      </c>
      <c r="CG17" s="338">
        <v>6.9850222287450752</v>
      </c>
      <c r="CH17" s="241">
        <v>2523.6092566642269</v>
      </c>
      <c r="CI17" s="241">
        <v>667.32163822142434</v>
      </c>
      <c r="CJ17" s="338">
        <v>8.0760533545809956</v>
      </c>
      <c r="CK17" s="241">
        <v>2220.7043028500002</v>
      </c>
      <c r="CL17" s="241">
        <v>581.48317580123148</v>
      </c>
      <c r="CM17" s="338">
        <v>7.1698983233690168</v>
      </c>
      <c r="CN17" s="241">
        <v>2085.7312225093733</v>
      </c>
      <c r="CO17" s="241">
        <v>468.64298868262051</v>
      </c>
      <c r="CP17" s="338">
        <v>6.45714614331097</v>
      </c>
      <c r="CQ17" s="241">
        <v>2046.415917783323</v>
      </c>
      <c r="CR17" s="241">
        <v>466.76307317296175</v>
      </c>
      <c r="CS17" s="338">
        <v>5.8228934598841295</v>
      </c>
      <c r="CT17" s="241">
        <v>2156.5636564201286</v>
      </c>
      <c r="CU17" s="241">
        <v>645.83139312640049</v>
      </c>
      <c r="CV17" s="338">
        <v>7.1176458868168719</v>
      </c>
      <c r="CW17" s="241">
        <v>2202.0344650533575</v>
      </c>
      <c r="CX17" s="241">
        <v>665.93056853150756</v>
      </c>
      <c r="CY17" s="338">
        <v>6.2741163657469441</v>
      </c>
      <c r="CZ17" s="241">
        <v>2168.1898590396222</v>
      </c>
      <c r="DA17" s="241">
        <v>640.25635227819112</v>
      </c>
      <c r="DB17" s="338">
        <v>5.8291653245549346</v>
      </c>
      <c r="DC17" s="241">
        <v>2217.2974753063536</v>
      </c>
      <c r="DD17" s="241">
        <v>657.56503842687539</v>
      </c>
      <c r="DE17" s="338">
        <v>5.9233078110094324</v>
      </c>
      <c r="DF17" s="241">
        <v>2200.3557459409594</v>
      </c>
      <c r="DG17" s="241">
        <v>653.60056642340055</v>
      </c>
      <c r="DH17" s="338">
        <v>5.8837989209391983</v>
      </c>
      <c r="DI17" s="241">
        <v>2093.1632153800001</v>
      </c>
      <c r="DJ17" s="241">
        <v>618.39492309000013</v>
      </c>
      <c r="DK17" s="338">
        <v>5.5823000683113833</v>
      </c>
      <c r="DL17" s="241">
        <v>1211.5741850700001</v>
      </c>
      <c r="DM17" s="241">
        <v>351.16046499999999</v>
      </c>
      <c r="DN17" s="338">
        <v>3.2290800031509082</v>
      </c>
      <c r="DO17" s="241">
        <v>1159.4453603593915</v>
      </c>
      <c r="DP17" s="241">
        <v>317.6846066248433</v>
      </c>
      <c r="DQ17" s="338">
        <v>3.1061820943866287</v>
      </c>
      <c r="DR17" s="241">
        <v>1159.46905954</v>
      </c>
      <c r="DS17" s="241">
        <v>1116.5227224099999</v>
      </c>
      <c r="DT17" s="338">
        <v>2.9044782043921842</v>
      </c>
      <c r="DU17" s="241">
        <v>1168.4184240200002</v>
      </c>
      <c r="DV17" s="241">
        <v>1149.422751069</v>
      </c>
      <c r="DW17" s="338">
        <v>2.4382647602065393</v>
      </c>
      <c r="DX17" s="241">
        <v>1244.4684920899999</v>
      </c>
      <c r="DY17" s="241">
        <v>1182.39327484</v>
      </c>
      <c r="DZ17" s="338">
        <v>2.4541286393817523</v>
      </c>
    </row>
    <row r="18" spans="1:130" s="109" customFormat="1" ht="13.5" thickTop="1">
      <c r="B18" s="328"/>
      <c r="C18" s="328"/>
      <c r="D18" s="328"/>
      <c r="E18" s="328"/>
      <c r="F18" s="328"/>
      <c r="G18" s="328"/>
      <c r="H18" s="291"/>
      <c r="I18" s="291"/>
      <c r="J18" s="291"/>
      <c r="K18" s="291"/>
      <c r="L18" s="291"/>
      <c r="M18" s="291"/>
      <c r="N18" s="291"/>
      <c r="O18" s="291"/>
      <c r="P18" s="291"/>
      <c r="Q18" s="291"/>
      <c r="R18" s="291"/>
      <c r="S18" s="291"/>
      <c r="T18" s="291"/>
      <c r="U18" s="291"/>
      <c r="V18" s="291"/>
      <c r="W18" s="291"/>
      <c r="X18" s="291"/>
      <c r="Y18" s="291"/>
      <c r="Z18" s="291"/>
      <c r="AA18" s="291"/>
      <c r="AB18" s="291"/>
      <c r="AC18" s="291"/>
      <c r="AD18" s="291"/>
      <c r="AE18" s="291"/>
      <c r="AF18" s="291"/>
      <c r="AG18" s="291"/>
      <c r="AH18" s="291"/>
      <c r="AI18" s="291"/>
      <c r="AJ18" s="291"/>
      <c r="AK18" s="291"/>
      <c r="AL18" s="291"/>
      <c r="AM18" s="291"/>
      <c r="AN18" s="291"/>
      <c r="AO18" s="291"/>
      <c r="AP18" s="291"/>
      <c r="AQ18" s="291"/>
      <c r="AR18" s="291"/>
      <c r="AS18" s="291"/>
      <c r="AT18" s="291"/>
      <c r="AU18" s="291"/>
      <c r="AV18" s="291"/>
      <c r="AW18" s="291"/>
      <c r="AX18" s="291"/>
      <c r="AY18" s="291"/>
      <c r="AZ18" s="291"/>
      <c r="BA18" s="291"/>
      <c r="BB18" s="291"/>
      <c r="BC18" s="291"/>
      <c r="BD18" s="291"/>
      <c r="BE18" s="291"/>
      <c r="BF18" s="291"/>
      <c r="BG18" s="291"/>
      <c r="BH18" s="291"/>
      <c r="BI18" s="291"/>
      <c r="BJ18" s="291"/>
      <c r="BK18" s="291"/>
      <c r="BL18" s="291"/>
    </row>
  </sheetData>
  <sheetProtection sheet="1" objects="1" scenarios="1"/>
  <mergeCells count="43">
    <mergeCell ref="DX3:DZ3"/>
    <mergeCell ref="CK3:CM3"/>
    <mergeCell ref="BV3:BX3"/>
    <mergeCell ref="AU3:AW3"/>
    <mergeCell ref="AO3:AQ3"/>
    <mergeCell ref="BM3:BO3"/>
    <mergeCell ref="BS3:BU3"/>
    <mergeCell ref="BY3:CA3"/>
    <mergeCell ref="BA3:BC3"/>
    <mergeCell ref="CH3:CJ3"/>
    <mergeCell ref="CN3:CP3"/>
    <mergeCell ref="DC3:DE3"/>
    <mergeCell ref="DF3:DH3"/>
    <mergeCell ref="T3:V3"/>
    <mergeCell ref="W3:Y3"/>
    <mergeCell ref="CE3:CG3"/>
    <mergeCell ref="AF3:AH3"/>
    <mergeCell ref="AI3:AK3"/>
    <mergeCell ref="AX3:AZ3"/>
    <mergeCell ref="B3:D3"/>
    <mergeCell ref="Q3:S3"/>
    <mergeCell ref="H3:J3"/>
    <mergeCell ref="E3:G3"/>
    <mergeCell ref="AC3:AE3"/>
    <mergeCell ref="N3:P3"/>
    <mergeCell ref="K3:M3"/>
    <mergeCell ref="Z3:AB3"/>
    <mergeCell ref="DU3:DW3"/>
    <mergeCell ref="AL3:AN3"/>
    <mergeCell ref="BJ3:BL3"/>
    <mergeCell ref="BG3:BI3"/>
    <mergeCell ref="BP3:BR3"/>
    <mergeCell ref="CW3:CY3"/>
    <mergeCell ref="BD3:BF3"/>
    <mergeCell ref="DR3:DT3"/>
    <mergeCell ref="DO3:DQ3"/>
    <mergeCell ref="DI3:DK3"/>
    <mergeCell ref="CB3:CD3"/>
    <mergeCell ref="AR3:AT3"/>
    <mergeCell ref="DL3:DN3"/>
    <mergeCell ref="CZ3:DB3"/>
    <mergeCell ref="CQ3:CS3"/>
    <mergeCell ref="CT3:CV3"/>
  </mergeCells>
  <hyperlinks>
    <hyperlink ref="A4" location="'Index'!D30" display="Índice!A1" xr:uid="{FCAE81AB-1AC7-4BAE-B13B-0FAE88930DB1}"/>
  </hyperlinks>
  <printOptions horizontalCentered="1"/>
  <pageMargins left="0.39370078740157483" right="0.39370078740157483" top="0.39370078740157483" bottom="0.39370078740157483" header="0.51181102362204722" footer="0.51181102362204722"/>
  <pageSetup paperSize="9" orientation="landscape" r:id="rId1"/>
  <headerFooter alignWithMargins="0">
    <oddHeader>&amp;R&amp;"Calibri"&amp;10&amp;K000000 #interna&amp;1#_x000D_</oddHead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C1D19-E250-45EF-B9CF-09F2B19FB118}">
  <sheetPr codeName="Planilha10">
    <tabColor rgb="FF33CCCC"/>
  </sheetPr>
  <dimension ref="A1:AR13"/>
  <sheetViews>
    <sheetView showGridLines="0" showRowColHeaders="0" workbookViewId="0">
      <pane xSplit="1" ySplit="5" topLeftCell="AJ6" activePane="bottomRight" state="frozen"/>
      <selection pane="topRight" activeCell="B1" sqref="B1"/>
      <selection pane="bottomLeft" activeCell="A6" sqref="A6"/>
      <selection pane="bottomRight" activeCell="A4" sqref="A4"/>
    </sheetView>
  </sheetViews>
  <sheetFormatPr defaultColWidth="12.42578125" defaultRowHeight="12.75"/>
  <cols>
    <col min="1" max="1" width="64.7109375" customWidth="1"/>
    <col min="2" max="236" width="12.7109375" customWidth="1"/>
  </cols>
  <sheetData>
    <row r="1" spans="1:44" s="323" customFormat="1" ht="17.25">
      <c r="A1" s="320"/>
      <c r="B1" s="343"/>
      <c r="C1" s="339"/>
      <c r="D1" s="339"/>
      <c r="E1" s="339"/>
      <c r="F1" s="339"/>
      <c r="G1" s="339"/>
      <c r="H1" s="339"/>
      <c r="I1" s="339"/>
      <c r="J1" s="339"/>
      <c r="K1" s="339"/>
      <c r="L1" s="339"/>
      <c r="M1" s="339"/>
      <c r="N1" s="339"/>
      <c r="O1" s="339"/>
      <c r="P1" s="339"/>
      <c r="Q1" s="339"/>
      <c r="R1" s="339"/>
      <c r="S1" s="339"/>
      <c r="T1" s="339"/>
      <c r="U1" s="339"/>
      <c r="V1" s="339"/>
      <c r="W1" s="339"/>
      <c r="X1" s="339"/>
      <c r="Y1" s="339"/>
      <c r="Z1" s="339"/>
      <c r="AA1" s="339"/>
      <c r="AB1" s="339"/>
      <c r="AC1" s="339"/>
      <c r="AD1" s="339"/>
      <c r="AE1" s="339"/>
      <c r="AF1" s="339"/>
      <c r="AG1" s="339"/>
      <c r="AH1" s="339"/>
      <c r="AI1" s="339"/>
      <c r="AJ1" s="339"/>
      <c r="AK1" s="339"/>
      <c r="AL1" s="339"/>
      <c r="AM1" s="339"/>
      <c r="AN1" s="339"/>
      <c r="AO1" s="339"/>
      <c r="AP1" s="339"/>
      <c r="AQ1" s="339"/>
      <c r="AR1" s="339"/>
    </row>
    <row r="2" spans="1:44" s="323" customFormat="1" ht="33" customHeight="1">
      <c r="A2" s="620" t="s">
        <v>1089</v>
      </c>
      <c r="B2" s="343"/>
      <c r="C2" s="339"/>
      <c r="D2" s="339"/>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c r="AH2" s="339"/>
      <c r="AI2" s="339"/>
      <c r="AJ2" s="339"/>
      <c r="AK2" s="339"/>
      <c r="AL2" s="339"/>
      <c r="AM2" s="339"/>
      <c r="AN2" s="339"/>
      <c r="AO2" s="339"/>
      <c r="AP2" s="339"/>
      <c r="AQ2" s="339"/>
      <c r="AR2" s="339"/>
    </row>
    <row r="3" spans="1:44" s="341" customFormat="1">
      <c r="A3" s="621" t="s">
        <v>1443</v>
      </c>
      <c r="B3" s="94"/>
      <c r="C3" s="93"/>
      <c r="D3" s="93"/>
      <c r="E3" s="93"/>
      <c r="F3" s="93"/>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row>
    <row r="4" spans="1:44" s="341" customFormat="1">
      <c r="A4" s="95" t="s">
        <v>1457</v>
      </c>
      <c r="B4" s="94" t="s">
        <v>761</v>
      </c>
      <c r="C4" s="93" t="s">
        <v>762</v>
      </c>
      <c r="D4" s="93" t="s">
        <v>1478</v>
      </c>
      <c r="E4" s="93" t="s">
        <v>1479</v>
      </c>
      <c r="F4" s="93" t="s">
        <v>1460</v>
      </c>
      <c r="G4" s="94" t="s">
        <v>1461</v>
      </c>
      <c r="H4" s="94" t="s">
        <v>1480</v>
      </c>
      <c r="I4" s="94" t="s">
        <v>1481</v>
      </c>
      <c r="J4" s="94" t="s">
        <v>1464</v>
      </c>
      <c r="K4" s="94" t="s">
        <v>1465</v>
      </c>
      <c r="L4" s="94" t="s">
        <v>1482</v>
      </c>
      <c r="M4" s="94" t="s">
        <v>1483</v>
      </c>
      <c r="N4" s="94" t="s">
        <v>1468</v>
      </c>
      <c r="O4" s="94" t="s">
        <v>1469</v>
      </c>
      <c r="P4" s="94" t="s">
        <v>1484</v>
      </c>
      <c r="Q4" s="94" t="s">
        <v>1485</v>
      </c>
      <c r="R4" s="94" t="s">
        <v>1472</v>
      </c>
      <c r="S4" s="94" t="s">
        <v>1473</v>
      </c>
      <c r="T4" s="94" t="s">
        <v>1486</v>
      </c>
      <c r="U4" s="94" t="s">
        <v>1487</v>
      </c>
      <c r="V4" s="94" t="s">
        <v>1163</v>
      </c>
      <c r="W4" s="94" t="s">
        <v>1164</v>
      </c>
      <c r="X4" s="94" t="s">
        <v>1488</v>
      </c>
      <c r="Y4" s="94" t="s">
        <v>1489</v>
      </c>
      <c r="Z4" s="94" t="s">
        <v>1203</v>
      </c>
      <c r="AA4" s="94" t="s">
        <v>1204</v>
      </c>
      <c r="AB4" s="94" t="s">
        <v>1490</v>
      </c>
      <c r="AC4" s="94" t="s">
        <v>1491</v>
      </c>
      <c r="AD4" s="94" t="s">
        <v>1477</v>
      </c>
      <c r="AE4" s="94" t="s">
        <v>1403</v>
      </c>
      <c r="AF4" s="94" t="s">
        <v>1418</v>
      </c>
      <c r="AG4" s="94" t="s">
        <v>1419</v>
      </c>
      <c r="AH4" s="94" t="s">
        <v>1406</v>
      </c>
      <c r="AI4" s="94" t="s">
        <v>1407</v>
      </c>
      <c r="AJ4" s="94" t="s">
        <v>1420</v>
      </c>
      <c r="AK4" s="94" t="s">
        <v>1421</v>
      </c>
      <c r="AL4" s="94" t="s">
        <v>1410</v>
      </c>
      <c r="AM4" s="94" t="s">
        <v>1411</v>
      </c>
      <c r="AN4" s="94" t="s">
        <v>1422</v>
      </c>
      <c r="AO4" s="94" t="s">
        <v>1423</v>
      </c>
      <c r="AP4" s="94" t="s">
        <v>1414</v>
      </c>
      <c r="AQ4" s="94" t="s">
        <v>1415</v>
      </c>
      <c r="AR4" s="94" t="s">
        <v>1424</v>
      </c>
    </row>
    <row r="5" spans="1:44" s="109" customFormat="1" ht="4.5" customHeight="1">
      <c r="A5" s="344"/>
      <c r="B5" s="345"/>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row>
    <row r="6" spans="1:44" s="342" customFormat="1">
      <c r="A6" s="346" t="s">
        <v>1089</v>
      </c>
      <c r="B6" s="228">
        <v>2346.4499999999998</v>
      </c>
      <c r="C6" s="228">
        <v>2833.8229999999999</v>
      </c>
      <c r="D6" s="228">
        <v>2612.3530000000001</v>
      </c>
      <c r="E6" s="228">
        <v>2482.75</v>
      </c>
      <c r="F6" s="228">
        <v>2042.2539999999999</v>
      </c>
      <c r="G6" s="228">
        <v>3047.355</v>
      </c>
      <c r="H6" s="228">
        <v>2186.5749999999998</v>
      </c>
      <c r="I6" s="228">
        <v>2185.489</v>
      </c>
      <c r="J6" s="228">
        <v>1865.3219999999999</v>
      </c>
      <c r="K6" s="228">
        <v>2276.11969</v>
      </c>
      <c r="L6" s="228">
        <v>1353.6124371999999</v>
      </c>
      <c r="M6" s="228">
        <v>1496.4259999999999</v>
      </c>
      <c r="N6" s="228">
        <v>1252.0687415900002</v>
      </c>
      <c r="O6" s="228">
        <v>1851.6252778999997</v>
      </c>
      <c r="P6" s="228">
        <v>1555.1669999999999</v>
      </c>
      <c r="Q6" s="228">
        <v>2131.306</v>
      </c>
      <c r="R6" s="228">
        <v>2505.44612237</v>
      </c>
      <c r="S6" s="228">
        <v>2768.71245492965</v>
      </c>
      <c r="T6" s="228">
        <v>2122.3539880200001</v>
      </c>
      <c r="U6" s="228">
        <v>2522.6991994372038</v>
      </c>
      <c r="V6" s="228">
        <v>1903.129213662005</v>
      </c>
      <c r="W6" s="228">
        <v>2311.5539628758011</v>
      </c>
      <c r="X6" s="228">
        <v>1987.6243203732799</v>
      </c>
      <c r="Y6" s="228">
        <v>1132.4376459999999</v>
      </c>
      <c r="Z6" s="228">
        <v>2405.456608</v>
      </c>
      <c r="AA6" s="228">
        <v>545.95695000000001</v>
      </c>
      <c r="AB6" s="228">
        <v>893.26324800000009</v>
      </c>
      <c r="AC6" s="228">
        <v>809.42382999999995</v>
      </c>
      <c r="AD6" s="228">
        <v>1174.7025510000001</v>
      </c>
      <c r="AE6" s="228">
        <v>1775.412857</v>
      </c>
      <c r="AF6" s="228">
        <v>1474.6124990000001</v>
      </c>
      <c r="AG6" s="228">
        <v>1351.63629167</v>
      </c>
      <c r="AH6" s="228">
        <v>1749.0269069999999</v>
      </c>
      <c r="AI6" s="228">
        <v>1834.58374645</v>
      </c>
      <c r="AJ6" s="228">
        <v>2126.0121844489204</v>
      </c>
      <c r="AK6" s="228">
        <v>1752.0265664920892</v>
      </c>
      <c r="AL6" s="228">
        <v>1645.5736368561247</v>
      </c>
      <c r="AM6" s="228">
        <v>1861.6815918769562</v>
      </c>
      <c r="AN6" s="228">
        <v>1881.99289793457</v>
      </c>
      <c r="AO6" s="228">
        <v>2220.3638341370001</v>
      </c>
      <c r="AP6" s="228">
        <v>1657.2312355603301</v>
      </c>
      <c r="AQ6" s="228">
        <v>2685.4627664480809</v>
      </c>
      <c r="AR6" s="228">
        <v>2254.5378981403233</v>
      </c>
    </row>
    <row r="7" spans="1:44" s="312" customFormat="1">
      <c r="A7" s="347" t="s">
        <v>1090</v>
      </c>
      <c r="B7" s="229">
        <v>2943</v>
      </c>
      <c r="C7" s="229">
        <v>3462</v>
      </c>
      <c r="D7" s="229">
        <v>3249</v>
      </c>
      <c r="E7" s="229">
        <v>3121</v>
      </c>
      <c r="F7" s="229">
        <v>2253</v>
      </c>
      <c r="G7" s="229">
        <v>3057</v>
      </c>
      <c r="H7" s="229">
        <v>3004</v>
      </c>
      <c r="I7" s="229">
        <v>3258</v>
      </c>
      <c r="J7" s="229">
        <v>2353</v>
      </c>
      <c r="K7" s="229">
        <v>3128</v>
      </c>
      <c r="L7" s="229">
        <v>2554</v>
      </c>
      <c r="M7" s="229">
        <v>2410</v>
      </c>
      <c r="N7" s="229">
        <v>2255</v>
      </c>
      <c r="O7" s="229">
        <v>2971</v>
      </c>
      <c r="P7" s="229">
        <v>2504</v>
      </c>
      <c r="Q7" s="229">
        <v>3154</v>
      </c>
      <c r="R7" s="229">
        <v>2722</v>
      </c>
      <c r="S7" s="229">
        <v>2823</v>
      </c>
      <c r="T7" s="229">
        <v>2815</v>
      </c>
      <c r="U7" s="229">
        <v>3204</v>
      </c>
      <c r="V7" s="229">
        <v>2790</v>
      </c>
      <c r="W7" s="229">
        <v>2973</v>
      </c>
      <c r="X7" s="229">
        <v>3208</v>
      </c>
      <c r="Y7" s="229">
        <v>2723</v>
      </c>
      <c r="Z7" s="229">
        <v>2764</v>
      </c>
      <c r="AA7" s="229">
        <v>1158</v>
      </c>
      <c r="AB7" s="229">
        <v>1810</v>
      </c>
      <c r="AC7" s="229">
        <v>1938</v>
      </c>
      <c r="AD7" s="229">
        <v>2263</v>
      </c>
      <c r="AE7" s="229">
        <v>2384</v>
      </c>
      <c r="AF7" s="229">
        <v>2458</v>
      </c>
      <c r="AG7" s="229">
        <v>2491</v>
      </c>
      <c r="AH7" s="229">
        <v>2434</v>
      </c>
      <c r="AI7" s="229">
        <v>3002</v>
      </c>
      <c r="AJ7" s="229">
        <v>2886</v>
      </c>
      <c r="AK7" s="229">
        <v>2606</v>
      </c>
      <c r="AL7" s="229">
        <v>2479</v>
      </c>
      <c r="AM7" s="229">
        <v>2496</v>
      </c>
      <c r="AN7" s="229">
        <v>2760</v>
      </c>
      <c r="AO7" s="229">
        <v>2676</v>
      </c>
      <c r="AP7" s="229">
        <v>2533</v>
      </c>
      <c r="AQ7" s="229">
        <v>2870</v>
      </c>
      <c r="AR7" s="229">
        <v>2452</v>
      </c>
    </row>
    <row r="8" spans="1:44" s="312" customFormat="1" ht="13.5" thickBot="1">
      <c r="A8" s="348" t="s">
        <v>1091</v>
      </c>
      <c r="B8" s="241">
        <v>797.29867482161058</v>
      </c>
      <c r="C8" s="241">
        <v>818.55083766608891</v>
      </c>
      <c r="D8" s="241">
        <v>804.04832256078794</v>
      </c>
      <c r="E8" s="241">
        <v>795.49823774431275</v>
      </c>
      <c r="F8" s="241">
        <v>906.45983133599645</v>
      </c>
      <c r="G8" s="241">
        <v>996.84494602551524</v>
      </c>
      <c r="H8" s="241">
        <v>727.88781624500666</v>
      </c>
      <c r="I8" s="241">
        <v>670.80693677102522</v>
      </c>
      <c r="J8" s="241">
        <v>792.74203144921375</v>
      </c>
      <c r="K8" s="241">
        <v>727.65974744245523</v>
      </c>
      <c r="L8" s="241">
        <v>529.99703884103371</v>
      </c>
      <c r="M8" s="241">
        <v>620.92365145228212</v>
      </c>
      <c r="N8" s="241">
        <v>555.24112709090923</v>
      </c>
      <c r="O8" s="241">
        <v>623.2330117468864</v>
      </c>
      <c r="P8" s="241">
        <v>621.07308306709263</v>
      </c>
      <c r="Q8" s="241">
        <v>675.74698795180723</v>
      </c>
      <c r="R8" s="241">
        <v>920.44310153196182</v>
      </c>
      <c r="S8" s="241">
        <v>980.76955541255745</v>
      </c>
      <c r="T8" s="241">
        <v>753.94457833747776</v>
      </c>
      <c r="U8" s="241">
        <v>787.35930069825338</v>
      </c>
      <c r="V8" s="241">
        <v>682.12516618709856</v>
      </c>
      <c r="W8" s="241">
        <v>777.51562827978512</v>
      </c>
      <c r="X8" s="241">
        <v>619.58364101411473</v>
      </c>
      <c r="Y8" s="241">
        <v>415.87868013220708</v>
      </c>
      <c r="Z8" s="241">
        <v>870.28097250361793</v>
      </c>
      <c r="AA8" s="241">
        <v>471.46541450777198</v>
      </c>
      <c r="AB8" s="241">
        <v>493.51560662983434</v>
      </c>
      <c r="AC8" s="241">
        <v>417.65935500515991</v>
      </c>
      <c r="AD8" s="241">
        <v>519.0908311975254</v>
      </c>
      <c r="AE8" s="241">
        <v>744.72015813758389</v>
      </c>
      <c r="AF8" s="241">
        <v>599.92371806346625</v>
      </c>
      <c r="AG8" s="241">
        <v>542.60790512645519</v>
      </c>
      <c r="AH8" s="241">
        <v>718.58130936729663</v>
      </c>
      <c r="AI8" s="241">
        <v>611.12050181545635</v>
      </c>
      <c r="AJ8" s="241">
        <v>736.66395857550947</v>
      </c>
      <c r="AK8" s="241">
        <v>672.30489888414775</v>
      </c>
      <c r="AL8" s="241">
        <v>663.80542027274089</v>
      </c>
      <c r="AM8" s="241">
        <v>745.866022386601</v>
      </c>
      <c r="AN8" s="241">
        <v>681.88148475890216</v>
      </c>
      <c r="AO8" s="241">
        <v>829.73237449065778</v>
      </c>
      <c r="AP8" s="241">
        <v>654.25631091998821</v>
      </c>
      <c r="AQ8" s="241">
        <v>935.70131235124779</v>
      </c>
      <c r="AR8" s="241">
        <v>919.46896335249733</v>
      </c>
    </row>
    <row r="9" spans="1:44" s="329" customFormat="1" ht="13.5" thickTop="1"/>
    <row r="10" spans="1:44" s="329" customFormat="1"/>
    <row r="11" spans="1:44" s="329" customFormat="1"/>
    <row r="12" spans="1:44" s="329" customFormat="1"/>
    <row r="13" spans="1:44" s="329" customFormat="1"/>
  </sheetData>
  <sheetProtection sheet="1" objects="1" scenarios="1"/>
  <hyperlinks>
    <hyperlink ref="A4" location="'Index'!D7" display="Índice!A1" xr:uid="{66C81098-59A2-4658-8036-79BE5AED38F2}"/>
  </hyperlinks>
  <pageMargins left="0.511811024" right="0.511811024" top="0.78740157499999996" bottom="0.78740157499999996" header="0.31496062000000002" footer="0.31496062000000002"/>
  <pageSetup paperSize="9" orientation="portrait" r:id="rId1"/>
  <headerFooter>
    <oddHeader>&amp;R&amp;"Calibri"&amp;10&amp;K000000 #interna&amp;1#_x000D_</oddHead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8050C-A6FA-40FE-A837-F6ABB37505CF}">
  <sheetPr codeName="Plan22">
    <tabColor rgb="FF33CCCC"/>
  </sheetPr>
  <dimension ref="A1:AR15"/>
  <sheetViews>
    <sheetView showGridLines="0" showRowColHeaders="0" zoomScaleNormal="100" workbookViewId="0">
      <pane xSplit="1" ySplit="5" topLeftCell="AJ6" activePane="bottomRight" state="frozen"/>
      <selection pane="topRight" activeCell="B1" sqref="B1"/>
      <selection pane="bottomLeft" activeCell="A6" sqref="A6"/>
      <selection pane="bottomRight" activeCell="AJ38" sqref="AJ38"/>
    </sheetView>
  </sheetViews>
  <sheetFormatPr defaultColWidth="12.42578125" defaultRowHeight="12.75"/>
  <cols>
    <col min="1" max="1" width="52.7109375" customWidth="1"/>
    <col min="2" max="236" width="12.7109375" customWidth="1"/>
  </cols>
  <sheetData>
    <row r="1" spans="1:44" s="323" customFormat="1" ht="16.350000000000001" customHeight="1">
      <c r="A1" s="320"/>
      <c r="B1" s="339"/>
      <c r="C1" s="339"/>
      <c r="D1" s="339"/>
      <c r="E1" s="339"/>
      <c r="F1" s="339"/>
      <c r="G1" s="339"/>
      <c r="H1" s="339"/>
      <c r="I1" s="339"/>
      <c r="J1" s="339"/>
      <c r="K1" s="339"/>
      <c r="L1" s="339"/>
      <c r="M1" s="339"/>
      <c r="N1" s="339"/>
      <c r="O1" s="339"/>
      <c r="P1" s="339"/>
      <c r="Q1" s="339"/>
      <c r="R1" s="339"/>
      <c r="S1" s="339"/>
      <c r="T1" s="339"/>
      <c r="U1" s="339"/>
      <c r="V1" s="339"/>
      <c r="W1" s="339"/>
      <c r="X1" s="339"/>
      <c r="Y1" s="339"/>
      <c r="Z1" s="339"/>
      <c r="AA1" s="339"/>
      <c r="AB1" s="339"/>
      <c r="AC1" s="339"/>
      <c r="AD1" s="339"/>
      <c r="AE1" s="339"/>
      <c r="AF1" s="339"/>
      <c r="AG1" s="339"/>
      <c r="AH1" s="339"/>
      <c r="AI1" s="339"/>
      <c r="AJ1" s="339"/>
      <c r="AK1" s="339"/>
      <c r="AL1" s="339"/>
      <c r="AM1" s="339"/>
      <c r="AN1" s="339"/>
      <c r="AO1" s="339"/>
      <c r="AP1" s="339"/>
      <c r="AQ1" s="339"/>
      <c r="AR1" s="339"/>
    </row>
    <row r="2" spans="1:44" s="323" customFormat="1" ht="33" customHeight="1">
      <c r="A2" s="620" t="s">
        <v>247</v>
      </c>
      <c r="B2" s="339"/>
      <c r="C2" s="339"/>
      <c r="D2" s="339"/>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c r="AH2" s="339"/>
      <c r="AI2" s="339"/>
      <c r="AJ2" s="339"/>
      <c r="AK2" s="339"/>
      <c r="AL2" s="339"/>
      <c r="AM2" s="339"/>
      <c r="AN2" s="339"/>
      <c r="AO2" s="339"/>
      <c r="AP2" s="339"/>
      <c r="AQ2" s="339"/>
      <c r="AR2" s="339"/>
    </row>
    <row r="3" spans="1:44" s="323" customFormat="1" ht="16.350000000000001" customHeight="1">
      <c r="A3" s="621" t="s">
        <v>1443</v>
      </c>
      <c r="B3" s="339"/>
      <c r="C3" s="339"/>
      <c r="D3" s="339"/>
      <c r="E3" s="339"/>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39"/>
      <c r="AG3" s="339"/>
      <c r="AH3" s="339"/>
      <c r="AI3" s="339"/>
      <c r="AJ3" s="339"/>
      <c r="AK3" s="339"/>
      <c r="AL3" s="339"/>
      <c r="AM3" s="339"/>
      <c r="AN3" s="339"/>
      <c r="AO3" s="339"/>
      <c r="AP3" s="339"/>
      <c r="AQ3" s="339"/>
      <c r="AR3" s="339"/>
    </row>
    <row r="4" spans="1:44" s="341" customFormat="1" ht="16.350000000000001" customHeight="1">
      <c r="A4" s="95" t="s">
        <v>1457</v>
      </c>
      <c r="B4" s="94" t="s">
        <v>761</v>
      </c>
      <c r="C4" s="94" t="s">
        <v>762</v>
      </c>
      <c r="D4" s="94" t="s">
        <v>1478</v>
      </c>
      <c r="E4" s="94" t="s">
        <v>1479</v>
      </c>
      <c r="F4" s="94" t="s">
        <v>1460</v>
      </c>
      <c r="G4" s="94" t="s">
        <v>1461</v>
      </c>
      <c r="H4" s="94" t="s">
        <v>1480</v>
      </c>
      <c r="I4" s="94" t="s">
        <v>1481</v>
      </c>
      <c r="J4" s="94" t="s">
        <v>1464</v>
      </c>
      <c r="K4" s="94" t="s">
        <v>1465</v>
      </c>
      <c r="L4" s="94" t="s">
        <v>1482</v>
      </c>
      <c r="M4" s="94" t="s">
        <v>1483</v>
      </c>
      <c r="N4" s="94" t="s">
        <v>1468</v>
      </c>
      <c r="O4" s="94" t="s">
        <v>1469</v>
      </c>
      <c r="P4" s="94" t="s">
        <v>1484</v>
      </c>
      <c r="Q4" s="94" t="s">
        <v>1485</v>
      </c>
      <c r="R4" s="94" t="s">
        <v>1472</v>
      </c>
      <c r="S4" s="94" t="s">
        <v>1473</v>
      </c>
      <c r="T4" s="94" t="s">
        <v>1486</v>
      </c>
      <c r="U4" s="94" t="s">
        <v>1487</v>
      </c>
      <c r="V4" s="94" t="s">
        <v>1163</v>
      </c>
      <c r="W4" s="94" t="s">
        <v>1164</v>
      </c>
      <c r="X4" s="94" t="s">
        <v>1488</v>
      </c>
      <c r="Y4" s="94" t="s">
        <v>1489</v>
      </c>
      <c r="Z4" s="94" t="s">
        <v>1203</v>
      </c>
      <c r="AA4" s="94" t="s">
        <v>1204</v>
      </c>
      <c r="AB4" s="94" t="s">
        <v>1490</v>
      </c>
      <c r="AC4" s="94" t="s">
        <v>1491</v>
      </c>
      <c r="AD4" s="94" t="s">
        <v>1477</v>
      </c>
      <c r="AE4" s="94" t="s">
        <v>1403</v>
      </c>
      <c r="AF4" s="94" t="s">
        <v>1418</v>
      </c>
      <c r="AG4" s="94" t="s">
        <v>1419</v>
      </c>
      <c r="AH4" s="94" t="s">
        <v>1406</v>
      </c>
      <c r="AI4" s="94" t="s">
        <v>1407</v>
      </c>
      <c r="AJ4" s="94" t="s">
        <v>1420</v>
      </c>
      <c r="AK4" s="94" t="s">
        <v>1421</v>
      </c>
      <c r="AL4" s="94" t="s">
        <v>1410</v>
      </c>
      <c r="AM4" s="94" t="s">
        <v>1411</v>
      </c>
      <c r="AN4" s="94" t="s">
        <v>1422</v>
      </c>
      <c r="AO4" s="94" t="s">
        <v>1423</v>
      </c>
      <c r="AP4" s="94" t="s">
        <v>1414</v>
      </c>
      <c r="AQ4" s="94" t="s">
        <v>1415</v>
      </c>
      <c r="AR4" s="94" t="s">
        <v>1424</v>
      </c>
    </row>
    <row r="5" spans="1:44" s="109" customFormat="1" ht="4.5" customHeight="1">
      <c r="A5" s="344"/>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row>
    <row r="6" spans="1:44" s="109" customFormat="1">
      <c r="A6" s="120" t="s">
        <v>537</v>
      </c>
      <c r="B6" s="229">
        <v>20516.839600470052</v>
      </c>
      <c r="C6" s="229">
        <v>21172.644540709298</v>
      </c>
      <c r="D6" s="229">
        <v>22342.264019890597</v>
      </c>
      <c r="E6" s="229">
        <v>23889.449971909846</v>
      </c>
      <c r="F6" s="229">
        <v>25482.019599878346</v>
      </c>
      <c r="G6" s="229">
        <v>26169.768000000004</v>
      </c>
      <c r="H6" s="229">
        <v>28220.193480694961</v>
      </c>
      <c r="I6" s="229">
        <v>30348.502</v>
      </c>
      <c r="J6" s="229">
        <v>34188.561000000002</v>
      </c>
      <c r="K6" s="229">
        <v>36967.683999999994</v>
      </c>
      <c r="L6" s="229">
        <v>37513.555</v>
      </c>
      <c r="M6" s="229">
        <v>34535.078841112481</v>
      </c>
      <c r="N6" s="229">
        <v>34728.246860413346</v>
      </c>
      <c r="O6" s="229">
        <v>36030.486226927518</v>
      </c>
      <c r="P6" s="229">
        <v>35675.288384466578</v>
      </c>
      <c r="Q6" s="229">
        <v>34611.542243145144</v>
      </c>
      <c r="R6" s="229">
        <v>33014.393376332948</v>
      </c>
      <c r="S6" s="229">
        <v>33113.82001805945</v>
      </c>
      <c r="T6" s="229">
        <v>32187.649356776037</v>
      </c>
      <c r="U6" s="229">
        <v>32062.9878678596</v>
      </c>
      <c r="V6" s="229">
        <v>32831.090644216703</v>
      </c>
      <c r="W6" s="229">
        <v>33561.652301395094</v>
      </c>
      <c r="X6" s="229">
        <v>34485.341827722877</v>
      </c>
      <c r="Y6" s="229">
        <v>37619.888280312007</v>
      </c>
      <c r="Z6" s="229">
        <v>39754.099113169381</v>
      </c>
      <c r="AA6" s="229">
        <v>39417.470666630921</v>
      </c>
      <c r="AB6" s="229">
        <v>39187.929458073879</v>
      </c>
      <c r="AC6" s="229">
        <v>41624.756080132982</v>
      </c>
      <c r="AD6" s="229">
        <v>41148.54230302466</v>
      </c>
      <c r="AE6" s="229">
        <v>39415.763442710399</v>
      </c>
      <c r="AF6" s="229">
        <v>40288.285104413146</v>
      </c>
      <c r="AG6" s="229">
        <v>40871.707942042864</v>
      </c>
      <c r="AH6" s="229">
        <v>40304.039988247925</v>
      </c>
      <c r="AI6" s="229">
        <v>40600.372311235158</v>
      </c>
      <c r="AJ6" s="229">
        <v>43762.10751659231</v>
      </c>
      <c r="AK6" s="229">
        <v>46954.118151299474</v>
      </c>
      <c r="AL6" s="229">
        <v>45460.504096807759</v>
      </c>
      <c r="AM6" s="229">
        <v>47391.417082491229</v>
      </c>
      <c r="AN6" s="229">
        <v>49372.27818992555</v>
      </c>
      <c r="AO6" s="229">
        <v>52422.680565774972</v>
      </c>
      <c r="AP6" s="229">
        <v>54253.807622755819</v>
      </c>
      <c r="AQ6" s="229">
        <v>55941.011748325771</v>
      </c>
      <c r="AR6" s="229">
        <v>59324.951821456249</v>
      </c>
    </row>
    <row r="7" spans="1:44" s="109" customFormat="1">
      <c r="A7" s="120" t="s">
        <v>892</v>
      </c>
      <c r="B7" s="229">
        <v>0</v>
      </c>
      <c r="C7" s="229">
        <v>0</v>
      </c>
      <c r="D7" s="229">
        <v>0</v>
      </c>
      <c r="E7" s="229">
        <v>0</v>
      </c>
      <c r="F7" s="229">
        <v>0</v>
      </c>
      <c r="G7" s="229">
        <v>0</v>
      </c>
      <c r="H7" s="229">
        <v>0</v>
      </c>
      <c r="I7" s="229">
        <v>0</v>
      </c>
      <c r="J7" s="229">
        <v>0</v>
      </c>
      <c r="K7" s="229">
        <v>0</v>
      </c>
      <c r="L7" s="229">
        <v>0</v>
      </c>
      <c r="M7" s="229">
        <v>1535.0552063593755</v>
      </c>
      <c r="N7" s="229">
        <v>1686.0807235814536</v>
      </c>
      <c r="O7" s="229">
        <v>1850.9244021974048</v>
      </c>
      <c r="P7" s="229">
        <v>2130.4469595331425</v>
      </c>
      <c r="Q7" s="229">
        <v>2074.9009557403169</v>
      </c>
      <c r="R7" s="229">
        <v>1974.9303399225407</v>
      </c>
      <c r="S7" s="229">
        <v>2067.3099351163387</v>
      </c>
      <c r="T7" s="229">
        <v>2244.7267437239625</v>
      </c>
      <c r="U7" s="229">
        <v>2287.5135173737299</v>
      </c>
      <c r="V7" s="229">
        <v>1916.3677216481353</v>
      </c>
      <c r="W7" s="229">
        <v>1985.2701829358446</v>
      </c>
      <c r="X7" s="229">
        <v>2135.70361890806</v>
      </c>
      <c r="Y7" s="229">
        <v>2179.9779716565777</v>
      </c>
      <c r="Z7" s="229">
        <v>2256.2187900788886</v>
      </c>
      <c r="AA7" s="229">
        <v>2259.1893949354371</v>
      </c>
      <c r="AB7" s="229">
        <v>3161.9336214160339</v>
      </c>
      <c r="AC7" s="229">
        <v>3545.6138304892811</v>
      </c>
      <c r="AD7" s="229">
        <v>3528.3919016756354</v>
      </c>
      <c r="AE7" s="229">
        <v>3387.0344251605156</v>
      </c>
      <c r="AF7" s="229">
        <v>3663.8337381628189</v>
      </c>
      <c r="AG7" s="229">
        <v>3794.0212185285109</v>
      </c>
      <c r="AH7" s="229">
        <v>3890.8827855009336</v>
      </c>
      <c r="AI7" s="229">
        <v>3500.817091364097</v>
      </c>
      <c r="AJ7" s="229">
        <v>3584.1187512357756</v>
      </c>
      <c r="AK7" s="229">
        <v>3743.0374234067476</v>
      </c>
      <c r="AL7" s="229">
        <v>3194.6068326898576</v>
      </c>
      <c r="AM7" s="229">
        <v>3283.5347583771427</v>
      </c>
      <c r="AN7" s="229">
        <v>3466.1272570751253</v>
      </c>
      <c r="AO7" s="229">
        <v>3504.9381955119024</v>
      </c>
      <c r="AP7" s="229">
        <v>2796.5551145433265</v>
      </c>
      <c r="AQ7" s="229">
        <v>2845.3921416878402</v>
      </c>
      <c r="AR7" s="229">
        <v>2866.8491470919389</v>
      </c>
    </row>
    <row r="8" spans="1:44" s="109" customFormat="1">
      <c r="A8" s="120" t="s">
        <v>538</v>
      </c>
      <c r="B8" s="229">
        <v>1418.96</v>
      </c>
      <c r="C8" s="229">
        <v>1529.9549999999999</v>
      </c>
      <c r="D8" s="229">
        <v>1414.402</v>
      </c>
      <c r="E8" s="229">
        <v>1405.498</v>
      </c>
      <c r="F8" s="229">
        <v>1380.279</v>
      </c>
      <c r="G8" s="229">
        <v>1405.498</v>
      </c>
      <c r="H8" s="229">
        <v>3705.498</v>
      </c>
      <c r="I8" s="229">
        <v>3228.498</v>
      </c>
      <c r="J8" s="229">
        <v>1209.075</v>
      </c>
      <c r="K8" s="229">
        <v>0</v>
      </c>
      <c r="L8" s="229">
        <v>0</v>
      </c>
      <c r="M8" s="229">
        <v>0</v>
      </c>
      <c r="N8" s="229">
        <v>0</v>
      </c>
      <c r="O8" s="229">
        <v>0</v>
      </c>
      <c r="P8" s="229">
        <v>0</v>
      </c>
      <c r="Q8" s="229">
        <v>0</v>
      </c>
      <c r="R8" s="229">
        <v>0</v>
      </c>
      <c r="S8" s="229">
        <v>0</v>
      </c>
      <c r="T8" s="229">
        <v>0</v>
      </c>
      <c r="U8" s="229">
        <v>0</v>
      </c>
      <c r="V8" s="229">
        <v>0</v>
      </c>
      <c r="W8" s="229">
        <v>0</v>
      </c>
      <c r="X8" s="229">
        <v>0</v>
      </c>
      <c r="Y8" s="229">
        <v>0</v>
      </c>
      <c r="Z8" s="229">
        <v>0</v>
      </c>
      <c r="AA8" s="229">
        <v>0</v>
      </c>
      <c r="AB8" s="229">
        <v>0</v>
      </c>
      <c r="AC8" s="229">
        <v>0</v>
      </c>
      <c r="AD8" s="229">
        <v>0</v>
      </c>
      <c r="AE8" s="229">
        <v>0</v>
      </c>
      <c r="AF8" s="229">
        <v>0</v>
      </c>
      <c r="AG8" s="229">
        <v>0</v>
      </c>
      <c r="AH8" s="229">
        <v>0</v>
      </c>
      <c r="AI8" s="229">
        <v>0</v>
      </c>
      <c r="AJ8" s="229">
        <v>0</v>
      </c>
      <c r="AK8" s="229">
        <v>0</v>
      </c>
      <c r="AL8" s="229">
        <v>0</v>
      </c>
      <c r="AM8" s="229">
        <v>0</v>
      </c>
      <c r="AN8" s="229">
        <v>0</v>
      </c>
      <c r="AO8" s="229">
        <v>0</v>
      </c>
      <c r="AP8" s="229">
        <v>0</v>
      </c>
      <c r="AQ8" s="229">
        <v>0</v>
      </c>
      <c r="AR8" s="229">
        <v>0</v>
      </c>
    </row>
    <row r="9" spans="1:44" s="109" customFormat="1" ht="13.5" thickBot="1">
      <c r="A9" s="132" t="s">
        <v>2</v>
      </c>
      <c r="B9" s="235">
        <v>21935.799600470051</v>
      </c>
      <c r="C9" s="235">
        <v>22702.5995407093</v>
      </c>
      <c r="D9" s="235">
        <v>23756.666019890596</v>
      </c>
      <c r="E9" s="235">
        <v>25294.947971909845</v>
      </c>
      <c r="F9" s="235">
        <v>26862.298599878344</v>
      </c>
      <c r="G9" s="235">
        <v>27575.266000000003</v>
      </c>
      <c r="H9" s="235">
        <v>31925.691480694961</v>
      </c>
      <c r="I9" s="235">
        <v>33577</v>
      </c>
      <c r="J9" s="235">
        <v>35397.635999999999</v>
      </c>
      <c r="K9" s="235">
        <v>36967.683999999994</v>
      </c>
      <c r="L9" s="235">
        <v>37513.555</v>
      </c>
      <c r="M9" s="235">
        <v>36070.13404747186</v>
      </c>
      <c r="N9" s="235">
        <v>36414.327583994804</v>
      </c>
      <c r="O9" s="235">
        <v>37881.410629124919</v>
      </c>
      <c r="P9" s="235">
        <v>37805.735343999724</v>
      </c>
      <c r="Q9" s="235">
        <v>36686.443198885463</v>
      </c>
      <c r="R9" s="235">
        <v>34989.323716255487</v>
      </c>
      <c r="S9" s="235">
        <v>35181.12995317579</v>
      </c>
      <c r="T9" s="235">
        <v>34432.376100499998</v>
      </c>
      <c r="U9" s="235">
        <v>34350.501385233329</v>
      </c>
      <c r="V9" s="235">
        <v>34747.458365864833</v>
      </c>
      <c r="W9" s="235">
        <v>35546.922484330942</v>
      </c>
      <c r="X9" s="235">
        <v>36621.045446630938</v>
      </c>
      <c r="Y9" s="235">
        <v>39799.866251968575</v>
      </c>
      <c r="Z9" s="235">
        <v>42010.317903248266</v>
      </c>
      <c r="AA9" s="235">
        <v>41676.660061566363</v>
      </c>
      <c r="AB9" s="235">
        <v>42349.863079489915</v>
      </c>
      <c r="AC9" s="235">
        <v>45170.369910622263</v>
      </c>
      <c r="AD9" s="235">
        <v>44676.934204700301</v>
      </c>
      <c r="AE9" s="235">
        <v>42802.797867870911</v>
      </c>
      <c r="AF9" s="235">
        <v>43952.118842575961</v>
      </c>
      <c r="AG9" s="235">
        <v>44665.729160571384</v>
      </c>
      <c r="AH9" s="235">
        <v>44194.922773748862</v>
      </c>
      <c r="AI9" s="235">
        <v>44101.189402599266</v>
      </c>
      <c r="AJ9" s="235">
        <v>47346.226267828082</v>
      </c>
      <c r="AK9" s="235">
        <v>50697.155574706223</v>
      </c>
      <c r="AL9" s="235">
        <v>48655.11092949762</v>
      </c>
      <c r="AM9" s="235">
        <v>50674.95184086838</v>
      </c>
      <c r="AN9" s="235">
        <v>52838.405447000681</v>
      </c>
      <c r="AO9" s="235">
        <v>55927.618761286867</v>
      </c>
      <c r="AP9" s="235">
        <v>57050.362737299147</v>
      </c>
      <c r="AQ9" s="235">
        <v>58786.403890013615</v>
      </c>
      <c r="AR9" s="235">
        <v>62191.800968548181</v>
      </c>
    </row>
    <row r="10" spans="1:44" s="109" customFormat="1" ht="13.5" thickTop="1">
      <c r="B10" s="291"/>
      <c r="C10" s="291"/>
      <c r="D10" s="291"/>
      <c r="E10" s="291"/>
      <c r="F10" s="291"/>
      <c r="G10" s="291"/>
      <c r="H10" s="291"/>
      <c r="I10" s="291"/>
      <c r="J10" s="291"/>
      <c r="K10" s="291"/>
      <c r="L10" s="291"/>
      <c r="M10" s="291"/>
      <c r="N10" s="291"/>
      <c r="O10" s="291"/>
      <c r="P10" s="291"/>
      <c r="Q10" s="291"/>
      <c r="R10" s="291"/>
      <c r="S10" s="291"/>
      <c r="T10" s="291"/>
      <c r="U10" s="291"/>
      <c r="V10" s="291"/>
    </row>
    <row r="11" spans="1:44" s="109" customFormat="1">
      <c r="C11" s="291"/>
      <c r="D11" s="291"/>
      <c r="E11" s="291"/>
      <c r="F11" s="291"/>
      <c r="G11" s="291"/>
      <c r="H11" s="291"/>
      <c r="I11" s="291"/>
      <c r="J11" s="291"/>
      <c r="K11" s="291"/>
      <c r="L11" s="291"/>
      <c r="M11" s="291"/>
      <c r="N11" s="291"/>
      <c r="O11" s="291"/>
      <c r="P11" s="291"/>
      <c r="Q11" s="291"/>
      <c r="R11" s="291"/>
      <c r="S11" s="291"/>
      <c r="T11" s="291"/>
      <c r="U11" s="291"/>
      <c r="V11" s="291"/>
    </row>
    <row r="12" spans="1:44" s="109" customFormat="1">
      <c r="C12" s="291"/>
      <c r="D12" s="291"/>
      <c r="E12" s="291"/>
      <c r="F12" s="291"/>
      <c r="G12" s="291"/>
      <c r="H12" s="291"/>
      <c r="I12" s="291"/>
      <c r="J12" s="291"/>
      <c r="K12" s="291"/>
      <c r="L12" s="291"/>
      <c r="M12" s="291"/>
      <c r="N12" s="291"/>
      <c r="O12" s="291"/>
      <c r="P12" s="291"/>
      <c r="Q12" s="291"/>
      <c r="R12" s="291"/>
      <c r="S12" s="291"/>
      <c r="T12" s="291"/>
      <c r="U12" s="291"/>
      <c r="V12" s="291"/>
    </row>
    <row r="13" spans="1:44" s="109" customFormat="1">
      <c r="C13" s="291"/>
      <c r="D13" s="291"/>
      <c r="E13" s="291"/>
      <c r="F13" s="291"/>
      <c r="G13" s="291"/>
      <c r="H13" s="291"/>
      <c r="I13" s="291"/>
      <c r="J13" s="291"/>
      <c r="K13" s="291"/>
      <c r="L13" s="291"/>
      <c r="M13" s="291"/>
      <c r="N13" s="291"/>
      <c r="O13" s="291"/>
      <c r="P13" s="291"/>
      <c r="Q13" s="291"/>
      <c r="R13" s="291"/>
      <c r="S13" s="291"/>
      <c r="T13" s="291"/>
      <c r="U13" s="291"/>
      <c r="V13" s="291"/>
    </row>
    <row r="14" spans="1:44" s="109" customFormat="1">
      <c r="C14" s="291"/>
      <c r="D14" s="291"/>
      <c r="E14" s="291"/>
      <c r="F14" s="291"/>
      <c r="G14" s="291"/>
      <c r="H14" s="291"/>
      <c r="I14" s="291"/>
      <c r="J14" s="291"/>
      <c r="K14" s="291"/>
      <c r="L14" s="291"/>
      <c r="M14" s="291"/>
      <c r="N14" s="291"/>
      <c r="O14" s="291"/>
      <c r="P14" s="291"/>
      <c r="Q14" s="291"/>
      <c r="R14" s="291"/>
      <c r="S14" s="291"/>
      <c r="T14" s="291"/>
      <c r="U14" s="291"/>
      <c r="V14" s="291"/>
    </row>
    <row r="15" spans="1:44" s="109" customFormat="1">
      <c r="C15" s="291"/>
      <c r="D15" s="291"/>
      <c r="E15" s="291"/>
      <c r="F15" s="291"/>
      <c r="G15" s="291"/>
      <c r="H15" s="291"/>
      <c r="I15" s="291"/>
      <c r="J15" s="291"/>
      <c r="K15" s="291"/>
      <c r="L15" s="291"/>
      <c r="M15" s="291"/>
      <c r="N15" s="291"/>
      <c r="O15" s="291"/>
      <c r="P15" s="291"/>
      <c r="Q15" s="291"/>
      <c r="R15" s="291"/>
      <c r="S15" s="291"/>
      <c r="T15" s="291"/>
      <c r="U15" s="291"/>
      <c r="V15" s="291"/>
    </row>
  </sheetData>
  <sheetProtection sheet="1" objects="1" scenarios="1"/>
  <hyperlinks>
    <hyperlink ref="A4" location="'Index'!D14" display="Índice!A1" xr:uid="{9E9814D3-EEBE-4E80-A101-03934A119C65}"/>
  </hyperlinks>
  <printOptions horizontalCentered="1"/>
  <pageMargins left="0.39370078740157483" right="0.39370078740157483" top="0.39370078740157483" bottom="0.39370078740157483" header="0.51181102362204722" footer="0.51181102362204722"/>
  <pageSetup paperSize="9" orientation="landscape" r:id="rId1"/>
  <headerFooter alignWithMargins="0">
    <oddHeader>&amp;R&amp;"Calibri"&amp;10&amp;K000000 #interna&amp;1#_x000D_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9C480-128D-49BA-9CFF-CF44B13BB594}">
  <sheetPr codeName="Plan32">
    <tabColor rgb="FFFFCC00"/>
  </sheetPr>
  <dimension ref="A1:AR64"/>
  <sheetViews>
    <sheetView showGridLines="0" showRowColHeaders="0" zoomScaleNormal="100" workbookViewId="0">
      <pane xSplit="1" ySplit="5" topLeftCell="B44" activePane="bottomRight" state="frozen"/>
      <selection pane="topRight" activeCell="B1" sqref="B1"/>
      <selection pane="bottomLeft" activeCell="A6" sqref="A6"/>
      <selection pane="bottomRight" activeCell="A4" sqref="A4"/>
    </sheetView>
  </sheetViews>
  <sheetFormatPr defaultColWidth="12.42578125" defaultRowHeight="12.75"/>
  <cols>
    <col min="1" max="1" width="64.7109375" customWidth="1"/>
    <col min="2" max="236" width="12.7109375" customWidth="1"/>
  </cols>
  <sheetData>
    <row r="1" spans="1:44" s="80" customFormat="1" ht="16.350000000000001" customHeight="1">
      <c r="A1" s="90"/>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row>
    <row r="2" spans="1:44" s="80" customFormat="1" ht="33" customHeight="1">
      <c r="A2" s="616" t="s">
        <v>766</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row>
    <row r="3" spans="1:44" s="80" customFormat="1" ht="16.350000000000001" customHeight="1">
      <c r="A3" s="617" t="s">
        <v>1443</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row>
    <row r="4" spans="1:44" s="81" customFormat="1" ht="16.350000000000001" customHeight="1">
      <c r="A4" s="95" t="s">
        <v>1457</v>
      </c>
      <c r="B4" s="93" t="s">
        <v>761</v>
      </c>
      <c r="C4" s="93" t="s">
        <v>762</v>
      </c>
      <c r="D4" s="93" t="s">
        <v>1478</v>
      </c>
      <c r="E4" s="93" t="s">
        <v>1479</v>
      </c>
      <c r="F4" s="94" t="s">
        <v>1460</v>
      </c>
      <c r="G4" s="94" t="s">
        <v>1461</v>
      </c>
      <c r="H4" s="94" t="s">
        <v>1480</v>
      </c>
      <c r="I4" s="94" t="s">
        <v>1481</v>
      </c>
      <c r="J4" s="94" t="s">
        <v>1464</v>
      </c>
      <c r="K4" s="94" t="s">
        <v>1465</v>
      </c>
      <c r="L4" s="94" t="s">
        <v>1482</v>
      </c>
      <c r="M4" s="94" t="s">
        <v>1483</v>
      </c>
      <c r="N4" s="94" t="s">
        <v>1468</v>
      </c>
      <c r="O4" s="94" t="s">
        <v>1469</v>
      </c>
      <c r="P4" s="94" t="s">
        <v>1484</v>
      </c>
      <c r="Q4" s="94" t="s">
        <v>1485</v>
      </c>
      <c r="R4" s="94" t="s">
        <v>1472</v>
      </c>
      <c r="S4" s="94" t="s">
        <v>1473</v>
      </c>
      <c r="T4" s="94" t="s">
        <v>1486</v>
      </c>
      <c r="U4" s="94" t="s">
        <v>1487</v>
      </c>
      <c r="V4" s="94" t="s">
        <v>1163</v>
      </c>
      <c r="W4" s="94" t="s">
        <v>1164</v>
      </c>
      <c r="X4" s="94" t="s">
        <v>1488</v>
      </c>
      <c r="Y4" s="94" t="s">
        <v>1489</v>
      </c>
      <c r="Z4" s="94" t="s">
        <v>1203</v>
      </c>
      <c r="AA4" s="94" t="s">
        <v>1204</v>
      </c>
      <c r="AB4" s="94" t="s">
        <v>1490</v>
      </c>
      <c r="AC4" s="94" t="s">
        <v>1491</v>
      </c>
      <c r="AD4" s="94" t="s">
        <v>1477</v>
      </c>
      <c r="AE4" s="94" t="s">
        <v>1403</v>
      </c>
      <c r="AF4" s="94" t="s">
        <v>1418</v>
      </c>
      <c r="AG4" s="94" t="s">
        <v>1419</v>
      </c>
      <c r="AH4" s="94" t="s">
        <v>1406</v>
      </c>
      <c r="AI4" s="94" t="s">
        <v>1407</v>
      </c>
      <c r="AJ4" s="94" t="s">
        <v>1420</v>
      </c>
      <c r="AK4" s="94" t="s">
        <v>1421</v>
      </c>
      <c r="AL4" s="94" t="s">
        <v>1410</v>
      </c>
      <c r="AM4" s="94" t="s">
        <v>1411</v>
      </c>
      <c r="AN4" s="94" t="s">
        <v>1422</v>
      </c>
      <c r="AO4" s="94" t="s">
        <v>1423</v>
      </c>
      <c r="AP4" s="94" t="s">
        <v>1414</v>
      </c>
      <c r="AQ4" s="94" t="s">
        <v>1415</v>
      </c>
      <c r="AR4" s="94" t="s">
        <v>1424</v>
      </c>
    </row>
    <row r="5" spans="1:44" s="109" customFormat="1" ht="4.5" customHeight="1">
      <c r="A5" s="96"/>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row>
    <row r="6" spans="1:44" s="79" customFormat="1">
      <c r="A6" s="118" t="s">
        <v>188</v>
      </c>
      <c r="B6" s="119">
        <v>1242443660316.55</v>
      </c>
      <c r="C6" s="119">
        <v>1268220600449.3296</v>
      </c>
      <c r="D6" s="119">
        <v>1292618481928.9397</v>
      </c>
      <c r="E6" s="119">
        <v>1290541202419.4497</v>
      </c>
      <c r="F6" s="119">
        <v>1370425907336.2402</v>
      </c>
      <c r="G6" s="119">
        <v>1370967604762.73</v>
      </c>
      <c r="H6" s="119">
        <v>1402014037512.9399</v>
      </c>
      <c r="I6" s="119">
        <v>1401128759256.6003</v>
      </c>
      <c r="J6" s="119">
        <v>1404881655947.2004</v>
      </c>
      <c r="K6" s="119">
        <v>1445115496404.7603</v>
      </c>
      <c r="L6" s="119">
        <v>1448211894449.5698</v>
      </c>
      <c r="M6" s="119">
        <v>1401376974237.5999</v>
      </c>
      <c r="N6" s="119">
        <v>1402399431613.8799</v>
      </c>
      <c r="O6" s="119">
        <v>1445613792000</v>
      </c>
      <c r="P6" s="119">
        <v>1399890753531.77</v>
      </c>
      <c r="Q6" s="119">
        <v>1369201168658.3301</v>
      </c>
      <c r="R6" s="119">
        <v>1422830266287.25</v>
      </c>
      <c r="S6" s="119">
        <v>1449929875993.1899</v>
      </c>
      <c r="T6" s="119">
        <v>1487767758813.8</v>
      </c>
      <c r="U6" s="119">
        <v>1435270226662.1501</v>
      </c>
      <c r="V6" s="119">
        <v>1533577599797.5798</v>
      </c>
      <c r="W6" s="119">
        <v>1558587316524.2402</v>
      </c>
      <c r="X6" s="119">
        <v>1513162813976.6702</v>
      </c>
      <c r="Y6" s="119">
        <v>1481095163677.9902</v>
      </c>
      <c r="Z6" s="119">
        <v>1598273015687.7898</v>
      </c>
      <c r="AA6" s="119">
        <v>1710234000502.77</v>
      </c>
      <c r="AB6" s="119">
        <v>1769923198569.8704</v>
      </c>
      <c r="AC6" s="119">
        <v>1725671888000</v>
      </c>
      <c r="AD6" s="119">
        <v>1829203740172.9397</v>
      </c>
      <c r="AE6" s="119">
        <v>1859954519437.3296</v>
      </c>
      <c r="AF6" s="119">
        <v>1975406874175.4199</v>
      </c>
      <c r="AG6" s="119">
        <v>1932532979471.6897</v>
      </c>
      <c r="AH6" s="119">
        <v>2037602245522.6899</v>
      </c>
      <c r="AI6" s="119">
        <v>2091607957938.4197</v>
      </c>
      <c r="AJ6" s="119">
        <v>2146486986706.9502</v>
      </c>
      <c r="AK6" s="119">
        <v>2029398765248.6497</v>
      </c>
      <c r="AL6" s="119">
        <v>2114744203650.9204</v>
      </c>
      <c r="AM6" s="119">
        <v>2103152342299.8398</v>
      </c>
      <c r="AN6" s="119">
        <v>2248910547166.0801</v>
      </c>
      <c r="AO6" s="119">
        <v>2172479982679.8105</v>
      </c>
      <c r="AP6" s="119">
        <v>2305031353270.4697</v>
      </c>
      <c r="AQ6" s="119">
        <v>2362966325625.7798</v>
      </c>
      <c r="AR6" s="119">
        <v>2469585908758.3599</v>
      </c>
    </row>
    <row r="7" spans="1:44" s="79" customFormat="1">
      <c r="A7" s="118" t="s">
        <v>189</v>
      </c>
      <c r="B7" s="119">
        <v>1168518777991.0701</v>
      </c>
      <c r="C7" s="119">
        <v>1196026370160.2197</v>
      </c>
      <c r="D7" s="119">
        <v>1210962040366.8599</v>
      </c>
      <c r="E7" s="119">
        <v>1209502638312.6897</v>
      </c>
      <c r="F7" s="119">
        <v>1286407236175.4702</v>
      </c>
      <c r="G7" s="119">
        <v>1287910528000.73</v>
      </c>
      <c r="H7" s="119">
        <v>1317759057228.3501</v>
      </c>
      <c r="I7" s="119">
        <v>1319133378269.1501</v>
      </c>
      <c r="J7" s="119">
        <v>1320272334580.5903</v>
      </c>
      <c r="K7" s="119">
        <v>1361226747199.7698</v>
      </c>
      <c r="L7" s="119">
        <v>1362051516686.4697</v>
      </c>
      <c r="M7" s="119">
        <v>1313736959995.2297</v>
      </c>
      <c r="N7" s="119">
        <v>1312130089330.2798</v>
      </c>
      <c r="O7" s="119">
        <v>1354399227867.5798</v>
      </c>
      <c r="P7" s="119">
        <v>1305910896056.8599</v>
      </c>
      <c r="Q7" s="119">
        <v>1270048394690.8799</v>
      </c>
      <c r="R7" s="119">
        <v>1321160901855.0701</v>
      </c>
      <c r="S7" s="119">
        <v>1346857394972.0698</v>
      </c>
      <c r="T7" s="119">
        <v>1383521514290.4204</v>
      </c>
      <c r="U7" s="119">
        <v>1332569107239.5701</v>
      </c>
      <c r="V7" s="119">
        <v>1428128407627.2</v>
      </c>
      <c r="W7" s="119">
        <v>1456428989994.3899</v>
      </c>
      <c r="X7" s="119">
        <v>1407141234481.28</v>
      </c>
      <c r="Y7" s="119">
        <v>1372437773080.6501</v>
      </c>
      <c r="Z7" s="119">
        <v>1485865930820.4497</v>
      </c>
      <c r="AA7" s="119">
        <v>1595316175539.1499</v>
      </c>
      <c r="AB7" s="119">
        <v>1647377736437.5103</v>
      </c>
      <c r="AC7" s="119">
        <v>1598496789070.22</v>
      </c>
      <c r="AD7" s="119">
        <v>1690808033542.2798</v>
      </c>
      <c r="AE7" s="119">
        <v>1713946073725.3596</v>
      </c>
      <c r="AF7" s="119">
        <v>1827693870102.01</v>
      </c>
      <c r="AG7" s="119">
        <v>1787483620122.8198</v>
      </c>
      <c r="AH7" s="119">
        <v>1884588085670.4697</v>
      </c>
      <c r="AI7" s="119">
        <v>1935614807379.4197</v>
      </c>
      <c r="AJ7" s="119">
        <v>1988596588671.9302</v>
      </c>
      <c r="AK7" s="119">
        <v>1865369922083.2197</v>
      </c>
      <c r="AL7" s="119">
        <v>1945211572687.8103</v>
      </c>
      <c r="AM7" s="119">
        <v>1935472095482.4299</v>
      </c>
      <c r="AN7" s="119">
        <v>2078399693800.1797</v>
      </c>
      <c r="AO7" s="119">
        <v>1999403896266.6904</v>
      </c>
      <c r="AP7" s="119">
        <v>2126010660151.3101</v>
      </c>
      <c r="AQ7" s="119">
        <v>2181135623353.6497</v>
      </c>
      <c r="AR7" s="119">
        <v>2282166875434.6001</v>
      </c>
    </row>
    <row r="8" spans="1:44" s="79" customFormat="1">
      <c r="A8" s="120" t="s">
        <v>190</v>
      </c>
      <c r="B8" s="121">
        <v>479060372753.21008</v>
      </c>
      <c r="C8" s="121">
        <v>477378073662.43988</v>
      </c>
      <c r="D8" s="121">
        <v>466748994459.7699</v>
      </c>
      <c r="E8" s="121">
        <v>468176063397.49988</v>
      </c>
      <c r="F8" s="121">
        <v>466424732372.44995</v>
      </c>
      <c r="G8" s="121">
        <v>444329440190.57996</v>
      </c>
      <c r="H8" s="121">
        <v>462467137484.27002</v>
      </c>
      <c r="I8" s="121">
        <v>464419719323.52002</v>
      </c>
      <c r="J8" s="121">
        <v>454038744908.88</v>
      </c>
      <c r="K8" s="121">
        <v>440878532180.47992</v>
      </c>
      <c r="L8" s="121">
        <v>437702522686.46997</v>
      </c>
      <c r="M8" s="121">
        <v>445980687482.19</v>
      </c>
      <c r="N8" s="121">
        <v>430577827034.56995</v>
      </c>
      <c r="O8" s="121">
        <v>442812021357.71997</v>
      </c>
      <c r="P8" s="121">
        <v>437122989165.66998</v>
      </c>
      <c r="Q8" s="121">
        <v>450229361555.27991</v>
      </c>
      <c r="R8" s="121">
        <v>460761763389.36993</v>
      </c>
      <c r="S8" s="121">
        <v>475538417676.4599</v>
      </c>
      <c r="T8" s="121">
        <v>491537623719.75989</v>
      </c>
      <c r="U8" s="121">
        <v>486036771069.3999</v>
      </c>
      <c r="V8" s="121">
        <v>500510257411.61987</v>
      </c>
      <c r="W8" s="121">
        <v>505515108923.85999</v>
      </c>
      <c r="X8" s="121">
        <v>508681263005.56006</v>
      </c>
      <c r="Y8" s="121">
        <v>514130779740.3501</v>
      </c>
      <c r="Z8" s="121">
        <v>531136294360.20996</v>
      </c>
      <c r="AA8" s="121">
        <v>585676340007.68982</v>
      </c>
      <c r="AB8" s="121">
        <v>598152453883.33008</v>
      </c>
      <c r="AC8" s="121">
        <v>627671154298.3501</v>
      </c>
      <c r="AD8" s="121">
        <v>648330831129.18994</v>
      </c>
      <c r="AE8" s="121">
        <v>685975116623.21997</v>
      </c>
      <c r="AF8" s="121">
        <v>683826228279.48999</v>
      </c>
      <c r="AG8" s="121">
        <v>697238359118.85999</v>
      </c>
      <c r="AH8" s="121">
        <v>686715088207.21997</v>
      </c>
      <c r="AI8" s="121">
        <v>745010717899.91992</v>
      </c>
      <c r="AJ8" s="121">
        <v>773371886835.63</v>
      </c>
      <c r="AK8" s="121">
        <v>777184332289.62012</v>
      </c>
      <c r="AL8" s="121">
        <v>774858653395.72998</v>
      </c>
      <c r="AM8" s="121">
        <v>793362342141.73999</v>
      </c>
      <c r="AN8" s="121">
        <v>799620724154.07996</v>
      </c>
      <c r="AO8" s="121">
        <v>835670533598.04004</v>
      </c>
      <c r="AP8" s="121">
        <v>822100627750.08997</v>
      </c>
      <c r="AQ8" s="121">
        <v>845469104294.16003</v>
      </c>
      <c r="AR8" s="121">
        <v>873511882985.02991</v>
      </c>
    </row>
    <row r="9" spans="1:44" s="79" customFormat="1">
      <c r="A9" s="129" t="s">
        <v>200</v>
      </c>
      <c r="B9" s="121">
        <v>71979643672.830093</v>
      </c>
      <c r="C9" s="121">
        <v>69313268606.069901</v>
      </c>
      <c r="D9" s="121">
        <v>69397842394.039902</v>
      </c>
      <c r="E9" s="121">
        <v>74224354233.249893</v>
      </c>
      <c r="F9" s="121">
        <v>73704884759.899994</v>
      </c>
      <c r="G9" s="121">
        <v>64754810090.129997</v>
      </c>
      <c r="H9" s="121">
        <v>66062957358.870003</v>
      </c>
      <c r="I9" s="121">
        <v>66549760344.379997</v>
      </c>
      <c r="J9" s="121">
        <v>62631053930.169998</v>
      </c>
      <c r="K9" s="121">
        <v>62549869700.339897</v>
      </c>
      <c r="L9" s="121">
        <v>61622916910.800003</v>
      </c>
      <c r="M9" s="121">
        <v>69349186000</v>
      </c>
      <c r="N9" s="121">
        <v>63960088786.699997</v>
      </c>
      <c r="O9" s="121">
        <v>62384827791.910004</v>
      </c>
      <c r="P9" s="121">
        <v>61793371139.190002</v>
      </c>
      <c r="Q9" s="121">
        <v>69981063270.049896</v>
      </c>
      <c r="R9" s="121">
        <v>68406022764.649902</v>
      </c>
      <c r="S9" s="121">
        <v>66780241161.349899</v>
      </c>
      <c r="T9" s="121">
        <v>71356794804.829895</v>
      </c>
      <c r="U9" s="121">
        <v>67810696989.999901</v>
      </c>
      <c r="V9" s="121">
        <v>66426317585.359901</v>
      </c>
      <c r="W9" s="121">
        <v>67429160897.220001</v>
      </c>
      <c r="X9" s="121">
        <v>68432673423.839996</v>
      </c>
      <c r="Y9" s="121">
        <v>71066575608.830093</v>
      </c>
      <c r="Z9" s="121">
        <v>72141919661.580002</v>
      </c>
      <c r="AA9" s="121">
        <v>81998205124.929901</v>
      </c>
      <c r="AB9" s="121">
        <v>90714578264.300095</v>
      </c>
      <c r="AC9" s="121">
        <v>98307410217.390106</v>
      </c>
      <c r="AD9" s="121">
        <v>104891182304.50999</v>
      </c>
      <c r="AE9" s="121">
        <v>119621691646.71001</v>
      </c>
      <c r="AF9" s="121">
        <v>114481706010.73</v>
      </c>
      <c r="AG9" s="121">
        <v>118758342019.97</v>
      </c>
      <c r="AH9" s="121">
        <v>106471017004.13</v>
      </c>
      <c r="AI9" s="121">
        <v>110974449870.34</v>
      </c>
      <c r="AJ9" s="121">
        <v>110535913733.53999</v>
      </c>
      <c r="AK9" s="121">
        <v>107860380548.60001</v>
      </c>
      <c r="AL9" s="121">
        <v>101578731274.35001</v>
      </c>
      <c r="AM9" s="121">
        <v>105334152172.24001</v>
      </c>
      <c r="AN9" s="121">
        <v>105374134459.19</v>
      </c>
      <c r="AO9" s="121">
        <v>109118615710.64</v>
      </c>
      <c r="AP9" s="121">
        <v>103234215024.2</v>
      </c>
      <c r="AQ9" s="121">
        <v>106834289647.06</v>
      </c>
      <c r="AR9" s="121">
        <v>108368430000.52</v>
      </c>
    </row>
    <row r="10" spans="1:44" s="79" customFormat="1">
      <c r="A10" s="129" t="s">
        <v>201</v>
      </c>
      <c r="B10" s="121">
        <v>144111157791.97</v>
      </c>
      <c r="C10" s="121">
        <v>146460984218.81</v>
      </c>
      <c r="D10" s="121">
        <v>148995605210.22</v>
      </c>
      <c r="E10" s="121">
        <v>148698889664</v>
      </c>
      <c r="F10" s="121">
        <v>144089085527.5</v>
      </c>
      <c r="G10" s="121">
        <v>147306118480.76999</v>
      </c>
      <c r="H10" s="121">
        <v>149763605336.92999</v>
      </c>
      <c r="I10" s="121">
        <v>151845280882.04999</v>
      </c>
      <c r="J10" s="121">
        <v>151919171630.92001</v>
      </c>
      <c r="K10" s="121">
        <v>148367609546.45001</v>
      </c>
      <c r="L10" s="121">
        <v>148681411634.07999</v>
      </c>
      <c r="M10" s="121">
        <v>151763343549.13</v>
      </c>
      <c r="N10" s="121">
        <v>148910154754.47</v>
      </c>
      <c r="O10" s="121">
        <v>150982353275.07001</v>
      </c>
      <c r="P10" s="121">
        <v>154516749162.98999</v>
      </c>
      <c r="Q10" s="121">
        <v>160289874752.92001</v>
      </c>
      <c r="R10" s="121">
        <v>162560209767.10001</v>
      </c>
      <c r="S10" s="121">
        <v>167089233977.98001</v>
      </c>
      <c r="T10" s="121">
        <v>172753844079.26999</v>
      </c>
      <c r="U10" s="121">
        <v>174854743346.42999</v>
      </c>
      <c r="V10" s="121">
        <v>174155762464.85001</v>
      </c>
      <c r="W10" s="121">
        <v>174480317589.35999</v>
      </c>
      <c r="X10" s="121">
        <v>176723868281.76001</v>
      </c>
      <c r="Y10" s="121">
        <v>180942854091.45999</v>
      </c>
      <c r="Z10" s="121">
        <v>181647715795.72</v>
      </c>
      <c r="AA10" s="121">
        <v>199135180033.20001</v>
      </c>
      <c r="AB10" s="121">
        <v>210008950476.51999</v>
      </c>
      <c r="AC10" s="121">
        <v>219396330707.39001</v>
      </c>
      <c r="AD10" s="121">
        <v>219055227670.76999</v>
      </c>
      <c r="AE10" s="121">
        <v>223426548217.41</v>
      </c>
      <c r="AF10" s="121">
        <v>225458001232.29001</v>
      </c>
      <c r="AG10" s="121">
        <v>225452749669.82001</v>
      </c>
      <c r="AH10" s="121">
        <v>219330833681.53</v>
      </c>
      <c r="AI10" s="121">
        <v>216894462445.16</v>
      </c>
      <c r="AJ10" s="121">
        <v>214574009446.82001</v>
      </c>
      <c r="AK10" s="121">
        <v>213435805786.35001</v>
      </c>
      <c r="AL10" s="121">
        <v>206768061081.48999</v>
      </c>
      <c r="AM10" s="121">
        <v>205952535109.22</v>
      </c>
      <c r="AN10" s="121">
        <v>206503684875.23001</v>
      </c>
      <c r="AO10" s="121">
        <v>206915086362.07001</v>
      </c>
      <c r="AP10" s="121">
        <v>205678657937.94</v>
      </c>
      <c r="AQ10" s="121">
        <v>212664315847.94</v>
      </c>
      <c r="AR10" s="121">
        <v>215320756663.70999</v>
      </c>
    </row>
    <row r="11" spans="1:44" s="79" customFormat="1">
      <c r="A11" s="129" t="s">
        <v>202</v>
      </c>
      <c r="B11" s="121">
        <v>26210815174.240002</v>
      </c>
      <c r="C11" s="121">
        <v>27829548760.360001</v>
      </c>
      <c r="D11" s="121">
        <v>27638040580.540001</v>
      </c>
      <c r="E11" s="121">
        <v>30353882986.93</v>
      </c>
      <c r="F11" s="121">
        <v>36736128178.949997</v>
      </c>
      <c r="G11" s="121">
        <v>33337347969.27</v>
      </c>
      <c r="H11" s="121">
        <v>41465483908.160004</v>
      </c>
      <c r="I11" s="121">
        <v>41482547631.82</v>
      </c>
      <c r="J11" s="121">
        <v>36885393534.870003</v>
      </c>
      <c r="K11" s="121">
        <v>27472505889.41</v>
      </c>
      <c r="L11" s="121">
        <v>23918604051.779999</v>
      </c>
      <c r="M11" s="121">
        <v>20664801440.669998</v>
      </c>
      <c r="N11" s="121">
        <v>18265430196.040001</v>
      </c>
      <c r="O11" s="121">
        <v>18961724108.779999</v>
      </c>
      <c r="P11" s="121">
        <v>19648913222.27</v>
      </c>
      <c r="Q11" s="121">
        <v>24152759148.759998</v>
      </c>
      <c r="R11" s="121">
        <v>25988965091.27</v>
      </c>
      <c r="S11" s="121">
        <v>30790105510.689999</v>
      </c>
      <c r="T11" s="121">
        <v>36824048370.529999</v>
      </c>
      <c r="U11" s="121">
        <v>33668594781.900002</v>
      </c>
      <c r="V11" s="121">
        <v>33760081587.360001</v>
      </c>
      <c r="W11" s="121">
        <v>32373575465.419998</v>
      </c>
      <c r="X11" s="121">
        <v>32511852340.220001</v>
      </c>
      <c r="Y11" s="121">
        <v>29128474836.599998</v>
      </c>
      <c r="Z11" s="121">
        <v>34713137386.300003</v>
      </c>
      <c r="AA11" s="121">
        <v>30511292061.16</v>
      </c>
      <c r="AB11" s="121">
        <v>28280361251.220001</v>
      </c>
      <c r="AC11" s="121">
        <v>25686888565.009998</v>
      </c>
      <c r="AD11" s="121">
        <v>28530838991.369999</v>
      </c>
      <c r="AE11" s="121">
        <v>24641031229.279999</v>
      </c>
      <c r="AF11" s="121">
        <v>25115407348.700001</v>
      </c>
      <c r="AG11" s="121">
        <v>25968817587.610001</v>
      </c>
      <c r="AH11" s="121">
        <v>24506462347.27</v>
      </c>
      <c r="AI11" s="121">
        <v>26550234382.09</v>
      </c>
      <c r="AJ11" s="121">
        <v>25027850619.32</v>
      </c>
      <c r="AK11" s="121">
        <v>23921285612.419998</v>
      </c>
      <c r="AL11" s="121">
        <v>24135041033.759998</v>
      </c>
      <c r="AM11" s="121">
        <v>24831616255.48</v>
      </c>
      <c r="AN11" s="121">
        <v>25766718045.75</v>
      </c>
      <c r="AO11" s="121">
        <v>23726730700.599998</v>
      </c>
      <c r="AP11" s="121">
        <v>22498008421.360001</v>
      </c>
      <c r="AQ11" s="121">
        <v>23005616417.25</v>
      </c>
      <c r="AR11" s="121">
        <v>21955576507.830002</v>
      </c>
    </row>
    <row r="12" spans="1:44" s="79" customFormat="1">
      <c r="A12" s="129" t="s">
        <v>203</v>
      </c>
      <c r="B12" s="121">
        <v>236758756114.17001</v>
      </c>
      <c r="C12" s="121">
        <v>233774272077.20001</v>
      </c>
      <c r="D12" s="121">
        <v>220717506274.97</v>
      </c>
      <c r="E12" s="121">
        <v>214898936513.32001</v>
      </c>
      <c r="F12" s="121">
        <v>211894633906.10001</v>
      </c>
      <c r="G12" s="121">
        <v>198931163650.41</v>
      </c>
      <c r="H12" s="121">
        <v>205175090880.31</v>
      </c>
      <c r="I12" s="121">
        <v>204542130465.26999</v>
      </c>
      <c r="J12" s="121">
        <v>202573182879.29001</v>
      </c>
      <c r="K12" s="121">
        <v>202458585001.76999</v>
      </c>
      <c r="L12" s="121">
        <v>203447682066.39999</v>
      </c>
      <c r="M12" s="121">
        <v>204150245208.23001</v>
      </c>
      <c r="N12" s="121">
        <v>199358198930.63</v>
      </c>
      <c r="O12" s="121">
        <v>210379550743.85001</v>
      </c>
      <c r="P12" s="121">
        <v>201040265001.84</v>
      </c>
      <c r="Q12" s="121">
        <v>195628822282.69</v>
      </c>
      <c r="R12" s="121">
        <v>203642809322.17001</v>
      </c>
      <c r="S12" s="121">
        <v>210709869769.94</v>
      </c>
      <c r="T12" s="121">
        <v>210404444889.5</v>
      </c>
      <c r="U12" s="121">
        <v>209491503999.69</v>
      </c>
      <c r="V12" s="121">
        <v>225980884256.89999</v>
      </c>
      <c r="W12" s="121">
        <v>231039775486.84</v>
      </c>
      <c r="X12" s="121">
        <v>230819469551.47</v>
      </c>
      <c r="Y12" s="121">
        <v>232749706478.09</v>
      </c>
      <c r="Z12" s="121">
        <v>242405327920.34</v>
      </c>
      <c r="AA12" s="121">
        <v>273683672419.29001</v>
      </c>
      <c r="AB12" s="121">
        <v>268757790507.76999</v>
      </c>
      <c r="AC12" s="121">
        <v>283819600635.21997</v>
      </c>
      <c r="AD12" s="121">
        <v>295498351544.48999</v>
      </c>
      <c r="AE12" s="121">
        <v>317924290411.96997</v>
      </c>
      <c r="AF12" s="121">
        <v>318367489729.83002</v>
      </c>
      <c r="AG12" s="121">
        <v>326640088777.5</v>
      </c>
      <c r="AH12" s="121">
        <v>335997454793.82001</v>
      </c>
      <c r="AI12" s="121">
        <v>390257793114.63</v>
      </c>
      <c r="AJ12" s="121">
        <v>422862608341.28998</v>
      </c>
      <c r="AK12" s="121">
        <v>431550383896.21002</v>
      </c>
      <c r="AL12" s="121">
        <v>442024863993.91998</v>
      </c>
      <c r="AM12" s="121">
        <v>456907918334.26001</v>
      </c>
      <c r="AN12" s="121">
        <v>461754232296.07001</v>
      </c>
      <c r="AO12" s="121">
        <v>495670482146.21997</v>
      </c>
      <c r="AP12" s="121">
        <v>490481878106.13</v>
      </c>
      <c r="AQ12" s="121">
        <v>502759263692.60999</v>
      </c>
      <c r="AR12" s="121">
        <v>527667595219.64001</v>
      </c>
    </row>
    <row r="13" spans="1:44" s="79" customFormat="1">
      <c r="A13" s="129" t="s">
        <v>652</v>
      </c>
      <c r="B13" s="121">
        <v>0</v>
      </c>
      <c r="C13" s="121">
        <v>0</v>
      </c>
      <c r="D13" s="121">
        <v>0</v>
      </c>
      <c r="E13" s="121">
        <v>0</v>
      </c>
      <c r="F13" s="121">
        <v>0</v>
      </c>
      <c r="G13" s="121">
        <v>0</v>
      </c>
      <c r="H13" s="121">
        <v>0</v>
      </c>
      <c r="I13" s="121">
        <v>0</v>
      </c>
      <c r="J13" s="121">
        <v>29942933.629999999</v>
      </c>
      <c r="K13" s="121">
        <v>29962042.510000002</v>
      </c>
      <c r="L13" s="121">
        <v>31908023.41</v>
      </c>
      <c r="M13" s="121">
        <v>53111284.159999996</v>
      </c>
      <c r="N13" s="121">
        <v>83954366.730000004</v>
      </c>
      <c r="O13" s="121">
        <v>103565438.11</v>
      </c>
      <c r="P13" s="121">
        <v>123690639.38</v>
      </c>
      <c r="Q13" s="121">
        <v>176842100.86000001</v>
      </c>
      <c r="R13" s="121">
        <v>163756444.18000001</v>
      </c>
      <c r="S13" s="121">
        <v>168967256.5</v>
      </c>
      <c r="T13" s="121">
        <v>198491575.63</v>
      </c>
      <c r="U13" s="121">
        <v>211231951.38</v>
      </c>
      <c r="V13" s="121">
        <v>187211517.15000001</v>
      </c>
      <c r="W13" s="121">
        <v>192279485.02000001</v>
      </c>
      <c r="X13" s="121">
        <v>193399408.27000001</v>
      </c>
      <c r="Y13" s="121">
        <v>243168725.37</v>
      </c>
      <c r="Z13" s="121">
        <v>228193596.27000001</v>
      </c>
      <c r="AA13" s="121">
        <v>347990369.11000001</v>
      </c>
      <c r="AB13" s="121">
        <v>390773383.51999998</v>
      </c>
      <c r="AC13" s="121">
        <v>460924173.33999997</v>
      </c>
      <c r="AD13" s="121">
        <v>355230618.05000001</v>
      </c>
      <c r="AE13" s="121">
        <v>361555117.85000002</v>
      </c>
      <c r="AF13" s="121">
        <v>403623957.94</v>
      </c>
      <c r="AG13" s="121">
        <v>418361063.95999998</v>
      </c>
      <c r="AH13" s="121">
        <v>409320380.47000003</v>
      </c>
      <c r="AI13" s="121">
        <v>333778087.69999999</v>
      </c>
      <c r="AJ13" s="121">
        <v>371504694.66000003</v>
      </c>
      <c r="AK13" s="121">
        <v>416476446.04000002</v>
      </c>
      <c r="AL13" s="121">
        <v>351956012.20999998</v>
      </c>
      <c r="AM13" s="121">
        <v>336120270.54000002</v>
      </c>
      <c r="AN13" s="121">
        <v>221954477.84</v>
      </c>
      <c r="AO13" s="121">
        <v>239618678.50999999</v>
      </c>
      <c r="AP13" s="121">
        <v>207868260.46000001</v>
      </c>
      <c r="AQ13" s="121">
        <v>205618689.30000001</v>
      </c>
      <c r="AR13" s="121">
        <v>199524593.33000001</v>
      </c>
    </row>
    <row r="14" spans="1:44" s="79" customFormat="1">
      <c r="A14" s="120" t="s">
        <v>860</v>
      </c>
      <c r="B14" s="121">
        <v>270276834078.07999</v>
      </c>
      <c r="C14" s="121">
        <v>278294316410.90997</v>
      </c>
      <c r="D14" s="121">
        <v>309228703658.60999</v>
      </c>
      <c r="E14" s="121">
        <v>293920433628.52002</v>
      </c>
      <c r="F14" s="121">
        <v>329165718294.77002</v>
      </c>
      <c r="G14" s="121">
        <v>341229150993.22003</v>
      </c>
      <c r="H14" s="121">
        <v>319731855508.22003</v>
      </c>
      <c r="I14" s="121">
        <v>333521647303.12</v>
      </c>
      <c r="J14" s="121">
        <v>354408358861.97998</v>
      </c>
      <c r="K14" s="121">
        <v>411968634877.5</v>
      </c>
      <c r="L14" s="121">
        <v>410470038833.33997</v>
      </c>
      <c r="M14" s="121">
        <v>374634031805.32001</v>
      </c>
      <c r="N14" s="121">
        <v>409965738247.63</v>
      </c>
      <c r="O14" s="121">
        <v>449821750214.21002</v>
      </c>
      <c r="P14" s="121">
        <v>417870284321.96002</v>
      </c>
      <c r="Q14" s="121">
        <v>376242694782.82996</v>
      </c>
      <c r="R14" s="121">
        <v>417352688651.29999</v>
      </c>
      <c r="S14" s="121">
        <v>424111689276.08997</v>
      </c>
      <c r="T14" s="121">
        <v>434484605848.08997</v>
      </c>
      <c r="U14" s="121">
        <v>402901202141.75</v>
      </c>
      <c r="V14" s="121">
        <v>482775805298.69</v>
      </c>
      <c r="W14" s="121">
        <v>496568628406.28998</v>
      </c>
      <c r="X14" s="121">
        <v>433007229302.16998</v>
      </c>
      <c r="Y14" s="121">
        <v>404355326847.02002</v>
      </c>
      <c r="Z14" s="121">
        <v>487397527227.53003</v>
      </c>
      <c r="AA14" s="121">
        <v>521351051298.72998</v>
      </c>
      <c r="AB14" s="121">
        <v>569103107657.75</v>
      </c>
      <c r="AC14" s="121">
        <v>503722822449.90002</v>
      </c>
      <c r="AD14" s="121">
        <v>574813913306.34998</v>
      </c>
      <c r="AE14" s="121">
        <v>578111296016.87</v>
      </c>
      <c r="AF14" s="121">
        <v>672162716289.41003</v>
      </c>
      <c r="AG14" s="121">
        <v>621836754589.70996</v>
      </c>
      <c r="AH14" s="121">
        <v>705949334561.30994</v>
      </c>
      <c r="AI14" s="121">
        <v>667007507863.83997</v>
      </c>
      <c r="AJ14" s="121">
        <v>666903486234.54004</v>
      </c>
      <c r="AK14" s="121">
        <v>564453599003.94006</v>
      </c>
      <c r="AL14" s="121">
        <v>641405713024.20996</v>
      </c>
      <c r="AM14" s="121">
        <v>574831776038.92993</v>
      </c>
      <c r="AN14" s="121">
        <v>697796874659.54004</v>
      </c>
      <c r="AO14" s="121">
        <v>565293587440.95996</v>
      </c>
      <c r="AP14" s="121">
        <v>675354220459.85999</v>
      </c>
      <c r="AQ14" s="121">
        <v>673939178133.15991</v>
      </c>
      <c r="AR14" s="121">
        <v>731532866039.85999</v>
      </c>
    </row>
    <row r="15" spans="1:44" s="79" customFormat="1">
      <c r="A15" s="129" t="s">
        <v>367</v>
      </c>
      <c r="B15" s="121">
        <v>28958344464.709999</v>
      </c>
      <c r="C15" s="121">
        <v>31112962010.82</v>
      </c>
      <c r="D15" s="121">
        <v>41184375237.650002</v>
      </c>
      <c r="E15" s="121">
        <v>48255570618.540001</v>
      </c>
      <c r="F15" s="121">
        <v>37847988484.400002</v>
      </c>
      <c r="G15" s="121">
        <v>43964810769.720001</v>
      </c>
      <c r="H15" s="121">
        <v>44678225318.669998</v>
      </c>
      <c r="I15" s="121">
        <v>52141994264.419998</v>
      </c>
      <c r="J15" s="121">
        <v>30470743993.580002</v>
      </c>
      <c r="K15" s="121">
        <v>30415000276.790001</v>
      </c>
      <c r="L15" s="121">
        <v>31621304409.310001</v>
      </c>
      <c r="M15" s="121">
        <v>25591345181.860001</v>
      </c>
      <c r="N15" s="121">
        <v>20135162896.650002</v>
      </c>
      <c r="O15" s="121">
        <v>24897641489.919998</v>
      </c>
      <c r="P15" s="121">
        <v>22015701391.73</v>
      </c>
      <c r="Q15" s="121">
        <v>23576205016.849998</v>
      </c>
      <c r="R15" s="121">
        <v>21102055668.369999</v>
      </c>
      <c r="S15" s="121">
        <v>20435799854.990002</v>
      </c>
      <c r="T15" s="121">
        <v>18048400694.75</v>
      </c>
      <c r="U15" s="121">
        <v>17417543900.91</v>
      </c>
      <c r="V15" s="121">
        <v>16250721863.370001</v>
      </c>
      <c r="W15" s="121">
        <v>12403091372.059999</v>
      </c>
      <c r="X15" s="121">
        <v>12477776002.98</v>
      </c>
      <c r="Y15" s="121">
        <v>12957635234.860001</v>
      </c>
      <c r="Z15" s="121">
        <v>11323663526.139999</v>
      </c>
      <c r="AA15" s="121">
        <v>10648864265.5</v>
      </c>
      <c r="AB15" s="121">
        <v>11337925775.08</v>
      </c>
      <c r="AC15" s="121">
        <v>13675125499.09</v>
      </c>
      <c r="AD15" s="121">
        <v>9919622052.5200005</v>
      </c>
      <c r="AE15" s="121">
        <v>9318012589.7099991</v>
      </c>
      <c r="AF15" s="121">
        <v>10485685166.73</v>
      </c>
      <c r="AG15" s="121">
        <v>13608116468.709999</v>
      </c>
      <c r="AH15" s="121">
        <v>16495628942.16</v>
      </c>
      <c r="AI15" s="121">
        <v>12045515885.75</v>
      </c>
      <c r="AJ15" s="121">
        <v>9057581129.5200005</v>
      </c>
      <c r="AK15" s="121">
        <v>10524493063.83</v>
      </c>
      <c r="AL15" s="121">
        <v>7320936366.0799999</v>
      </c>
      <c r="AM15" s="121">
        <v>7620141396.1000004</v>
      </c>
      <c r="AN15" s="121">
        <v>7980777503.1899996</v>
      </c>
      <c r="AO15" s="121">
        <v>7447800060.4200001</v>
      </c>
      <c r="AP15" s="121">
        <v>7786561709.3999996</v>
      </c>
      <c r="AQ15" s="121">
        <v>14627277992.85</v>
      </c>
      <c r="AR15" s="121">
        <v>13634211152.719999</v>
      </c>
    </row>
    <row r="16" spans="1:44" s="79" customFormat="1">
      <c r="A16" s="120" t="s">
        <v>886</v>
      </c>
      <c r="B16" s="121">
        <v>129147508252.59001</v>
      </c>
      <c r="C16" s="121">
        <v>137947147842.45001</v>
      </c>
      <c r="D16" s="121">
        <v>143226479462.42999</v>
      </c>
      <c r="E16" s="121">
        <v>147590774530.27997</v>
      </c>
      <c r="F16" s="121">
        <v>171126646699.58002</v>
      </c>
      <c r="G16" s="121">
        <v>188406460913.76999</v>
      </c>
      <c r="H16" s="121">
        <v>197179146999.99997</v>
      </c>
      <c r="I16" s="121">
        <v>188561492150.64999</v>
      </c>
      <c r="J16" s="121">
        <v>179295325827.84998</v>
      </c>
      <c r="K16" s="121">
        <v>174508725842.48999</v>
      </c>
      <c r="L16" s="121">
        <v>173566839000</v>
      </c>
      <c r="M16" s="121">
        <v>165166353000</v>
      </c>
      <c r="N16" s="121">
        <v>157084630482.57999</v>
      </c>
      <c r="O16" s="121">
        <v>145821539524.15002</v>
      </c>
      <c r="P16" s="121">
        <v>137132224000</v>
      </c>
      <c r="Q16" s="121">
        <v>133765797461.82999</v>
      </c>
      <c r="R16" s="121">
        <v>131616066649.99001</v>
      </c>
      <c r="S16" s="121">
        <v>134282481183.34999</v>
      </c>
      <c r="T16" s="121">
        <v>130595031055.58002</v>
      </c>
      <c r="U16" s="121">
        <v>124818495567.77</v>
      </c>
      <c r="V16" s="121">
        <v>129885698239.51001</v>
      </c>
      <c r="W16" s="121">
        <v>131407446423.60001</v>
      </c>
      <c r="X16" s="121">
        <v>134064757844.08</v>
      </c>
      <c r="Y16" s="121">
        <v>129650920331.11</v>
      </c>
      <c r="Z16" s="121">
        <v>125338548377.68001</v>
      </c>
      <c r="AA16" s="121">
        <v>129580297482.04999</v>
      </c>
      <c r="AB16" s="121">
        <v>128199220713.06</v>
      </c>
      <c r="AC16" s="121">
        <v>124768858846.87999</v>
      </c>
      <c r="AD16" s="121">
        <v>126699678435.39999</v>
      </c>
      <c r="AE16" s="121">
        <v>120449903163.07001</v>
      </c>
      <c r="AF16" s="121">
        <v>126153263675.12001</v>
      </c>
      <c r="AG16" s="121">
        <v>132200713326.97</v>
      </c>
      <c r="AH16" s="121">
        <v>147742988854.14996</v>
      </c>
      <c r="AI16" s="121">
        <v>162390185700.75998</v>
      </c>
      <c r="AJ16" s="121">
        <v>172855448567.23001</v>
      </c>
      <c r="AK16" s="121">
        <v>174913838368.78</v>
      </c>
      <c r="AL16" s="121">
        <v>193763387285.52002</v>
      </c>
      <c r="AM16" s="121">
        <v>222591919898.67001</v>
      </c>
      <c r="AN16" s="121">
        <v>238626365055.09</v>
      </c>
      <c r="AO16" s="121">
        <v>245832382874.12003</v>
      </c>
      <c r="AP16" s="121">
        <v>246448470823.94</v>
      </c>
      <c r="AQ16" s="121">
        <v>252095454566.04999</v>
      </c>
      <c r="AR16" s="121">
        <v>255662904127.91998</v>
      </c>
    </row>
    <row r="17" spans="1:44" s="79" customFormat="1">
      <c r="A17" s="129" t="s">
        <v>437</v>
      </c>
      <c r="B17" s="121">
        <v>87749921091.240005</v>
      </c>
      <c r="C17" s="121">
        <v>98399486073.25</v>
      </c>
      <c r="D17" s="121">
        <v>104093829100.42999</v>
      </c>
      <c r="E17" s="121">
        <v>102325297644.34</v>
      </c>
      <c r="F17" s="121">
        <v>118263144567.12</v>
      </c>
      <c r="G17" s="121">
        <v>132372287969.21001</v>
      </c>
      <c r="H17" s="121">
        <v>134555176403.28</v>
      </c>
      <c r="I17" s="121">
        <v>134822920539.14999</v>
      </c>
      <c r="J17" s="121">
        <v>135420062153.31</v>
      </c>
      <c r="K17" s="121">
        <v>135418025783.52</v>
      </c>
      <c r="L17" s="121">
        <v>133098401092.16</v>
      </c>
      <c r="M17" s="121">
        <v>124965334183.97</v>
      </c>
      <c r="N17" s="121">
        <v>112719804580.7</v>
      </c>
      <c r="O17" s="121">
        <v>100665141738.85001</v>
      </c>
      <c r="P17" s="121">
        <v>94472978775.229996</v>
      </c>
      <c r="Q17" s="121">
        <v>88897937547.279999</v>
      </c>
      <c r="R17" s="121">
        <v>86492002327.410004</v>
      </c>
      <c r="S17" s="121">
        <v>84004617921.509995</v>
      </c>
      <c r="T17" s="121">
        <v>83530209903.270004</v>
      </c>
      <c r="U17" s="121">
        <v>78937444461.130005</v>
      </c>
      <c r="V17" s="121">
        <v>81959871425.270004</v>
      </c>
      <c r="W17" s="121">
        <v>83656742736.940002</v>
      </c>
      <c r="X17" s="121">
        <v>82221815786.509995</v>
      </c>
      <c r="Y17" s="121">
        <v>75882064678.279999</v>
      </c>
      <c r="Z17" s="121">
        <v>72835415098.880005</v>
      </c>
      <c r="AA17" s="121">
        <v>74525745363.149994</v>
      </c>
      <c r="AB17" s="121">
        <v>73352330318.630005</v>
      </c>
      <c r="AC17" s="121">
        <v>74210446233.729996</v>
      </c>
      <c r="AD17" s="121">
        <v>72565220829.789993</v>
      </c>
      <c r="AE17" s="121">
        <v>71914685735.520004</v>
      </c>
      <c r="AF17" s="121">
        <v>75114586278.270004</v>
      </c>
      <c r="AG17" s="121">
        <v>81396087936.380005</v>
      </c>
      <c r="AH17" s="121">
        <v>95773676325.229996</v>
      </c>
      <c r="AI17" s="121">
        <v>109061085313.87</v>
      </c>
      <c r="AJ17" s="121">
        <v>117600740537.85001</v>
      </c>
      <c r="AK17" s="121">
        <v>122248775381.67</v>
      </c>
      <c r="AL17" s="121">
        <v>137334827759.23</v>
      </c>
      <c r="AM17" s="121">
        <v>161467922014.39001</v>
      </c>
      <c r="AN17" s="121">
        <v>174967586512</v>
      </c>
      <c r="AO17" s="121">
        <v>183753790182.54001</v>
      </c>
      <c r="AP17" s="121">
        <v>185832663326.10001</v>
      </c>
      <c r="AQ17" s="121">
        <v>188586757253.17999</v>
      </c>
      <c r="AR17" s="121">
        <v>194220414377.32999</v>
      </c>
    </row>
    <row r="18" spans="1:44" s="79" customFormat="1">
      <c r="A18" s="129" t="s">
        <v>263</v>
      </c>
      <c r="B18" s="121">
        <v>8057404645.1599998</v>
      </c>
      <c r="C18" s="121">
        <v>8204372797.8999996</v>
      </c>
      <c r="D18" s="121">
        <v>7771827387.3000002</v>
      </c>
      <c r="E18" s="121">
        <v>14155946465.26</v>
      </c>
      <c r="F18" s="121">
        <v>19066737083.220001</v>
      </c>
      <c r="G18" s="121">
        <v>18526014525.720001</v>
      </c>
      <c r="H18" s="121">
        <v>18473991387.639999</v>
      </c>
      <c r="I18" s="121">
        <v>18121444219.650002</v>
      </c>
      <c r="J18" s="121">
        <v>18681052273.169998</v>
      </c>
      <c r="K18" s="121">
        <v>18066485486.07</v>
      </c>
      <c r="L18" s="121">
        <v>17521396753.5</v>
      </c>
      <c r="M18" s="121">
        <v>17073620896.209999</v>
      </c>
      <c r="N18" s="121">
        <v>21012090651.98</v>
      </c>
      <c r="O18" s="121">
        <v>20131501068.889999</v>
      </c>
      <c r="P18" s="121">
        <v>18479825478.549999</v>
      </c>
      <c r="Q18" s="121">
        <v>16885957224.209999</v>
      </c>
      <c r="R18" s="121">
        <v>16546271479.49</v>
      </c>
      <c r="S18" s="121">
        <v>16576967831.219999</v>
      </c>
      <c r="T18" s="121">
        <v>17579906451.900002</v>
      </c>
      <c r="U18" s="121">
        <v>17264715889.43</v>
      </c>
      <c r="V18" s="121">
        <v>15835969705.08</v>
      </c>
      <c r="W18" s="121">
        <v>15168629451.059999</v>
      </c>
      <c r="X18" s="121">
        <v>15491639801.67</v>
      </c>
      <c r="Y18" s="121">
        <v>16992680440.35</v>
      </c>
      <c r="Z18" s="121">
        <v>14640725186.01</v>
      </c>
      <c r="AA18" s="121">
        <v>13296138728.74</v>
      </c>
      <c r="AB18" s="121">
        <v>12524431526.870001</v>
      </c>
      <c r="AC18" s="121">
        <v>12437867619.26</v>
      </c>
      <c r="AD18" s="121">
        <v>12551657040.32</v>
      </c>
      <c r="AE18" s="121">
        <v>12778153129.49</v>
      </c>
      <c r="AF18" s="121">
        <v>12846382340.549999</v>
      </c>
      <c r="AG18" s="121">
        <v>12547846531.620001</v>
      </c>
      <c r="AH18" s="121">
        <v>12373537221.82</v>
      </c>
      <c r="AI18" s="121">
        <v>12877394413.280001</v>
      </c>
      <c r="AJ18" s="121">
        <v>13085498451.389999</v>
      </c>
      <c r="AK18" s="121">
        <v>12197438177.43</v>
      </c>
      <c r="AL18" s="121">
        <v>12075309102.15</v>
      </c>
      <c r="AM18" s="121">
        <v>13974361618.040001</v>
      </c>
      <c r="AN18" s="121">
        <v>14510284343.82</v>
      </c>
      <c r="AO18" s="121">
        <v>14760631668.290001</v>
      </c>
      <c r="AP18" s="121">
        <v>14295613067.59</v>
      </c>
      <c r="AQ18" s="121">
        <v>14238703994.309999</v>
      </c>
      <c r="AR18" s="121">
        <v>14134629923.65</v>
      </c>
    </row>
    <row r="19" spans="1:44" s="79" customFormat="1">
      <c r="A19" s="129" t="s">
        <v>192</v>
      </c>
      <c r="B19" s="121">
        <v>2344732422.1700001</v>
      </c>
      <c r="C19" s="121">
        <v>2406443147.5799999</v>
      </c>
      <c r="D19" s="121">
        <v>2475176624.1799998</v>
      </c>
      <c r="E19" s="121">
        <v>2549190420.6799989</v>
      </c>
      <c r="F19" s="121">
        <v>2621716527.9099998</v>
      </c>
      <c r="G19" s="121">
        <v>2734743418.8400006</v>
      </c>
      <c r="H19" s="121">
        <v>65123209.079999998</v>
      </c>
      <c r="I19" s="121">
        <v>2106047491.45</v>
      </c>
      <c r="J19" s="121">
        <v>2309390401.3700008</v>
      </c>
      <c r="K19" s="121">
        <v>2393366572.8999996</v>
      </c>
      <c r="L19" s="121">
        <v>2673147154.3399997</v>
      </c>
      <c r="M19" s="121">
        <v>2734137919.819994</v>
      </c>
      <c r="N19" s="121">
        <v>2812352249.900001</v>
      </c>
      <c r="O19" s="121">
        <v>3087612716.4100008</v>
      </c>
      <c r="P19" s="121">
        <v>3899490746.2199998</v>
      </c>
      <c r="Q19" s="121">
        <v>3977187690.3399987</v>
      </c>
      <c r="R19" s="121">
        <v>5343585843.0899992</v>
      </c>
      <c r="S19" s="121">
        <v>5457468430.6199999</v>
      </c>
      <c r="T19" s="121">
        <v>5473074700.4099989</v>
      </c>
      <c r="U19" s="121">
        <v>5536800217.2100019</v>
      </c>
      <c r="V19" s="121">
        <v>5784096234.3599997</v>
      </c>
      <c r="W19" s="121">
        <v>5725427006.5699997</v>
      </c>
      <c r="X19" s="121">
        <v>5271374353.4899998</v>
      </c>
      <c r="Y19" s="121">
        <v>5302640523.9499998</v>
      </c>
      <c r="Z19" s="121">
        <v>737051765.99000001</v>
      </c>
      <c r="AA19" s="121">
        <v>807143169.23000002</v>
      </c>
      <c r="AB19" s="121">
        <v>537675039.38</v>
      </c>
      <c r="AC19" s="121">
        <v>380102908.31</v>
      </c>
      <c r="AD19" s="121">
        <v>39164844.710000001</v>
      </c>
      <c r="AE19" s="121">
        <v>32390421.050000001</v>
      </c>
      <c r="AF19" s="121">
        <v>5089329.58</v>
      </c>
      <c r="AG19" s="121">
        <v>10739966.83</v>
      </c>
      <c r="AH19" s="121">
        <v>4079814915.6799998</v>
      </c>
      <c r="AI19" s="121">
        <v>4216678252.5100002</v>
      </c>
      <c r="AJ19" s="121">
        <v>4368418390.5900002</v>
      </c>
      <c r="AK19" s="121">
        <v>4524994525.3599997</v>
      </c>
      <c r="AL19" s="121">
        <v>7768712222.2200003</v>
      </c>
      <c r="AM19" s="121">
        <v>9036307151.8400002</v>
      </c>
      <c r="AN19" s="121">
        <v>9365133108.6499996</v>
      </c>
      <c r="AO19" s="121">
        <v>9708232900.7000008</v>
      </c>
      <c r="AP19" s="121">
        <v>8278096861.8999996</v>
      </c>
      <c r="AQ19" s="121">
        <v>8378458650</v>
      </c>
      <c r="AR19" s="121">
        <v>8585501295.2299995</v>
      </c>
    </row>
    <row r="20" spans="1:44" s="110" customFormat="1">
      <c r="A20" s="129" t="s">
        <v>193</v>
      </c>
      <c r="B20" s="121">
        <v>30995450094.02</v>
      </c>
      <c r="C20" s="121">
        <v>28936845823.720001</v>
      </c>
      <c r="D20" s="121">
        <v>28885646350.52</v>
      </c>
      <c r="E20" s="121">
        <v>28560340000</v>
      </c>
      <c r="F20" s="121">
        <v>31175048521.330002</v>
      </c>
      <c r="G20" s="121">
        <v>34773415000</v>
      </c>
      <c r="H20" s="121">
        <v>44084856000</v>
      </c>
      <c r="I20" s="121">
        <v>33511079900.400002</v>
      </c>
      <c r="J20" s="121">
        <v>22884821000</v>
      </c>
      <c r="K20" s="121">
        <v>18630848000</v>
      </c>
      <c r="L20" s="121">
        <v>20273894000</v>
      </c>
      <c r="M20" s="121">
        <v>20393260000</v>
      </c>
      <c r="N20" s="121">
        <v>20540383000</v>
      </c>
      <c r="O20" s="121">
        <v>21937284000</v>
      </c>
      <c r="P20" s="121">
        <v>20279929000</v>
      </c>
      <c r="Q20" s="121">
        <v>24004715000</v>
      </c>
      <c r="R20" s="121">
        <v>23234207000</v>
      </c>
      <c r="S20" s="121">
        <v>28243427000</v>
      </c>
      <c r="T20" s="121">
        <v>24011840000</v>
      </c>
      <c r="U20" s="121">
        <v>23079535000</v>
      </c>
      <c r="V20" s="121">
        <v>26305760874.799999</v>
      </c>
      <c r="W20" s="121">
        <v>26856647229.029999</v>
      </c>
      <c r="X20" s="121">
        <v>31079927902.41</v>
      </c>
      <c r="Y20" s="121">
        <v>31473534688.529999</v>
      </c>
      <c r="Z20" s="121">
        <v>37125356326.800003</v>
      </c>
      <c r="AA20" s="121">
        <v>40951270220.93</v>
      </c>
      <c r="AB20" s="121">
        <v>41784783828.18</v>
      </c>
      <c r="AC20" s="121">
        <v>37740442085.580002</v>
      </c>
      <c r="AD20" s="121">
        <v>41543635720.580002</v>
      </c>
      <c r="AE20" s="121">
        <v>35724673877.010002</v>
      </c>
      <c r="AF20" s="121">
        <v>38187205726.720001</v>
      </c>
      <c r="AG20" s="121">
        <v>38246038892.139999</v>
      </c>
      <c r="AH20" s="121">
        <v>35515960391.419998</v>
      </c>
      <c r="AI20" s="121">
        <v>36235027721.099998</v>
      </c>
      <c r="AJ20" s="121">
        <v>37800791187.400002</v>
      </c>
      <c r="AK20" s="121">
        <v>35942630284.32</v>
      </c>
      <c r="AL20" s="121">
        <v>36584538201.919998</v>
      </c>
      <c r="AM20" s="121">
        <v>38113329114.400002</v>
      </c>
      <c r="AN20" s="121">
        <v>39783361090.620003</v>
      </c>
      <c r="AO20" s="121">
        <v>37609728122.589996</v>
      </c>
      <c r="AP20" s="121">
        <v>38042097568.349998</v>
      </c>
      <c r="AQ20" s="121">
        <v>40891534668.559998</v>
      </c>
      <c r="AR20" s="121">
        <v>38722358531.709999</v>
      </c>
    </row>
    <row r="21" spans="1:44" s="79" customFormat="1">
      <c r="A21" s="120" t="s">
        <v>143</v>
      </c>
      <c r="B21" s="121">
        <v>4790639581.4800005</v>
      </c>
      <c r="C21" s="121">
        <v>5182304687.9800005</v>
      </c>
      <c r="D21" s="121">
        <v>3236804790.7799997</v>
      </c>
      <c r="E21" s="121">
        <v>31462660.550000001</v>
      </c>
      <c r="F21" s="121">
        <v>2774239985.4300003</v>
      </c>
      <c r="G21" s="121">
        <v>3342611294.5499997</v>
      </c>
      <c r="H21" s="121">
        <v>3328835726.0599999</v>
      </c>
      <c r="I21" s="121">
        <v>30620518.449999999</v>
      </c>
      <c r="J21" s="121">
        <v>2489082345.0100002</v>
      </c>
      <c r="K21" s="121">
        <v>3112658158.3799996</v>
      </c>
      <c r="L21" s="121">
        <v>3254585000</v>
      </c>
      <c r="M21" s="121">
        <v>1075481.03</v>
      </c>
      <c r="N21" s="121">
        <v>2433513449.6199999</v>
      </c>
      <c r="O21" s="121">
        <v>2905776884.4299998</v>
      </c>
      <c r="P21" s="121">
        <v>2524476414.0300002</v>
      </c>
      <c r="Q21" s="121">
        <v>1148907.82</v>
      </c>
      <c r="R21" s="121">
        <v>2285738316.9699998</v>
      </c>
      <c r="S21" s="121">
        <v>2354202410.9400001</v>
      </c>
      <c r="T21" s="121">
        <v>2703920093.7399998</v>
      </c>
      <c r="U21" s="121">
        <v>1637995.66</v>
      </c>
      <c r="V21" s="121">
        <v>2524662686.5999999</v>
      </c>
      <c r="W21" s="121">
        <v>2793481624.9899998</v>
      </c>
      <c r="X21" s="121">
        <v>5045921444.8599997</v>
      </c>
      <c r="Y21" s="121">
        <v>1001268.07</v>
      </c>
      <c r="Z21" s="121">
        <v>2256517587.6900001</v>
      </c>
      <c r="AA21" s="121">
        <v>25133494011.040001</v>
      </c>
      <c r="AB21" s="121">
        <v>29325217534.790001</v>
      </c>
      <c r="AC21" s="121">
        <v>29951694662.169998</v>
      </c>
      <c r="AD21" s="121">
        <v>30668319326.330002</v>
      </c>
      <c r="AE21" s="121">
        <v>34325980386.959999</v>
      </c>
      <c r="AF21" s="121">
        <v>39225178665.059998</v>
      </c>
      <c r="AG21" s="121">
        <v>40647338826.139999</v>
      </c>
      <c r="AH21" s="121">
        <v>42982028869.209999</v>
      </c>
      <c r="AI21" s="121">
        <v>46268737670.699997</v>
      </c>
      <c r="AJ21" s="121">
        <v>47035804570.830002</v>
      </c>
      <c r="AK21" s="121">
        <v>45648692286.669998</v>
      </c>
      <c r="AL21" s="121">
        <v>47442270098.559998</v>
      </c>
      <c r="AM21" s="121">
        <v>49141915070.239998</v>
      </c>
      <c r="AN21" s="121">
        <v>49053842928.440002</v>
      </c>
      <c r="AO21" s="121">
        <v>49220030809.209999</v>
      </c>
      <c r="AP21" s="121">
        <v>48690465776.580002</v>
      </c>
      <c r="AQ21" s="121">
        <v>49115939526.410004</v>
      </c>
      <c r="AR21" s="121">
        <v>51264870702.260002</v>
      </c>
    </row>
    <row r="22" spans="1:44" s="79" customFormat="1">
      <c r="A22" s="120" t="s">
        <v>194</v>
      </c>
      <c r="B22" s="121">
        <v>2645143462.29</v>
      </c>
      <c r="C22" s="121">
        <v>3907172202.1700001</v>
      </c>
      <c r="D22" s="121">
        <v>2327049127.48</v>
      </c>
      <c r="E22" s="121">
        <v>5272762030.8900003</v>
      </c>
      <c r="F22" s="121">
        <v>4118051370.1500001</v>
      </c>
      <c r="G22" s="121">
        <v>3248560286.48</v>
      </c>
      <c r="H22" s="121">
        <v>3500187272.3000002</v>
      </c>
      <c r="I22" s="121">
        <v>5438785448.75</v>
      </c>
      <c r="J22" s="121">
        <v>3874647685.9700003</v>
      </c>
      <c r="K22" s="121">
        <v>3238264228.9500003</v>
      </c>
      <c r="L22" s="121">
        <v>2468333000</v>
      </c>
      <c r="M22" s="121">
        <v>2450012243.5999999</v>
      </c>
      <c r="N22" s="121">
        <v>2196880149.3899999</v>
      </c>
      <c r="O22" s="121">
        <v>2280881616.6399999</v>
      </c>
      <c r="P22" s="121">
        <v>2388367509.9000001</v>
      </c>
      <c r="Q22" s="121">
        <v>2495531872.52</v>
      </c>
      <c r="R22" s="121">
        <v>2519822110.6599998</v>
      </c>
      <c r="S22" s="121">
        <v>3143080546.3500004</v>
      </c>
      <c r="T22" s="121">
        <v>2782292031.7000003</v>
      </c>
      <c r="U22" s="121">
        <v>2490770310.9400001</v>
      </c>
      <c r="V22" s="121">
        <v>2284152266.0900002</v>
      </c>
      <c r="W22" s="121">
        <v>2357276428.96</v>
      </c>
      <c r="X22" s="121">
        <v>2681965294.0700002</v>
      </c>
      <c r="Y22" s="121">
        <v>2971844764.2600002</v>
      </c>
      <c r="Z22" s="121">
        <v>2464544042.4099998</v>
      </c>
      <c r="AA22" s="121">
        <v>3140971680.9900002</v>
      </c>
      <c r="AB22" s="121">
        <v>2947074831.0500002</v>
      </c>
      <c r="AC22" s="121">
        <v>3109934240.1300001</v>
      </c>
      <c r="AD22" s="121">
        <v>3366306564.6400003</v>
      </c>
      <c r="AE22" s="121">
        <v>3524201818.2200003</v>
      </c>
      <c r="AF22" s="121">
        <v>3383435555.1599998</v>
      </c>
      <c r="AG22" s="121">
        <v>3659020221.9400001</v>
      </c>
      <c r="AH22" s="121">
        <v>4190180891.6900001</v>
      </c>
      <c r="AI22" s="121">
        <v>5742542613.7599993</v>
      </c>
      <c r="AJ22" s="121">
        <v>4090780072.52</v>
      </c>
      <c r="AK22" s="121">
        <v>5055893973.9700003</v>
      </c>
      <c r="AL22" s="121">
        <v>6097568790.54</v>
      </c>
      <c r="AM22" s="121">
        <v>5224612935.8699999</v>
      </c>
      <c r="AN22" s="121">
        <v>4754124251.4099998</v>
      </c>
      <c r="AO22" s="121">
        <v>5369806650.5500002</v>
      </c>
      <c r="AP22" s="121">
        <v>6912390490.0900002</v>
      </c>
      <c r="AQ22" s="121">
        <v>5785159985.1599998</v>
      </c>
      <c r="AR22" s="121">
        <v>5665099322.4899998</v>
      </c>
    </row>
    <row r="23" spans="1:44" s="79" customFormat="1">
      <c r="A23" s="120" t="s">
        <v>195</v>
      </c>
      <c r="B23" s="121">
        <v>17483156202.240002</v>
      </c>
      <c r="C23" s="121">
        <v>17258057963.43</v>
      </c>
      <c r="D23" s="121">
        <v>18734618419.48</v>
      </c>
      <c r="E23" s="121">
        <v>20515565126.32</v>
      </c>
      <c r="F23" s="121">
        <v>25133442707.150002</v>
      </c>
      <c r="G23" s="121">
        <v>23073914265.099998</v>
      </c>
      <c r="H23" s="121">
        <v>31274720801.990002</v>
      </c>
      <c r="I23" s="121">
        <v>29655360354.829998</v>
      </c>
      <c r="J23" s="121">
        <v>25230585288.560001</v>
      </c>
      <c r="K23" s="121">
        <v>22762981240.740002</v>
      </c>
      <c r="L23" s="121">
        <v>22812105000</v>
      </c>
      <c r="M23" s="121">
        <v>20409348014.009998</v>
      </c>
      <c r="N23" s="121">
        <v>17769214986.82</v>
      </c>
      <c r="O23" s="121">
        <v>19740644682.439999</v>
      </c>
      <c r="P23" s="121">
        <v>18368357909.41</v>
      </c>
      <c r="Q23" s="121">
        <v>19572493785.16</v>
      </c>
      <c r="R23" s="121">
        <v>20282243385.419998</v>
      </c>
      <c r="S23" s="121">
        <v>23386991677.66</v>
      </c>
      <c r="T23" s="121">
        <v>23552390086</v>
      </c>
      <c r="U23" s="121">
        <v>20986748001.919998</v>
      </c>
      <c r="V23" s="121">
        <v>19246782521.75</v>
      </c>
      <c r="W23" s="121">
        <v>16662448278.27</v>
      </c>
      <c r="X23" s="121">
        <v>19296390527.93</v>
      </c>
      <c r="Y23" s="121">
        <v>17966872369.470001</v>
      </c>
      <c r="Z23" s="121">
        <v>19079803402.34</v>
      </c>
      <c r="AA23" s="121">
        <v>20170427290.990002</v>
      </c>
      <c r="AB23" s="121">
        <v>17438556132.959999</v>
      </c>
      <c r="AC23" s="121">
        <v>15552733857.889999</v>
      </c>
      <c r="AD23" s="121">
        <v>16068191199.379999</v>
      </c>
      <c r="AE23" s="121">
        <v>13353813151.24</v>
      </c>
      <c r="AF23" s="121">
        <v>14444371219.85</v>
      </c>
      <c r="AG23" s="121">
        <v>14887652215.549999</v>
      </c>
      <c r="AH23" s="121">
        <v>15562771027.440001</v>
      </c>
      <c r="AI23" s="121">
        <v>16236520324.91</v>
      </c>
      <c r="AJ23" s="121">
        <v>18786372802.470001</v>
      </c>
      <c r="AK23" s="121">
        <v>20395068270.169998</v>
      </c>
      <c r="AL23" s="121">
        <v>18751909193.950001</v>
      </c>
      <c r="AM23" s="121">
        <v>20253295256.82</v>
      </c>
      <c r="AN23" s="121">
        <v>20401012139.5</v>
      </c>
      <c r="AO23" s="121">
        <v>20446718626.099998</v>
      </c>
      <c r="AP23" s="121">
        <v>20879454258.040001</v>
      </c>
      <c r="AQ23" s="121">
        <v>28105450750.09</v>
      </c>
      <c r="AR23" s="121">
        <v>32966957777.549999</v>
      </c>
    </row>
    <row r="24" spans="1:44" s="79" customFormat="1">
      <c r="A24" s="129" t="s">
        <v>196</v>
      </c>
      <c r="B24" s="121">
        <v>0</v>
      </c>
      <c r="C24" s="121">
        <v>0</v>
      </c>
      <c r="D24" s="121">
        <v>0</v>
      </c>
      <c r="E24" s="121">
        <v>0</v>
      </c>
      <c r="F24" s="121">
        <v>0</v>
      </c>
      <c r="G24" s="121">
        <v>0</v>
      </c>
      <c r="H24" s="121">
        <v>38450667.25</v>
      </c>
      <c r="I24" s="121">
        <v>38494482.780000001</v>
      </c>
      <c r="J24" s="121">
        <v>52277353.729999997</v>
      </c>
      <c r="K24" s="121">
        <v>0</v>
      </c>
      <c r="L24" s="121">
        <v>0</v>
      </c>
      <c r="M24" s="121">
        <v>0</v>
      </c>
      <c r="N24" s="121">
        <v>0</v>
      </c>
      <c r="O24" s="121">
        <v>0</v>
      </c>
      <c r="P24" s="121">
        <v>0</v>
      </c>
      <c r="Q24" s="121">
        <v>0</v>
      </c>
      <c r="R24" s="121">
        <v>0</v>
      </c>
      <c r="S24" s="121">
        <v>0</v>
      </c>
      <c r="T24" s="121">
        <v>0</v>
      </c>
      <c r="U24" s="121">
        <v>0</v>
      </c>
      <c r="V24" s="121">
        <v>0</v>
      </c>
      <c r="W24" s="121">
        <v>0</v>
      </c>
      <c r="X24" s="121">
        <v>0</v>
      </c>
      <c r="Y24" s="121">
        <v>0</v>
      </c>
      <c r="Z24" s="121">
        <v>0</v>
      </c>
      <c r="AA24" s="121">
        <v>0</v>
      </c>
      <c r="AB24" s="121">
        <v>0</v>
      </c>
      <c r="AC24" s="121">
        <v>0</v>
      </c>
      <c r="AD24" s="121">
        <v>0</v>
      </c>
      <c r="AE24" s="121">
        <v>0</v>
      </c>
      <c r="AF24" s="121">
        <v>0</v>
      </c>
      <c r="AG24" s="121">
        <v>0</v>
      </c>
      <c r="AH24" s="121">
        <v>0</v>
      </c>
      <c r="AI24" s="121">
        <v>0</v>
      </c>
      <c r="AJ24" s="121">
        <v>0</v>
      </c>
      <c r="AK24" s="121">
        <v>0</v>
      </c>
      <c r="AL24" s="121">
        <v>0</v>
      </c>
      <c r="AM24" s="121">
        <v>0</v>
      </c>
      <c r="AN24" s="121">
        <v>0</v>
      </c>
      <c r="AO24" s="121">
        <v>0</v>
      </c>
      <c r="AP24" s="121">
        <v>0</v>
      </c>
      <c r="AQ24" s="121">
        <v>0</v>
      </c>
      <c r="AR24" s="121">
        <v>0</v>
      </c>
    </row>
    <row r="25" spans="1:44" s="79" customFormat="1">
      <c r="A25" s="129" t="s">
        <v>197</v>
      </c>
      <c r="B25" s="121">
        <v>17483156202.240002</v>
      </c>
      <c r="C25" s="121">
        <v>17258057963.43</v>
      </c>
      <c r="D25" s="121">
        <v>18734618419.48</v>
      </c>
      <c r="E25" s="121">
        <v>20515565126.32</v>
      </c>
      <c r="F25" s="121">
        <v>25133442707.150002</v>
      </c>
      <c r="G25" s="121">
        <v>23073914265.099998</v>
      </c>
      <c r="H25" s="121">
        <v>31236270134.740002</v>
      </c>
      <c r="I25" s="121">
        <v>29616865872.049999</v>
      </c>
      <c r="J25" s="121">
        <v>25178307934.830002</v>
      </c>
      <c r="K25" s="121">
        <v>22762981240.740002</v>
      </c>
      <c r="L25" s="121">
        <v>22812105000</v>
      </c>
      <c r="M25" s="121">
        <v>20409348014.009998</v>
      </c>
      <c r="N25" s="121">
        <v>17769214986.82</v>
      </c>
      <c r="O25" s="121">
        <v>19740644682.439999</v>
      </c>
      <c r="P25" s="121">
        <v>18368357909.41</v>
      </c>
      <c r="Q25" s="121">
        <v>19572493785.16</v>
      </c>
      <c r="R25" s="121">
        <v>20282243385.419998</v>
      </c>
      <c r="S25" s="121">
        <v>23386991677.66</v>
      </c>
      <c r="T25" s="121">
        <v>23552390086</v>
      </c>
      <c r="U25" s="121">
        <v>20986748001.919998</v>
      </c>
      <c r="V25" s="121">
        <v>19246782521.75</v>
      </c>
      <c r="W25" s="121">
        <v>16662448278.27</v>
      </c>
      <c r="X25" s="121">
        <v>19296390527.93</v>
      </c>
      <c r="Y25" s="121">
        <v>17966872369.470001</v>
      </c>
      <c r="Z25" s="121">
        <v>19079803402.34</v>
      </c>
      <c r="AA25" s="121">
        <v>20170427290.990002</v>
      </c>
      <c r="AB25" s="121">
        <v>17438556132.959999</v>
      </c>
      <c r="AC25" s="121">
        <v>15552733857.889999</v>
      </c>
      <c r="AD25" s="121">
        <v>16068191199.379999</v>
      </c>
      <c r="AE25" s="121">
        <v>13353813151.24</v>
      </c>
      <c r="AF25" s="121">
        <v>14444371219.85</v>
      </c>
      <c r="AG25" s="121">
        <v>14887652215.549999</v>
      </c>
      <c r="AH25" s="121">
        <v>15562771027.440001</v>
      </c>
      <c r="AI25" s="121">
        <v>16236520324.91</v>
      </c>
      <c r="AJ25" s="121">
        <v>18786372802.470001</v>
      </c>
      <c r="AK25" s="121">
        <v>20395068270.169998</v>
      </c>
      <c r="AL25" s="121">
        <v>18751909193.950001</v>
      </c>
      <c r="AM25" s="121">
        <v>20253295256.82</v>
      </c>
      <c r="AN25" s="121">
        <v>20401012139.5</v>
      </c>
      <c r="AO25" s="121">
        <v>20446718626.099998</v>
      </c>
      <c r="AP25" s="121">
        <v>20879454258.040001</v>
      </c>
      <c r="AQ25" s="121">
        <v>28105450750.09</v>
      </c>
      <c r="AR25" s="121">
        <v>32966957777.549999</v>
      </c>
    </row>
    <row r="26" spans="1:44" s="79" customFormat="1">
      <c r="A26" s="120" t="s">
        <v>204</v>
      </c>
      <c r="B26" s="121">
        <v>89151002586.360016</v>
      </c>
      <c r="C26" s="121">
        <v>90991453546.980011</v>
      </c>
      <c r="D26" s="121">
        <v>86060708317.529999</v>
      </c>
      <c r="E26" s="121">
        <v>89156866699.210007</v>
      </c>
      <c r="F26" s="121">
        <v>90686028817.75</v>
      </c>
      <c r="G26" s="121">
        <v>90031799265.119995</v>
      </c>
      <c r="H26" s="121">
        <v>90542957754.820007</v>
      </c>
      <c r="I26" s="121">
        <v>90065407713.470001</v>
      </c>
      <c r="J26" s="121">
        <v>88082319885.320007</v>
      </c>
      <c r="K26" s="121">
        <v>86602636067.050003</v>
      </c>
      <c r="L26" s="121">
        <v>85078002000</v>
      </c>
      <c r="M26" s="121">
        <v>83082693183.749985</v>
      </c>
      <c r="N26" s="121">
        <v>81430575937.369995</v>
      </c>
      <c r="O26" s="121">
        <v>79452621076.380005</v>
      </c>
      <c r="P26" s="121">
        <v>82673662743.630005</v>
      </c>
      <c r="Q26" s="121">
        <v>80884738610.700012</v>
      </c>
      <c r="R26" s="121">
        <v>79278065238.449997</v>
      </c>
      <c r="S26" s="121">
        <v>77542939113.680008</v>
      </c>
      <c r="T26" s="121">
        <v>68278846218.709999</v>
      </c>
      <c r="U26" s="121">
        <v>66731063581.230003</v>
      </c>
      <c r="V26" s="121">
        <v>65237847510.07</v>
      </c>
      <c r="W26" s="121">
        <v>63976023970.300003</v>
      </c>
      <c r="X26" s="121">
        <v>62207251333.949997</v>
      </c>
      <c r="Y26" s="121">
        <v>60908741582.510002</v>
      </c>
      <c r="Z26" s="121">
        <v>58997676968.149994</v>
      </c>
      <c r="AA26" s="121">
        <v>58573155120.779999</v>
      </c>
      <c r="AB26" s="121">
        <v>57214872560.770004</v>
      </c>
      <c r="AC26" s="121">
        <v>58331324252.670006</v>
      </c>
      <c r="AD26" s="121">
        <v>56686328416.939995</v>
      </c>
      <c r="AE26" s="121">
        <v>54853667034.43</v>
      </c>
      <c r="AF26" s="121">
        <v>52591523941.730003</v>
      </c>
      <c r="AG26" s="121">
        <v>50844697118.230003</v>
      </c>
      <c r="AH26" s="121">
        <v>49286334521.57</v>
      </c>
      <c r="AI26" s="121">
        <v>48154756722.18</v>
      </c>
      <c r="AJ26" s="121">
        <v>45821690466.299995</v>
      </c>
      <c r="AK26" s="121">
        <v>43991197340.499992</v>
      </c>
      <c r="AL26" s="121">
        <v>43042032565.069992</v>
      </c>
      <c r="AM26" s="121">
        <v>42241753341.920006</v>
      </c>
      <c r="AN26" s="121">
        <v>41723774460.880005</v>
      </c>
      <c r="AO26" s="121">
        <v>41591356082.130005</v>
      </c>
      <c r="AP26" s="121">
        <v>42240777637.700005</v>
      </c>
      <c r="AQ26" s="121">
        <v>42769068974.899994</v>
      </c>
      <c r="AR26" s="121">
        <v>43307993307.330002</v>
      </c>
    </row>
    <row r="27" spans="1:44" s="79" customFormat="1">
      <c r="A27" s="129" t="s">
        <v>877</v>
      </c>
      <c r="B27" s="121">
        <v>406279833.91000003</v>
      </c>
      <c r="C27" s="121">
        <v>395419611.44</v>
      </c>
      <c r="D27" s="121">
        <v>491245123.56999999</v>
      </c>
      <c r="E27" s="121">
        <v>284611823.22000003</v>
      </c>
      <c r="F27" s="121">
        <v>296689100.27999997</v>
      </c>
      <c r="G27" s="121">
        <v>288104890.58999997</v>
      </c>
      <c r="H27" s="121">
        <v>208379724.63</v>
      </c>
      <c r="I27" s="121">
        <v>178144632.28</v>
      </c>
      <c r="J27" s="121">
        <v>190930791.16999999</v>
      </c>
      <c r="K27" s="121">
        <v>165577546.41</v>
      </c>
      <c r="L27" s="121">
        <v>167996000</v>
      </c>
      <c r="M27" s="121">
        <v>149248438.78999999</v>
      </c>
      <c r="N27" s="121">
        <v>161232000</v>
      </c>
      <c r="O27" s="121">
        <v>163551645.36000001</v>
      </c>
      <c r="P27" s="121">
        <v>158556874.52000001</v>
      </c>
      <c r="Q27" s="121">
        <v>145264056.41999999</v>
      </c>
      <c r="R27" s="121">
        <v>164995759.11000001</v>
      </c>
      <c r="S27" s="121">
        <v>158632515.91999999</v>
      </c>
      <c r="T27" s="121">
        <v>162373401.71000001</v>
      </c>
      <c r="U27" s="121">
        <v>165556649.62</v>
      </c>
      <c r="V27" s="121">
        <v>114971876.65000001</v>
      </c>
      <c r="W27" s="121">
        <v>126773977.23999999</v>
      </c>
      <c r="X27" s="121">
        <v>119453847.3</v>
      </c>
      <c r="Y27" s="121">
        <v>167214836.63</v>
      </c>
      <c r="Z27" s="121">
        <v>175124695.09999999</v>
      </c>
      <c r="AA27" s="121">
        <v>192658337.59</v>
      </c>
      <c r="AB27" s="121">
        <v>188370895.75999999</v>
      </c>
      <c r="AC27" s="121">
        <v>172994719.56</v>
      </c>
      <c r="AD27" s="121">
        <v>173809120.46000001</v>
      </c>
      <c r="AE27" s="121">
        <v>153845875.96000001</v>
      </c>
      <c r="AF27" s="121">
        <v>152138186.94999999</v>
      </c>
      <c r="AG27" s="121">
        <v>142968778.62</v>
      </c>
      <c r="AH27" s="121">
        <v>153090695.28</v>
      </c>
      <c r="AI27" s="121">
        <v>158105792.52000001</v>
      </c>
      <c r="AJ27" s="121">
        <v>156833777.40000001</v>
      </c>
      <c r="AK27" s="121">
        <v>132828103.64</v>
      </c>
      <c r="AL27" s="121">
        <v>177356967.41999999</v>
      </c>
      <c r="AM27" s="121">
        <v>170928761.93000001</v>
      </c>
      <c r="AN27" s="121">
        <v>163308277.03999999</v>
      </c>
      <c r="AO27" s="121">
        <v>139308347.13999999</v>
      </c>
      <c r="AP27" s="121">
        <v>180142688.69999999</v>
      </c>
      <c r="AQ27" s="121">
        <v>274331891.23000002</v>
      </c>
      <c r="AR27" s="121">
        <v>480875270.24000001</v>
      </c>
    </row>
    <row r="28" spans="1:44" s="79" customFormat="1">
      <c r="A28" s="129" t="s">
        <v>376</v>
      </c>
      <c r="B28" s="121">
        <v>42624995634.190002</v>
      </c>
      <c r="C28" s="121">
        <v>42685546357.779999</v>
      </c>
      <c r="D28" s="121">
        <v>43111334052.349998</v>
      </c>
      <c r="E28" s="121">
        <v>43250643280.68</v>
      </c>
      <c r="F28" s="121">
        <v>42263853865.419998</v>
      </c>
      <c r="G28" s="121">
        <v>40780288789.550003</v>
      </c>
      <c r="H28" s="121">
        <v>38895277018.43</v>
      </c>
      <c r="I28" s="121">
        <v>37981403329.589996</v>
      </c>
      <c r="J28" s="121">
        <v>36399841661.260002</v>
      </c>
      <c r="K28" s="121">
        <v>35323513581.68</v>
      </c>
      <c r="L28" s="121">
        <v>33581092000</v>
      </c>
      <c r="M28" s="121">
        <v>32086855660.619999</v>
      </c>
      <c r="N28" s="121">
        <v>30922271000</v>
      </c>
      <c r="O28" s="121">
        <v>29776717220.98</v>
      </c>
      <c r="P28" s="121">
        <v>28003363958.470001</v>
      </c>
      <c r="Q28" s="121">
        <v>26936191447.380001</v>
      </c>
      <c r="R28" s="121">
        <v>25659172099.73</v>
      </c>
      <c r="S28" s="121">
        <v>24320845512.32</v>
      </c>
      <c r="T28" s="121">
        <v>22903581564.5</v>
      </c>
      <c r="U28" s="121">
        <v>21764811537.560001</v>
      </c>
      <c r="V28" s="121">
        <v>20506548908.669998</v>
      </c>
      <c r="W28" s="121">
        <v>19332947590.580002</v>
      </c>
      <c r="X28" s="121">
        <v>18564610809.529999</v>
      </c>
      <c r="Y28" s="121">
        <v>17838581109.540001</v>
      </c>
      <c r="Z28" s="121">
        <v>17136278354.73</v>
      </c>
      <c r="AA28" s="121">
        <v>17111720216.32</v>
      </c>
      <c r="AB28" s="121">
        <v>16849103017.93</v>
      </c>
      <c r="AC28" s="121">
        <v>19161196095.369999</v>
      </c>
      <c r="AD28" s="121">
        <v>18682541331.09</v>
      </c>
      <c r="AE28" s="121">
        <v>18138538843.330002</v>
      </c>
      <c r="AF28" s="121">
        <v>17311823676.650002</v>
      </c>
      <c r="AG28" s="121">
        <v>16638211958.540001</v>
      </c>
      <c r="AH28" s="121">
        <v>16232570875.25</v>
      </c>
      <c r="AI28" s="121">
        <v>15870643985.450001</v>
      </c>
      <c r="AJ28" s="121">
        <v>14469738700.58</v>
      </c>
      <c r="AK28" s="121">
        <v>13318065710.549999</v>
      </c>
      <c r="AL28" s="121">
        <v>13002006076.629999</v>
      </c>
      <c r="AM28" s="121">
        <v>12595167465.950001</v>
      </c>
      <c r="AN28" s="121">
        <v>12139030825.32</v>
      </c>
      <c r="AO28" s="121">
        <v>11894920644.719999</v>
      </c>
      <c r="AP28" s="121">
        <v>11966149543.24</v>
      </c>
      <c r="AQ28" s="121">
        <v>12075402494.32</v>
      </c>
      <c r="AR28" s="121">
        <v>11942125730.040001</v>
      </c>
    </row>
    <row r="29" spans="1:44" s="79" customFormat="1">
      <c r="A29" s="129" t="s">
        <v>377</v>
      </c>
      <c r="B29" s="121">
        <v>6026217902.3000002</v>
      </c>
      <c r="C29" s="121">
        <v>8046383214.2200003</v>
      </c>
      <c r="D29" s="121">
        <v>9991504136.4899998</v>
      </c>
      <c r="E29" s="121">
        <v>12359686489.620001</v>
      </c>
      <c r="F29" s="121">
        <v>14232878310.99</v>
      </c>
      <c r="G29" s="121">
        <v>16324321709.969999</v>
      </c>
      <c r="H29" s="121">
        <v>18219732511.189999</v>
      </c>
      <c r="I29" s="121">
        <v>19690627286.790001</v>
      </c>
      <c r="J29" s="121">
        <v>20686877321.779999</v>
      </c>
      <c r="K29" s="121">
        <v>21648278109.040001</v>
      </c>
      <c r="L29" s="121">
        <v>22917625000</v>
      </c>
      <c r="M29" s="121">
        <v>23758042725.07</v>
      </c>
      <c r="N29" s="121">
        <v>24487114000</v>
      </c>
      <c r="O29" s="121">
        <v>25009177896.349998</v>
      </c>
      <c r="P29" s="121">
        <v>25858654699.700001</v>
      </c>
      <c r="Q29" s="121">
        <v>26558065422.330002</v>
      </c>
      <c r="R29" s="121">
        <v>27279106471.57</v>
      </c>
      <c r="S29" s="121">
        <v>28102921089.98</v>
      </c>
      <c r="T29" s="121">
        <v>28911193046.240002</v>
      </c>
      <c r="U29" s="121">
        <v>29413089439.150002</v>
      </c>
      <c r="V29" s="121">
        <v>29780318974.259998</v>
      </c>
      <c r="W29" s="121">
        <v>30357868329.880001</v>
      </c>
      <c r="X29" s="121">
        <v>30592174049.209999</v>
      </c>
      <c r="Y29" s="121">
        <v>30936767039.099998</v>
      </c>
      <c r="Z29" s="121">
        <v>30498552523.790001</v>
      </c>
      <c r="AA29" s="121">
        <v>30900678155.919998</v>
      </c>
      <c r="AB29" s="121">
        <v>30595961377.68</v>
      </c>
      <c r="AC29" s="121">
        <v>30259319104.849998</v>
      </c>
      <c r="AD29" s="121">
        <v>29788076775.709999</v>
      </c>
      <c r="AE29" s="121">
        <v>29283991428.099998</v>
      </c>
      <c r="AF29" s="121">
        <v>28768512718.919998</v>
      </c>
      <c r="AG29" s="121">
        <v>28303956684.540001</v>
      </c>
      <c r="AH29" s="121">
        <v>27749718106.259998</v>
      </c>
      <c r="AI29" s="121">
        <v>27622915952.959999</v>
      </c>
      <c r="AJ29" s="121">
        <v>27432109265.470001</v>
      </c>
      <c r="AK29" s="121">
        <v>27332771280.189999</v>
      </c>
      <c r="AL29" s="121">
        <v>27125399087.07</v>
      </c>
      <c r="AM29" s="121">
        <v>27129286850.299999</v>
      </c>
      <c r="AN29" s="121">
        <v>27070606500.380001</v>
      </c>
      <c r="AO29" s="121">
        <v>26978627996.18</v>
      </c>
      <c r="AP29" s="121">
        <v>26688463442.720001</v>
      </c>
      <c r="AQ29" s="121">
        <v>26644206366.700001</v>
      </c>
      <c r="AR29" s="121">
        <v>26321758500.43</v>
      </c>
    </row>
    <row r="30" spans="1:44" s="79" customFormat="1">
      <c r="A30" s="129" t="s">
        <v>865</v>
      </c>
      <c r="B30" s="121">
        <v>29424911158.669998</v>
      </c>
      <c r="C30" s="121">
        <v>30070406498.830002</v>
      </c>
      <c r="D30" s="121">
        <v>31223923156.84</v>
      </c>
      <c r="E30" s="121">
        <v>32398036436.400002</v>
      </c>
      <c r="F30" s="121">
        <v>33175438375.84</v>
      </c>
      <c r="G30" s="121">
        <v>32163617060.110001</v>
      </c>
      <c r="H30" s="121">
        <v>30997351044.740002</v>
      </c>
      <c r="I30" s="121">
        <v>29981345821.57</v>
      </c>
      <c r="J30" s="121">
        <v>28790761873.009998</v>
      </c>
      <c r="K30" s="121">
        <v>27532145558.09</v>
      </c>
      <c r="L30" s="121">
        <v>26019477000</v>
      </c>
      <c r="M30" s="121">
        <v>24765860331.369999</v>
      </c>
      <c r="N30" s="121">
        <v>23735555000</v>
      </c>
      <c r="O30" s="121">
        <v>22466643673.91</v>
      </c>
      <c r="P30" s="121">
        <v>21131155320.5</v>
      </c>
      <c r="Q30" s="121">
        <v>19775097454.91</v>
      </c>
      <c r="R30" s="121">
        <v>18719832482.950001</v>
      </c>
      <c r="S30" s="121">
        <v>17507627118.16</v>
      </c>
      <c r="T30" s="121">
        <v>16257099421.16</v>
      </c>
      <c r="U30" s="121">
        <v>15138554438.690001</v>
      </c>
      <c r="V30" s="121">
        <v>14535063247.030001</v>
      </c>
      <c r="W30" s="121">
        <v>13885347383.549999</v>
      </c>
      <c r="X30" s="121">
        <v>12848885535.51</v>
      </c>
      <c r="Y30" s="121">
        <v>11932324117.629999</v>
      </c>
      <c r="Z30" s="121">
        <v>11177616108.73</v>
      </c>
      <c r="AA30" s="121">
        <v>10362008324.1</v>
      </c>
      <c r="AB30" s="121">
        <v>9434212549.8899994</v>
      </c>
      <c r="AC30" s="121">
        <v>8587352813.1599998</v>
      </c>
      <c r="AD30" s="121">
        <v>7891106405.0600004</v>
      </c>
      <c r="AE30" s="121">
        <v>7132734864.1499996</v>
      </c>
      <c r="AF30" s="121">
        <v>6313222892.5299997</v>
      </c>
      <c r="AG30" s="121">
        <v>5558800463.46</v>
      </c>
      <c r="AH30" s="121">
        <v>4959022558.8500004</v>
      </c>
      <c r="AI30" s="121">
        <v>4299352344.3999996</v>
      </c>
      <c r="AJ30" s="121">
        <v>3593407912.8899999</v>
      </c>
      <c r="AK30" s="121">
        <v>2933974968.9200001</v>
      </c>
      <c r="AL30" s="121">
        <v>2481722036.1700001</v>
      </c>
      <c r="AM30" s="121">
        <v>2068963835.8299999</v>
      </c>
      <c r="AN30" s="121">
        <v>1961684515.1199999</v>
      </c>
      <c r="AO30" s="121">
        <v>2221147666.3699999</v>
      </c>
      <c r="AP30" s="121">
        <v>3037430048.9299998</v>
      </c>
      <c r="AQ30" s="121">
        <v>3475763119.6300001</v>
      </c>
      <c r="AR30" s="121">
        <v>3991300965.6900001</v>
      </c>
    </row>
    <row r="31" spans="1:44" s="79" customFormat="1">
      <c r="A31" s="129" t="s">
        <v>378</v>
      </c>
      <c r="B31" s="121">
        <v>10668598057.290001</v>
      </c>
      <c r="C31" s="121">
        <v>9793697864.7099991</v>
      </c>
      <c r="D31" s="121">
        <v>1242701848.28</v>
      </c>
      <c r="E31" s="121">
        <v>863888669.28999996</v>
      </c>
      <c r="F31" s="121">
        <v>717169165.22000003</v>
      </c>
      <c r="G31" s="121">
        <v>475466814.89999998</v>
      </c>
      <c r="H31" s="121">
        <v>2222217455.8299999</v>
      </c>
      <c r="I31" s="121">
        <v>2233886643.2399998</v>
      </c>
      <c r="J31" s="121">
        <v>2013908238.0999999</v>
      </c>
      <c r="K31" s="121">
        <v>1933121271.8299999</v>
      </c>
      <c r="L31" s="121">
        <v>2391812000</v>
      </c>
      <c r="M31" s="121">
        <v>2322686027.9000001</v>
      </c>
      <c r="N31" s="121">
        <v>2124403937.3699999</v>
      </c>
      <c r="O31" s="121">
        <v>2036530639.78</v>
      </c>
      <c r="P31" s="121">
        <v>7521931890.4399996</v>
      </c>
      <c r="Q31" s="121">
        <v>7470120229.6599998</v>
      </c>
      <c r="R31" s="121">
        <v>7454958425.0900002</v>
      </c>
      <c r="S31" s="121">
        <v>7452912877.3000002</v>
      </c>
      <c r="T31" s="121">
        <v>44598785.100000001</v>
      </c>
      <c r="U31" s="121">
        <v>249051516.21000001</v>
      </c>
      <c r="V31" s="121">
        <v>300944503.45999998</v>
      </c>
      <c r="W31" s="121">
        <v>273086689.05000001</v>
      </c>
      <c r="X31" s="121">
        <v>82127092.400000006</v>
      </c>
      <c r="Y31" s="121">
        <v>33854479.609999999</v>
      </c>
      <c r="Z31" s="121">
        <v>10105285.800000001</v>
      </c>
      <c r="AA31" s="121">
        <v>6090086.8499999996</v>
      </c>
      <c r="AB31" s="121">
        <v>147224719.50999999</v>
      </c>
      <c r="AC31" s="121">
        <v>150461519.72999999</v>
      </c>
      <c r="AD31" s="121">
        <v>150794784.62</v>
      </c>
      <c r="AE31" s="121">
        <v>144556022.88999999</v>
      </c>
      <c r="AF31" s="121">
        <v>45826466.68</v>
      </c>
      <c r="AG31" s="121">
        <v>200759233.06999999</v>
      </c>
      <c r="AH31" s="121">
        <v>191932285.93000001</v>
      </c>
      <c r="AI31" s="121">
        <v>203738646.84999999</v>
      </c>
      <c r="AJ31" s="121">
        <v>169600809.96000001</v>
      </c>
      <c r="AK31" s="121">
        <v>273557277.19999999</v>
      </c>
      <c r="AL31" s="121">
        <v>255548397.78</v>
      </c>
      <c r="AM31" s="121">
        <v>277406427.91000003</v>
      </c>
      <c r="AN31" s="121">
        <v>389144343.01999998</v>
      </c>
      <c r="AO31" s="121">
        <v>357351427.72000003</v>
      </c>
      <c r="AP31" s="121">
        <v>368591914.11000001</v>
      </c>
      <c r="AQ31" s="121">
        <v>299365103.01999998</v>
      </c>
      <c r="AR31" s="121">
        <v>571932840.92999995</v>
      </c>
    </row>
    <row r="32" spans="1:44" s="79" customFormat="1">
      <c r="A32" s="120" t="s">
        <v>198</v>
      </c>
      <c r="B32" s="121">
        <v>19534823.940000001</v>
      </c>
      <c r="C32" s="121">
        <v>0</v>
      </c>
      <c r="D32" s="121">
        <v>477151.22</v>
      </c>
      <c r="E32" s="121">
        <v>477151.22</v>
      </c>
      <c r="F32" s="121">
        <v>477151.22</v>
      </c>
      <c r="G32" s="121">
        <v>477151.22</v>
      </c>
      <c r="H32" s="121">
        <v>9364608.5399999991</v>
      </c>
      <c r="I32" s="121">
        <v>10297969.82</v>
      </c>
      <c r="J32" s="121">
        <v>477151.22</v>
      </c>
      <c r="K32" s="121">
        <v>477151.22</v>
      </c>
      <c r="L32" s="121">
        <v>477000</v>
      </c>
      <c r="M32" s="121">
        <v>477151.22</v>
      </c>
      <c r="N32" s="121">
        <v>477151.22</v>
      </c>
      <c r="O32" s="121">
        <v>477151.22</v>
      </c>
      <c r="P32" s="121">
        <v>477151.22</v>
      </c>
      <c r="Q32" s="121">
        <v>477151.22</v>
      </c>
      <c r="R32" s="121">
        <v>477151.22</v>
      </c>
      <c r="S32" s="121">
        <v>477151.22</v>
      </c>
      <c r="T32" s="121">
        <v>477151.22</v>
      </c>
      <c r="U32" s="121">
        <v>477151.22</v>
      </c>
      <c r="V32" s="121">
        <v>477151.22</v>
      </c>
      <c r="W32" s="121">
        <v>0</v>
      </c>
      <c r="X32" s="121">
        <v>0</v>
      </c>
      <c r="Y32" s="121">
        <v>0</v>
      </c>
      <c r="Z32" s="121">
        <v>0</v>
      </c>
      <c r="AA32" s="121">
        <v>0</v>
      </c>
      <c r="AB32" s="121">
        <v>0</v>
      </c>
      <c r="AC32" s="121">
        <v>0</v>
      </c>
      <c r="AD32" s="121">
        <v>0</v>
      </c>
      <c r="AE32" s="121">
        <v>0</v>
      </c>
      <c r="AF32" s="121">
        <v>0</v>
      </c>
      <c r="AG32" s="121">
        <v>0</v>
      </c>
      <c r="AH32" s="121">
        <v>0</v>
      </c>
      <c r="AI32" s="121">
        <v>0</v>
      </c>
      <c r="AJ32" s="121">
        <v>0</v>
      </c>
      <c r="AK32" s="121">
        <v>0</v>
      </c>
      <c r="AL32" s="121">
        <v>0</v>
      </c>
      <c r="AM32" s="121">
        <v>0</v>
      </c>
      <c r="AN32" s="121">
        <v>0</v>
      </c>
      <c r="AO32" s="121">
        <v>0</v>
      </c>
      <c r="AP32" s="121">
        <v>0</v>
      </c>
      <c r="AQ32" s="121">
        <v>0</v>
      </c>
      <c r="AR32" s="121">
        <v>0</v>
      </c>
    </row>
    <row r="33" spans="1:44" s="79" customFormat="1">
      <c r="A33" s="120" t="s">
        <v>851</v>
      </c>
      <c r="B33" s="121">
        <v>3281221710.5500002</v>
      </c>
      <c r="C33" s="121">
        <v>3172238376.96</v>
      </c>
      <c r="D33" s="121">
        <v>2108998948.6099999</v>
      </c>
      <c r="E33" s="121">
        <v>2650184088.1999998</v>
      </c>
      <c r="F33" s="121">
        <v>4301519434.8299999</v>
      </c>
      <c r="G33" s="121">
        <v>2813967248.0999999</v>
      </c>
      <c r="H33" s="121">
        <v>4736313396.54</v>
      </c>
      <c r="I33" s="121">
        <v>3289174486.54</v>
      </c>
      <c r="J33" s="121">
        <v>3635642625.8000002</v>
      </c>
      <c r="K33" s="121">
        <v>3018900452.96</v>
      </c>
      <c r="L33" s="121">
        <v>2299995000</v>
      </c>
      <c r="M33" s="121">
        <v>1870391423.8800001</v>
      </c>
      <c r="N33" s="121">
        <v>2159166131.5799999</v>
      </c>
      <c r="O33" s="121">
        <v>1969959217.0799999</v>
      </c>
      <c r="P33" s="121">
        <v>1719626755.51</v>
      </c>
      <c r="Q33" s="121">
        <v>789887351.35000002</v>
      </c>
      <c r="R33" s="121">
        <v>1950903245.99</v>
      </c>
      <c r="S33" s="121">
        <v>1387582936.3199999</v>
      </c>
      <c r="T33" s="121">
        <v>1284958690.72</v>
      </c>
      <c r="U33" s="121">
        <v>809201377.12</v>
      </c>
      <c r="V33" s="121">
        <v>1572550717.78</v>
      </c>
      <c r="W33" s="121">
        <v>1120331570.72</v>
      </c>
      <c r="X33" s="121">
        <v>1040441981.33</v>
      </c>
      <c r="Y33" s="121">
        <v>961612441.46000004</v>
      </c>
      <c r="Z33" s="121">
        <v>4809476658.1999998</v>
      </c>
      <c r="AA33" s="121">
        <v>4486117910.4399996</v>
      </c>
      <c r="AB33" s="121">
        <v>5012031174.6300001</v>
      </c>
      <c r="AC33" s="121">
        <v>3049843001.3899999</v>
      </c>
      <c r="AD33" s="121">
        <v>3024880462.4699998</v>
      </c>
      <c r="AE33" s="121">
        <v>2901217866.4299998</v>
      </c>
      <c r="AF33" s="121">
        <v>2480286409.1399999</v>
      </c>
      <c r="AG33" s="121">
        <v>2603926532.96</v>
      </c>
      <c r="AH33" s="121">
        <v>6374836362.9799995</v>
      </c>
      <c r="AI33" s="121">
        <v>2925835909.3200002</v>
      </c>
      <c r="AJ33" s="121">
        <v>4572877891.5500002</v>
      </c>
      <c r="AK33" s="121">
        <v>3045463131.46</v>
      </c>
      <c r="AL33" s="121">
        <v>5038003960.2200003</v>
      </c>
      <c r="AM33" s="121">
        <v>5110148048.5600004</v>
      </c>
      <c r="AN33" s="121">
        <v>4165790159.6399999</v>
      </c>
      <c r="AO33" s="121">
        <v>2509742119.4899998</v>
      </c>
      <c r="AP33" s="121">
        <v>4255773742.1199999</v>
      </c>
      <c r="AQ33" s="121">
        <v>4791727205.1800003</v>
      </c>
      <c r="AR33" s="121">
        <v>4432846050.6199999</v>
      </c>
    </row>
    <row r="34" spans="1:44" s="79" customFormat="1">
      <c r="A34" s="120" t="s">
        <v>205</v>
      </c>
      <c r="B34" s="121">
        <v>172663364540.33002</v>
      </c>
      <c r="C34" s="121">
        <v>181895605466.89999</v>
      </c>
      <c r="D34" s="121">
        <v>179289206030.94998</v>
      </c>
      <c r="E34" s="121">
        <v>182188048999.99997</v>
      </c>
      <c r="F34" s="121">
        <v>192676379342.14001</v>
      </c>
      <c r="G34" s="121">
        <v>191434146392.58997</v>
      </c>
      <c r="H34" s="121">
        <v>204988537675.60992</v>
      </c>
      <c r="I34" s="121">
        <v>204140873000</v>
      </c>
      <c r="J34" s="121">
        <v>209217150000.00012</v>
      </c>
      <c r="K34" s="121">
        <v>215134937000</v>
      </c>
      <c r="L34" s="121">
        <v>224398619166.65967</v>
      </c>
      <c r="M34" s="121">
        <v>220141890210.22977</v>
      </c>
      <c r="N34" s="121">
        <v>208512065759.49963</v>
      </c>
      <c r="O34" s="121">
        <v>209593556143.30981</v>
      </c>
      <c r="P34" s="121">
        <v>206110430085.52979</v>
      </c>
      <c r="Q34" s="121">
        <v>206066263212.17017</v>
      </c>
      <c r="R34" s="121">
        <v>205113133715.7002</v>
      </c>
      <c r="S34" s="121">
        <v>205109533000</v>
      </c>
      <c r="T34" s="121">
        <v>228301369394.90051</v>
      </c>
      <c r="U34" s="121">
        <v>227792740042.56</v>
      </c>
      <c r="V34" s="121">
        <v>224090173823.86996</v>
      </c>
      <c r="W34" s="121">
        <v>236028244367.39996</v>
      </c>
      <c r="X34" s="121">
        <v>241116013747.33002</v>
      </c>
      <c r="Y34" s="121">
        <v>241490673736.40009</v>
      </c>
      <c r="Z34" s="121">
        <v>254385542196.24002</v>
      </c>
      <c r="AA34" s="121">
        <v>247204320736.43997</v>
      </c>
      <c r="AB34" s="121">
        <v>239985201949.17004</v>
      </c>
      <c r="AC34" s="121">
        <v>232338423460.84058</v>
      </c>
      <c r="AD34" s="121">
        <v>231149584701.58002</v>
      </c>
      <c r="AE34" s="121">
        <v>220450877664.92001</v>
      </c>
      <c r="AF34" s="121">
        <v>233426866067.04999</v>
      </c>
      <c r="AG34" s="121">
        <v>223565158172.46008</v>
      </c>
      <c r="AH34" s="121">
        <v>225784522374.90002</v>
      </c>
      <c r="AI34" s="121">
        <v>241878002674.03</v>
      </c>
      <c r="AJ34" s="121">
        <v>255158241230.86002</v>
      </c>
      <c r="AK34" s="121">
        <v>230681837418.10999</v>
      </c>
      <c r="AL34" s="121">
        <v>214812034374.01016</v>
      </c>
      <c r="AM34" s="121">
        <v>222714332749.68002</v>
      </c>
      <c r="AN34" s="121">
        <v>222257185991.59998</v>
      </c>
      <c r="AO34" s="121">
        <v>233469738066.09</v>
      </c>
      <c r="AP34" s="121">
        <v>259128479212.89001</v>
      </c>
      <c r="AQ34" s="121">
        <v>279064539918.54004</v>
      </c>
      <c r="AR34" s="121">
        <v>283821455121.54004</v>
      </c>
    </row>
    <row r="35" spans="1:44" s="79" customFormat="1">
      <c r="A35" s="129" t="s">
        <v>874</v>
      </c>
      <c r="B35" s="121">
        <v>5961220707.1800003</v>
      </c>
      <c r="C35" s="121">
        <v>5901979951.3500004</v>
      </c>
      <c r="D35" s="121">
        <v>5292471022.4499998</v>
      </c>
      <c r="E35" s="121">
        <v>346909787.70999998</v>
      </c>
      <c r="F35" s="121">
        <v>4412614736.3400002</v>
      </c>
      <c r="G35" s="121">
        <v>4703408403.4899998</v>
      </c>
      <c r="H35" s="121">
        <v>4393518781.7299995</v>
      </c>
      <c r="I35" s="121">
        <v>398228608.26999998</v>
      </c>
      <c r="J35" s="121">
        <v>4178985000</v>
      </c>
      <c r="K35" s="121">
        <v>3913417835.73</v>
      </c>
      <c r="L35" s="121">
        <v>4088460337.21</v>
      </c>
      <c r="M35" s="121">
        <v>427462610.69999999</v>
      </c>
      <c r="N35" s="121">
        <v>4969626000</v>
      </c>
      <c r="O35" s="121">
        <v>4085464091.0900002</v>
      </c>
      <c r="P35" s="121">
        <v>4902251614.2399998</v>
      </c>
      <c r="Q35" s="121">
        <v>493167017.24000001</v>
      </c>
      <c r="R35" s="121">
        <v>3196117649.6700001</v>
      </c>
      <c r="S35" s="121">
        <v>2780536524.9000001</v>
      </c>
      <c r="T35" s="121">
        <v>6163060609.4200001</v>
      </c>
      <c r="U35" s="121">
        <v>426786347.42000002</v>
      </c>
      <c r="V35" s="121">
        <v>4941982069.0799999</v>
      </c>
      <c r="W35" s="121">
        <v>5567855209.6899996</v>
      </c>
      <c r="X35" s="121">
        <v>4885283406.1800003</v>
      </c>
      <c r="Y35" s="121">
        <v>449067554.38</v>
      </c>
      <c r="Z35" s="121">
        <v>4292886956.6500001</v>
      </c>
      <c r="AA35" s="121">
        <v>4863635436.6300001</v>
      </c>
      <c r="AB35" s="121">
        <v>5734314256.8699999</v>
      </c>
      <c r="AC35" s="121">
        <v>392242195.80000001</v>
      </c>
      <c r="AD35" s="121">
        <v>6182871671.1700001</v>
      </c>
      <c r="AE35" s="121">
        <v>6839885146.7200003</v>
      </c>
      <c r="AF35" s="121">
        <v>8690668845.9699993</v>
      </c>
      <c r="AG35" s="121">
        <v>487987286.33999997</v>
      </c>
      <c r="AH35" s="121">
        <v>14132261277.4</v>
      </c>
      <c r="AI35" s="121">
        <v>15274058638.700001</v>
      </c>
      <c r="AJ35" s="121">
        <v>12084117394.190001</v>
      </c>
      <c r="AK35" s="121">
        <v>460206110.36000001</v>
      </c>
      <c r="AL35" s="121">
        <v>5310320477.3699999</v>
      </c>
      <c r="AM35" s="121">
        <v>4296303056.8000002</v>
      </c>
      <c r="AN35" s="121">
        <v>4708444561.6800003</v>
      </c>
      <c r="AO35" s="121">
        <v>586546037</v>
      </c>
      <c r="AP35" s="121">
        <v>5408551398.9200001</v>
      </c>
      <c r="AQ35" s="121">
        <v>6308455124.0799999</v>
      </c>
      <c r="AR35" s="121">
        <v>6368309207.1499996</v>
      </c>
    </row>
    <row r="36" spans="1:44" s="79" customFormat="1">
      <c r="A36" s="129" t="s">
        <v>328</v>
      </c>
      <c r="B36" s="121">
        <v>18849413002.470001</v>
      </c>
      <c r="C36" s="121">
        <v>18358727191.369999</v>
      </c>
      <c r="D36" s="121">
        <v>19932583410.599998</v>
      </c>
      <c r="E36" s="121">
        <v>21187499724.360001</v>
      </c>
      <c r="F36" s="121">
        <v>17244225748.330002</v>
      </c>
      <c r="G36" s="121">
        <v>14495119249.41</v>
      </c>
      <c r="H36" s="121">
        <v>10067947096.790001</v>
      </c>
      <c r="I36" s="121">
        <v>15599939826.85</v>
      </c>
      <c r="J36" s="121">
        <v>22803492000</v>
      </c>
      <c r="K36" s="121">
        <v>21588069751.84</v>
      </c>
      <c r="L36" s="121">
        <v>23449961165.84</v>
      </c>
      <c r="M36" s="121">
        <v>23201288142.630001</v>
      </c>
      <c r="N36" s="121">
        <v>17814255000</v>
      </c>
      <c r="O36" s="121">
        <v>16346206510.780001</v>
      </c>
      <c r="P36" s="121">
        <v>12104099447.68</v>
      </c>
      <c r="Q36" s="121">
        <v>9740027803.6399994</v>
      </c>
      <c r="R36" s="121">
        <v>13885398721.51</v>
      </c>
      <c r="S36" s="121">
        <v>14026604672.82</v>
      </c>
      <c r="T36" s="121">
        <v>31516051418.25</v>
      </c>
      <c r="U36" s="121">
        <v>32891616805.100002</v>
      </c>
      <c r="V36" s="121">
        <v>38541778921.119995</v>
      </c>
      <c r="W36" s="121">
        <v>38913481146.380005</v>
      </c>
      <c r="X36" s="121">
        <v>35957319186.050003</v>
      </c>
      <c r="Y36" s="121">
        <v>31797424590.559998</v>
      </c>
      <c r="Z36" s="121">
        <v>39413688565.120003</v>
      </c>
      <c r="AA36" s="121">
        <v>51269103940.789993</v>
      </c>
      <c r="AB36" s="121">
        <v>49172476038.339996</v>
      </c>
      <c r="AC36" s="121">
        <v>51376935586.110001</v>
      </c>
      <c r="AD36" s="121">
        <v>40028653189.139999</v>
      </c>
      <c r="AE36" s="121">
        <v>29988469979.810001</v>
      </c>
      <c r="AF36" s="121">
        <v>41334381768.739998</v>
      </c>
      <c r="AG36" s="121">
        <v>38905708239.980003</v>
      </c>
      <c r="AH36" s="121">
        <v>37198766627.449997</v>
      </c>
      <c r="AI36" s="121">
        <v>43398474697.339996</v>
      </c>
      <c r="AJ36" s="121">
        <v>50562480183.849998</v>
      </c>
      <c r="AK36" s="121">
        <v>55205592057.050003</v>
      </c>
      <c r="AL36" s="121">
        <v>39464384238.989998</v>
      </c>
      <c r="AM36" s="121">
        <v>52010459241.919998</v>
      </c>
      <c r="AN36" s="121">
        <v>44072663567.709999</v>
      </c>
      <c r="AO36" s="121">
        <v>59252077586.610001</v>
      </c>
      <c r="AP36" s="121">
        <v>80730878125.910004</v>
      </c>
      <c r="AQ36" s="121">
        <v>97715329852.539993</v>
      </c>
      <c r="AR36" s="121">
        <v>89789508949.910004</v>
      </c>
    </row>
    <row r="37" spans="1:44" s="79" customFormat="1">
      <c r="A37" s="129" t="s">
        <v>379</v>
      </c>
      <c r="B37" s="121">
        <v>653449672.13</v>
      </c>
      <c r="C37" s="121">
        <v>991418551.86000001</v>
      </c>
      <c r="D37" s="121">
        <v>1286233741.05</v>
      </c>
      <c r="E37" s="121">
        <v>2185365297.3699999</v>
      </c>
      <c r="F37" s="121">
        <v>2093511027.8299999</v>
      </c>
      <c r="G37" s="121">
        <v>2283063316.9499998</v>
      </c>
      <c r="H37" s="121">
        <v>2211372285.8800001</v>
      </c>
      <c r="I37" s="121">
        <v>1588380674.49</v>
      </c>
      <c r="J37" s="121">
        <v>741115000</v>
      </c>
      <c r="K37" s="121">
        <v>1622868670.27</v>
      </c>
      <c r="L37" s="121">
        <v>1281486695.97</v>
      </c>
      <c r="M37" s="121">
        <v>1126234604.28</v>
      </c>
      <c r="N37" s="121">
        <v>879147000</v>
      </c>
      <c r="O37" s="121">
        <v>1935256394.74</v>
      </c>
      <c r="P37" s="121">
        <v>1080170474.3199999</v>
      </c>
      <c r="Q37" s="121">
        <v>2177819894.73</v>
      </c>
      <c r="R37" s="121">
        <v>1041185058.87</v>
      </c>
      <c r="S37" s="121">
        <v>2071394759.8</v>
      </c>
      <c r="T37" s="121">
        <v>1642831525.76</v>
      </c>
      <c r="U37" s="121">
        <v>3962735098.9000001</v>
      </c>
      <c r="V37" s="121">
        <v>1737662648.1600001</v>
      </c>
      <c r="W37" s="121">
        <v>2932973414.48</v>
      </c>
      <c r="X37" s="121">
        <v>1667273498.74</v>
      </c>
      <c r="Y37" s="121">
        <v>4790252107.75</v>
      </c>
      <c r="Z37" s="121">
        <v>1408705463.05</v>
      </c>
      <c r="AA37" s="121">
        <v>2867421119.29</v>
      </c>
      <c r="AB37" s="121">
        <v>1161966347.9200001</v>
      </c>
      <c r="AC37" s="121">
        <v>2486198642.3899999</v>
      </c>
      <c r="AD37" s="121">
        <v>1885778430.27</v>
      </c>
      <c r="AE37" s="121">
        <v>2811115075.0799999</v>
      </c>
      <c r="AF37" s="121">
        <v>1973160244.53</v>
      </c>
      <c r="AG37" s="121">
        <v>4460298270.2299995</v>
      </c>
      <c r="AH37" s="121">
        <v>2990234430.6100001</v>
      </c>
      <c r="AI37" s="121">
        <v>4906479425.2200003</v>
      </c>
      <c r="AJ37" s="121">
        <v>3506812431.7199998</v>
      </c>
      <c r="AK37" s="121">
        <v>5841534405.8800001</v>
      </c>
      <c r="AL37" s="121">
        <v>5365703048.71</v>
      </c>
      <c r="AM37" s="121">
        <v>5658291724.0699997</v>
      </c>
      <c r="AN37" s="121">
        <v>3479106874.4699998</v>
      </c>
      <c r="AO37" s="121">
        <v>5535437376.5</v>
      </c>
      <c r="AP37" s="121">
        <v>3881052683.02</v>
      </c>
      <c r="AQ37" s="121">
        <v>5959161324.8999996</v>
      </c>
      <c r="AR37" s="121">
        <v>4065571065.25</v>
      </c>
    </row>
    <row r="38" spans="1:44" s="79" customFormat="1">
      <c r="A38" s="129" t="s">
        <v>380</v>
      </c>
      <c r="B38" s="121">
        <v>21356595517.43</v>
      </c>
      <c r="C38" s="121">
        <v>19585119690.279999</v>
      </c>
      <c r="D38" s="121">
        <v>20772023337.389999</v>
      </c>
      <c r="E38" s="121">
        <v>18939192171.759998</v>
      </c>
      <c r="F38" s="121">
        <v>21901866265.139999</v>
      </c>
      <c r="G38" s="121">
        <v>22246516219.080002</v>
      </c>
      <c r="H38" s="121">
        <v>22991447000</v>
      </c>
      <c r="I38" s="121">
        <v>19934157838.130001</v>
      </c>
      <c r="J38" s="121">
        <v>12911866000</v>
      </c>
      <c r="K38" s="121">
        <v>15610306000</v>
      </c>
      <c r="L38" s="121">
        <v>17563330000</v>
      </c>
      <c r="M38" s="121">
        <v>16026047000</v>
      </c>
      <c r="N38" s="121">
        <v>11335724000</v>
      </c>
      <c r="O38" s="121">
        <v>11768167692.51</v>
      </c>
      <c r="P38" s="121">
        <v>12711347028.969999</v>
      </c>
      <c r="Q38" s="121">
        <v>12375968399.879999</v>
      </c>
      <c r="R38" s="121">
        <v>11389105133.129999</v>
      </c>
      <c r="S38" s="121">
        <v>11911463006.360001</v>
      </c>
      <c r="T38" s="121">
        <v>12911553310.98</v>
      </c>
      <c r="U38" s="121">
        <v>11557116832.530001</v>
      </c>
      <c r="V38" s="121">
        <v>10467169934.84</v>
      </c>
      <c r="W38" s="121">
        <v>11498737195.809999</v>
      </c>
      <c r="X38" s="121">
        <v>13560275441.540001</v>
      </c>
      <c r="Y38" s="121">
        <v>12571121377.34</v>
      </c>
      <c r="Z38" s="121">
        <v>11612410651.030001</v>
      </c>
      <c r="AA38" s="121">
        <v>12295366306.889999</v>
      </c>
      <c r="AB38" s="121">
        <v>13663148928.700001</v>
      </c>
      <c r="AC38" s="121">
        <v>14158192091.73</v>
      </c>
      <c r="AD38" s="121">
        <v>18847481320.009998</v>
      </c>
      <c r="AE38" s="121">
        <v>24795166199.150002</v>
      </c>
      <c r="AF38" s="121">
        <v>24259039975.790001</v>
      </c>
      <c r="AG38" s="121">
        <v>19238849729.32</v>
      </c>
      <c r="AH38" s="121">
        <v>22501837864.900002</v>
      </c>
      <c r="AI38" s="121">
        <v>25281130303.380001</v>
      </c>
      <c r="AJ38" s="121">
        <v>26522853807.59</v>
      </c>
      <c r="AK38" s="121">
        <v>20972583404.700001</v>
      </c>
      <c r="AL38" s="121">
        <v>18174827124.790001</v>
      </c>
      <c r="AM38" s="121">
        <v>16122072870.639999</v>
      </c>
      <c r="AN38" s="121">
        <v>18400061606.779999</v>
      </c>
      <c r="AO38" s="121">
        <v>19028666731.59</v>
      </c>
      <c r="AP38" s="121">
        <v>13693319225.780001</v>
      </c>
      <c r="AQ38" s="121">
        <v>16428498086.190001</v>
      </c>
      <c r="AR38" s="121">
        <v>20638107752.529999</v>
      </c>
    </row>
    <row r="39" spans="1:44" s="79" customFormat="1">
      <c r="A39" s="129" t="s">
        <v>873</v>
      </c>
      <c r="B39" s="121">
        <v>1235661749.04</v>
      </c>
      <c r="C39" s="121">
        <v>1343431110.9300001</v>
      </c>
      <c r="D39" s="121">
        <v>1767582070.3</v>
      </c>
      <c r="E39" s="121">
        <v>589078112.48000002</v>
      </c>
      <c r="F39" s="121">
        <v>723769300.16999996</v>
      </c>
      <c r="G39" s="121">
        <v>745709507.17999995</v>
      </c>
      <c r="H39" s="121">
        <v>1075157714.75</v>
      </c>
      <c r="I39" s="121">
        <v>671761382.75</v>
      </c>
      <c r="J39" s="121">
        <v>986290000</v>
      </c>
      <c r="K39" s="121">
        <v>992836978.11000001</v>
      </c>
      <c r="L39" s="121">
        <v>809394336.53999996</v>
      </c>
      <c r="M39" s="121">
        <v>404593614.54000002</v>
      </c>
      <c r="N39" s="121">
        <v>623569000</v>
      </c>
      <c r="O39" s="121">
        <v>754861745.14999998</v>
      </c>
      <c r="P39" s="121">
        <v>1082845762.4300001</v>
      </c>
      <c r="Q39" s="121">
        <v>1205648141.28</v>
      </c>
      <c r="R39" s="121">
        <v>1248898836.71</v>
      </c>
      <c r="S39" s="121">
        <v>1208782446.99</v>
      </c>
      <c r="T39" s="121">
        <v>1082881799.4400001</v>
      </c>
      <c r="U39" s="121">
        <v>977863484.39999998</v>
      </c>
      <c r="V39" s="121">
        <v>1239232739.8299999</v>
      </c>
      <c r="W39" s="121">
        <v>1143727117.6800001</v>
      </c>
      <c r="X39" s="121">
        <v>724537711.74000001</v>
      </c>
      <c r="Y39" s="121">
        <v>1199659610.8599999</v>
      </c>
      <c r="Z39" s="121">
        <v>1115016401.21</v>
      </c>
      <c r="AA39" s="121">
        <v>1255075533.1800001</v>
      </c>
      <c r="AB39" s="121">
        <v>1344056755.6300001</v>
      </c>
      <c r="AC39" s="121">
        <v>1196699984.0899999</v>
      </c>
      <c r="AD39" s="121">
        <v>1516750171.25</v>
      </c>
      <c r="AE39" s="121">
        <v>1131552739.27</v>
      </c>
      <c r="AF39" s="121">
        <v>861404333.13</v>
      </c>
      <c r="AG39" s="121">
        <v>1374870041.97</v>
      </c>
      <c r="AH39" s="121">
        <v>1746535276.8299999</v>
      </c>
      <c r="AI39" s="121">
        <v>999129118.01999998</v>
      </c>
      <c r="AJ39" s="121">
        <v>1330953768.6500001</v>
      </c>
      <c r="AK39" s="121">
        <v>1252362974.02</v>
      </c>
      <c r="AL39" s="121">
        <v>1193270833.1600001</v>
      </c>
      <c r="AM39" s="121">
        <v>1417235606.3399999</v>
      </c>
      <c r="AN39" s="121">
        <v>2391648503.29</v>
      </c>
      <c r="AO39" s="121">
        <v>1380819984.8299999</v>
      </c>
      <c r="AP39" s="121">
        <v>2448207100.9299998</v>
      </c>
      <c r="AQ39" s="121">
        <v>1474504987.8299999</v>
      </c>
      <c r="AR39" s="121">
        <v>2181560113.1500001</v>
      </c>
    </row>
    <row r="40" spans="1:44" s="79" customFormat="1">
      <c r="A40" s="129" t="s">
        <v>381</v>
      </c>
      <c r="B40" s="121">
        <v>7731011528.3800001</v>
      </c>
      <c r="C40" s="121">
        <v>8405066940.3199997</v>
      </c>
      <c r="D40" s="121">
        <v>9568733225.6399994</v>
      </c>
      <c r="E40" s="121">
        <v>10840397426.139999</v>
      </c>
      <c r="F40" s="121">
        <v>12264778837.35</v>
      </c>
      <c r="G40" s="121">
        <v>12403729543.57</v>
      </c>
      <c r="H40" s="121">
        <v>14674731000</v>
      </c>
      <c r="I40" s="121">
        <v>15002524130.93</v>
      </c>
      <c r="J40" s="121">
        <v>14781039000</v>
      </c>
      <c r="K40" s="121">
        <v>13741119343.33</v>
      </c>
      <c r="L40" s="121">
        <v>14619746158.299999</v>
      </c>
      <c r="M40" s="121">
        <v>14790525406.43</v>
      </c>
      <c r="N40" s="121">
        <v>14816866000</v>
      </c>
      <c r="O40" s="121">
        <v>14837265978.24</v>
      </c>
      <c r="P40" s="121">
        <v>14841867320.68</v>
      </c>
      <c r="Q40" s="121">
        <v>16794749592.65</v>
      </c>
      <c r="R40" s="121">
        <v>16077141808.35</v>
      </c>
      <c r="S40" s="121">
        <v>15947512915.84</v>
      </c>
      <c r="T40" s="121">
        <v>15170695466.059999</v>
      </c>
      <c r="U40" s="121">
        <v>15522421041.280001</v>
      </c>
      <c r="V40" s="121">
        <v>15433443172.950001</v>
      </c>
      <c r="W40" s="121">
        <v>15480969910.530001</v>
      </c>
      <c r="X40" s="121">
        <v>16772356204.110001</v>
      </c>
      <c r="Y40" s="121">
        <v>17012893142.99</v>
      </c>
      <c r="Z40" s="121">
        <v>21655642745.93</v>
      </c>
      <c r="AA40" s="121">
        <v>20929092153.700001</v>
      </c>
      <c r="AB40" s="121">
        <v>21614027907.540001</v>
      </c>
      <c r="AC40" s="121">
        <v>21650543982.470001</v>
      </c>
      <c r="AD40" s="121">
        <v>26407066801.220001</v>
      </c>
      <c r="AE40" s="121">
        <v>26053434940.349998</v>
      </c>
      <c r="AF40" s="121">
        <v>26616414923.470001</v>
      </c>
      <c r="AG40" s="121">
        <v>27029672687.630001</v>
      </c>
      <c r="AH40" s="121">
        <v>30932918993.189999</v>
      </c>
      <c r="AI40" s="121">
        <v>32498661528.009998</v>
      </c>
      <c r="AJ40" s="121">
        <v>33109812390.490002</v>
      </c>
      <c r="AK40" s="121">
        <v>34475894655.269997</v>
      </c>
      <c r="AL40" s="121">
        <v>38983202227.230003</v>
      </c>
      <c r="AM40" s="121">
        <v>40143913670.110001</v>
      </c>
      <c r="AN40" s="121">
        <v>41127306979.879997</v>
      </c>
      <c r="AO40" s="121">
        <v>42423046549.260002</v>
      </c>
      <c r="AP40" s="121">
        <v>46998261243.470001</v>
      </c>
      <c r="AQ40" s="121">
        <v>48614414177.959999</v>
      </c>
      <c r="AR40" s="121">
        <v>50337167052.269997</v>
      </c>
    </row>
    <row r="41" spans="1:44" s="79" customFormat="1">
      <c r="A41" s="129" t="s">
        <v>861</v>
      </c>
      <c r="B41" s="121">
        <v>12367296812.74</v>
      </c>
      <c r="C41" s="121">
        <v>12223582890.66</v>
      </c>
      <c r="D41" s="121">
        <v>4806613911.0600004</v>
      </c>
      <c r="E41" s="121">
        <v>4865739908.2200003</v>
      </c>
      <c r="F41" s="121">
        <v>6268723152.3800001</v>
      </c>
      <c r="G41" s="121">
        <v>5659504964.71</v>
      </c>
      <c r="H41" s="121">
        <v>7851047200.7700005</v>
      </c>
      <c r="I41" s="121">
        <v>7866507265.9700003</v>
      </c>
      <c r="J41" s="121">
        <v>7224112000</v>
      </c>
      <c r="K41" s="121">
        <v>5397392592.75</v>
      </c>
      <c r="L41" s="121">
        <v>5955744601.3299999</v>
      </c>
      <c r="M41" s="121">
        <v>5525338534.9799995</v>
      </c>
      <c r="N41" s="121">
        <v>5758943000</v>
      </c>
      <c r="O41" s="121">
        <v>5540333689.1800003</v>
      </c>
      <c r="P41" s="121">
        <v>5808085126.1400003</v>
      </c>
      <c r="Q41" s="121">
        <v>5607778954.8000002</v>
      </c>
      <c r="R41" s="121">
        <v>6374263491.6899996</v>
      </c>
      <c r="S41" s="121">
        <v>4138148364.9499998</v>
      </c>
      <c r="T41" s="121">
        <v>4884942203.8000002</v>
      </c>
      <c r="U41" s="121">
        <v>4308062991.6000004</v>
      </c>
      <c r="V41" s="121">
        <v>4687384820.8699999</v>
      </c>
      <c r="W41" s="121">
        <v>4176262226.8699999</v>
      </c>
      <c r="X41" s="121">
        <v>5152083283.8199997</v>
      </c>
      <c r="Y41" s="121">
        <v>4527219764.5600004</v>
      </c>
      <c r="Z41" s="121">
        <v>5977695900.4899998</v>
      </c>
      <c r="AA41" s="121">
        <v>5217073111.4099998</v>
      </c>
      <c r="AB41" s="121">
        <v>6116960206.0100002</v>
      </c>
      <c r="AC41" s="121">
        <v>527712145.99000001</v>
      </c>
      <c r="AD41" s="121">
        <v>1105330403.8699999</v>
      </c>
      <c r="AE41" s="121">
        <v>458321577.31999999</v>
      </c>
      <c r="AF41" s="121">
        <v>1105116196.1800001</v>
      </c>
      <c r="AG41" s="121">
        <v>604817268.78999996</v>
      </c>
      <c r="AH41" s="121">
        <v>922957009.90999997</v>
      </c>
      <c r="AI41" s="121">
        <v>501237881.58999997</v>
      </c>
      <c r="AJ41" s="121">
        <v>1450279709.8399999</v>
      </c>
      <c r="AK41" s="121">
        <v>883353252.32000005</v>
      </c>
      <c r="AL41" s="121">
        <v>884877637.28999996</v>
      </c>
      <c r="AM41" s="121">
        <v>256971441.43000001</v>
      </c>
      <c r="AN41" s="121">
        <v>715887200.87</v>
      </c>
      <c r="AO41" s="121">
        <v>435284741.12</v>
      </c>
      <c r="AP41" s="121">
        <v>588094710.66999996</v>
      </c>
      <c r="AQ41" s="121">
        <v>416790038.77999997</v>
      </c>
      <c r="AR41" s="121">
        <v>649156530.89999998</v>
      </c>
    </row>
    <row r="42" spans="1:44" s="79" customFormat="1">
      <c r="A42" s="129" t="s">
        <v>331</v>
      </c>
      <c r="B42" s="121">
        <v>2137110.0299999998</v>
      </c>
      <c r="C42" s="121">
        <v>2140937.64</v>
      </c>
      <c r="D42" s="121">
        <v>2146183.73</v>
      </c>
      <c r="E42" s="121">
        <v>2152602.79</v>
      </c>
      <c r="F42" s="121">
        <v>2158239.7200000002</v>
      </c>
      <c r="G42" s="121">
        <v>2168588.91</v>
      </c>
      <c r="H42" s="121">
        <v>2175776.48</v>
      </c>
      <c r="I42" s="121">
        <v>2187043.6</v>
      </c>
      <c r="J42" s="121">
        <v>2190308.64</v>
      </c>
      <c r="K42" s="121">
        <v>2205294.79</v>
      </c>
      <c r="L42" s="121">
        <v>2192150.08</v>
      </c>
      <c r="M42" s="121">
        <v>2202692.14</v>
      </c>
      <c r="N42" s="121">
        <v>2210000</v>
      </c>
      <c r="O42" s="121">
        <v>2213163.61</v>
      </c>
      <c r="P42" s="121">
        <v>2215630.52</v>
      </c>
      <c r="Q42" s="121">
        <v>2215630.52</v>
      </c>
      <c r="R42" s="121">
        <v>2215630.52</v>
      </c>
      <c r="S42" s="121">
        <v>2215630.52</v>
      </c>
      <c r="T42" s="121">
        <v>2215630.52</v>
      </c>
      <c r="U42" s="121">
        <v>2215630.52</v>
      </c>
      <c r="V42" s="121">
        <v>2215630.52</v>
      </c>
      <c r="W42" s="121">
        <v>2215630.52</v>
      </c>
      <c r="X42" s="121">
        <v>2181127.3199999998</v>
      </c>
      <c r="Y42" s="121">
        <v>2181127.3199999998</v>
      </c>
      <c r="Z42" s="121">
        <v>2181127.3199999998</v>
      </c>
      <c r="AA42" s="121">
        <v>2181127.3199999998</v>
      </c>
      <c r="AB42" s="121">
        <v>2181127.3199999998</v>
      </c>
      <c r="AC42" s="121">
        <v>2181127.3199999998</v>
      </c>
      <c r="AD42" s="121">
        <v>2181127.3199999998</v>
      </c>
      <c r="AE42" s="121">
        <v>2181127.3199999998</v>
      </c>
      <c r="AF42" s="121">
        <v>2181127.3199999998</v>
      </c>
      <c r="AG42" s="121">
        <v>2287566.36</v>
      </c>
      <c r="AH42" s="121">
        <v>2185632.1</v>
      </c>
      <c r="AI42" s="121">
        <v>2193887.29</v>
      </c>
      <c r="AJ42" s="121">
        <v>2206579.4</v>
      </c>
      <c r="AK42" s="121">
        <v>2217792.1</v>
      </c>
      <c r="AL42" s="121">
        <v>2229564.02</v>
      </c>
      <c r="AM42" s="121">
        <v>2240189.0099999998</v>
      </c>
      <c r="AN42" s="121">
        <v>2251143.09</v>
      </c>
      <c r="AO42" s="121">
        <v>2258048.5299999998</v>
      </c>
      <c r="AP42" s="121">
        <v>2261438.44</v>
      </c>
      <c r="AQ42" s="121">
        <v>2265866.04</v>
      </c>
      <c r="AR42" s="121">
        <v>2270767.86</v>
      </c>
    </row>
    <row r="43" spans="1:44" s="79" customFormat="1">
      <c r="A43" s="129" t="s">
        <v>382</v>
      </c>
      <c r="B43" s="121">
        <v>49148567357.980003</v>
      </c>
      <c r="C43" s="121">
        <v>48405820486.379997</v>
      </c>
      <c r="D43" s="121">
        <v>47645662748.809998</v>
      </c>
      <c r="E43" s="121">
        <v>49413216297.720001</v>
      </c>
      <c r="F43" s="121">
        <v>49664241253.160004</v>
      </c>
      <c r="G43" s="121">
        <v>50763736248.519997</v>
      </c>
      <c r="H43" s="121">
        <v>54255672046.769997</v>
      </c>
      <c r="I43" s="121">
        <v>54017755632.889999</v>
      </c>
      <c r="J43" s="121">
        <v>51902669000</v>
      </c>
      <c r="K43" s="121">
        <v>52264817387.599998</v>
      </c>
      <c r="L43" s="121">
        <v>53393333287.139999</v>
      </c>
      <c r="M43" s="121">
        <v>55101546136.720001</v>
      </c>
      <c r="N43" s="121">
        <v>54013295000</v>
      </c>
      <c r="O43" s="121">
        <v>54990196892.300003</v>
      </c>
      <c r="P43" s="121">
        <v>55440167102.480003</v>
      </c>
      <c r="Q43" s="121">
        <v>55681826209.290001</v>
      </c>
      <c r="R43" s="121">
        <v>53413732125.110001</v>
      </c>
      <c r="S43" s="121">
        <v>51993147549.260002</v>
      </c>
      <c r="T43" s="121">
        <v>50616459032.75</v>
      </c>
      <c r="U43" s="121">
        <v>50570148800.639999</v>
      </c>
      <c r="V43" s="121">
        <v>41483138107.43</v>
      </c>
      <c r="W43" s="121">
        <v>41025697804.089996</v>
      </c>
      <c r="X43" s="121">
        <v>41843411507.120003</v>
      </c>
      <c r="Y43" s="121">
        <v>41626845792.150002</v>
      </c>
      <c r="Z43" s="121">
        <v>41848454558.919998</v>
      </c>
      <c r="AA43" s="121">
        <v>42548611860.699997</v>
      </c>
      <c r="AB43" s="121">
        <v>42813161793.900002</v>
      </c>
      <c r="AC43" s="121">
        <v>41744973609.349998</v>
      </c>
      <c r="AD43" s="121">
        <v>36272691297.339996</v>
      </c>
      <c r="AE43" s="121">
        <v>34898218250.269997</v>
      </c>
      <c r="AF43" s="121">
        <v>35716669617.059998</v>
      </c>
      <c r="AG43" s="121">
        <v>36218805212.470001</v>
      </c>
      <c r="AH43" s="121">
        <v>24085460957.060001</v>
      </c>
      <c r="AI43" s="121">
        <v>24517680630.549999</v>
      </c>
      <c r="AJ43" s="121">
        <v>24588484329.279999</v>
      </c>
      <c r="AK43" s="121">
        <v>24493892762.459999</v>
      </c>
      <c r="AL43" s="121">
        <v>17602138645.84</v>
      </c>
      <c r="AM43" s="121">
        <v>17602138645.84</v>
      </c>
      <c r="AN43" s="121">
        <v>17602138645.84</v>
      </c>
      <c r="AO43" s="121">
        <v>17602138645.84</v>
      </c>
      <c r="AP43" s="121">
        <v>14668448871.530001</v>
      </c>
      <c r="AQ43" s="121">
        <v>14668448871.530001</v>
      </c>
      <c r="AR43" s="121">
        <v>14668448871.530001</v>
      </c>
    </row>
    <row r="44" spans="1:44" s="79" customFormat="1">
      <c r="A44" s="129" t="s">
        <v>383</v>
      </c>
      <c r="B44" s="121">
        <v>6457292000</v>
      </c>
      <c r="C44" s="121">
        <v>5790463000</v>
      </c>
      <c r="D44" s="121">
        <v>5873392000</v>
      </c>
      <c r="E44" s="121">
        <v>5830331000</v>
      </c>
      <c r="F44" s="121">
        <v>6368486000</v>
      </c>
      <c r="G44" s="121">
        <v>6318736000</v>
      </c>
      <c r="H44" s="121">
        <v>6388562000</v>
      </c>
      <c r="I44" s="121">
        <v>6248098000</v>
      </c>
      <c r="J44" s="121">
        <v>6368486000</v>
      </c>
      <c r="K44" s="121">
        <v>7518888000</v>
      </c>
      <c r="L44" s="121">
        <v>7618577000</v>
      </c>
      <c r="M44" s="121">
        <v>7948422000</v>
      </c>
      <c r="N44" s="121">
        <v>8020149000</v>
      </c>
      <c r="O44" s="121">
        <v>8284491000</v>
      </c>
      <c r="P44" s="121">
        <v>8322565000</v>
      </c>
      <c r="Q44" s="121">
        <v>8724130000</v>
      </c>
      <c r="R44" s="121">
        <v>8815653000</v>
      </c>
      <c r="S44" s="121">
        <v>8089846000</v>
      </c>
      <c r="T44" s="121">
        <v>8198051000</v>
      </c>
      <c r="U44" s="121">
        <v>9152351000</v>
      </c>
      <c r="V44" s="121">
        <v>9233941000</v>
      </c>
      <c r="W44" s="121">
        <v>12126191000</v>
      </c>
      <c r="X44" s="121">
        <v>12225582000</v>
      </c>
      <c r="Y44" s="121">
        <v>13072731000</v>
      </c>
      <c r="Z44" s="121">
        <v>10593797000</v>
      </c>
      <c r="AA44" s="121">
        <v>11916369000</v>
      </c>
      <c r="AB44" s="121">
        <v>10904892000</v>
      </c>
      <c r="AC44" s="121">
        <v>12278703000</v>
      </c>
      <c r="AD44" s="121">
        <v>10007219000</v>
      </c>
      <c r="AE44" s="121">
        <v>10219074000</v>
      </c>
      <c r="AF44" s="121">
        <v>8873589000</v>
      </c>
      <c r="AG44" s="121">
        <v>9212441000</v>
      </c>
      <c r="AH44" s="121">
        <v>8972023000</v>
      </c>
      <c r="AI44" s="121">
        <v>8524643000</v>
      </c>
      <c r="AJ44" s="121">
        <v>9171075000</v>
      </c>
      <c r="AK44" s="121">
        <v>8808892000</v>
      </c>
      <c r="AL44" s="121">
        <v>8876312000</v>
      </c>
      <c r="AM44" s="121">
        <v>10508019000</v>
      </c>
      <c r="AN44" s="121">
        <v>10508019000</v>
      </c>
      <c r="AO44" s="121">
        <v>10912671000</v>
      </c>
      <c r="AP44" s="121">
        <v>10983219000</v>
      </c>
      <c r="AQ44" s="121">
        <v>9869910000</v>
      </c>
      <c r="AR44" s="121">
        <v>9952198000</v>
      </c>
    </row>
    <row r="45" spans="1:44" s="79" customFormat="1">
      <c r="A45" s="129" t="s">
        <v>205</v>
      </c>
      <c r="B45" s="121">
        <v>40699519083</v>
      </c>
      <c r="C45" s="121">
        <v>44617817715.059998</v>
      </c>
      <c r="D45" s="121">
        <v>42534132275.330002</v>
      </c>
      <c r="E45" s="121">
        <v>46737641208.839973</v>
      </c>
      <c r="F45" s="121">
        <v>46955695186.590012</v>
      </c>
      <c r="G45" s="121">
        <v>47471951596.239975</v>
      </c>
      <c r="H45" s="121">
        <v>51250422220.419907</v>
      </c>
      <c r="I45" s="121">
        <v>55518029021.310013</v>
      </c>
      <c r="J45" s="121">
        <v>61689128988.120117</v>
      </c>
      <c r="K45" s="121">
        <v>68529775224.069992</v>
      </c>
      <c r="L45" s="121">
        <v>71213516497.749649</v>
      </c>
      <c r="M45" s="121">
        <v>70873736798.13974</v>
      </c>
      <c r="N45" s="121">
        <v>65822082144.459641</v>
      </c>
      <c r="O45" s="121">
        <v>65621312577.989807</v>
      </c>
      <c r="P45" s="121">
        <v>64966780175.619797</v>
      </c>
      <c r="Q45" s="121">
        <v>67491159961.350159</v>
      </c>
      <c r="R45" s="121">
        <v>63996168259.300186</v>
      </c>
      <c r="S45" s="121">
        <v>64261753479.049988</v>
      </c>
      <c r="T45" s="121">
        <v>66481420540.020493</v>
      </c>
      <c r="U45" s="121">
        <v>69335737220.51001</v>
      </c>
      <c r="V45" s="121">
        <v>66965883128.819977</v>
      </c>
      <c r="W45" s="121">
        <v>73989412430.860001</v>
      </c>
      <c r="X45" s="121">
        <v>77214997613.630005</v>
      </c>
      <c r="Y45" s="121">
        <v>83915737286.990097</v>
      </c>
      <c r="Z45" s="121">
        <v>79538292726.380005</v>
      </c>
      <c r="AA45" s="121">
        <v>55848315156.849998</v>
      </c>
      <c r="AB45" s="121">
        <v>48999714500.580002</v>
      </c>
      <c r="AC45" s="121">
        <v>50373446390.220558</v>
      </c>
      <c r="AD45" s="121">
        <v>51892133648.379997</v>
      </c>
      <c r="AE45" s="121">
        <v>52370152173.690002</v>
      </c>
      <c r="AF45" s="121">
        <v>53605439846.489998</v>
      </c>
      <c r="AG45" s="121">
        <v>54895261055.560097</v>
      </c>
      <c r="AH45" s="121">
        <v>55647374577.970001</v>
      </c>
      <c r="AI45" s="121">
        <v>57798983714.410004</v>
      </c>
      <c r="AJ45" s="121">
        <v>61947774916.570007</v>
      </c>
      <c r="AK45" s="121">
        <v>48830428407.549988</v>
      </c>
      <c r="AL45" s="121">
        <v>50116749494.760193</v>
      </c>
      <c r="AM45" s="121">
        <v>53135160479.540001</v>
      </c>
      <c r="AN45" s="121">
        <v>55473496956.599998</v>
      </c>
      <c r="AO45" s="121">
        <v>56024291240.650002</v>
      </c>
      <c r="AP45" s="121">
        <v>55997398279.150002</v>
      </c>
      <c r="AQ45" s="121">
        <v>59512100553.5</v>
      </c>
      <c r="AR45" s="121">
        <v>62835999249.860107</v>
      </c>
    </row>
    <row r="46" spans="1:44" s="79" customFormat="1">
      <c r="A46" s="129" t="s">
        <v>887</v>
      </c>
      <c r="B46" s="121">
        <v>8201199999.9499998</v>
      </c>
      <c r="C46" s="121">
        <v>16270037001.049999</v>
      </c>
      <c r="D46" s="121">
        <v>19807632104.589996</v>
      </c>
      <c r="E46" s="121">
        <v>21250525462.610001</v>
      </c>
      <c r="F46" s="121">
        <v>24776309595.129997</v>
      </c>
      <c r="G46" s="121">
        <v>24340502754.529999</v>
      </c>
      <c r="H46" s="121">
        <v>29826484552.020004</v>
      </c>
      <c r="I46" s="121">
        <v>27293303574.810005</v>
      </c>
      <c r="J46" s="121">
        <v>25627776703.239998</v>
      </c>
      <c r="K46" s="121">
        <v>23953239921.510002</v>
      </c>
      <c r="L46" s="121">
        <v>24402876936.5</v>
      </c>
      <c r="M46" s="121">
        <v>24714492669.669998</v>
      </c>
      <c r="N46" s="121">
        <v>24456199615.040001</v>
      </c>
      <c r="O46" s="121">
        <v>25427786407.720001</v>
      </c>
      <c r="P46" s="121">
        <v>24848035402.449997</v>
      </c>
      <c r="Q46" s="121">
        <v>25771771606.790001</v>
      </c>
      <c r="R46" s="121">
        <v>25673254000.839996</v>
      </c>
      <c r="S46" s="121">
        <v>28678127649.510002</v>
      </c>
      <c r="T46" s="121">
        <v>29631206857.900002</v>
      </c>
      <c r="U46" s="121">
        <v>29085684789.660004</v>
      </c>
      <c r="V46" s="121">
        <v>29356341650.249996</v>
      </c>
      <c r="W46" s="121">
        <v>29170721280.489998</v>
      </c>
      <c r="X46" s="121">
        <v>31110712767.080002</v>
      </c>
      <c r="Y46" s="121">
        <v>30525540381.5</v>
      </c>
      <c r="Z46" s="121">
        <v>36926770100.139999</v>
      </c>
      <c r="AA46" s="121">
        <v>38192075989.68</v>
      </c>
      <c r="AB46" s="121">
        <v>38458302086.360001</v>
      </c>
      <c r="AC46" s="121">
        <v>36150594705.370003</v>
      </c>
      <c r="AD46" s="121">
        <v>37001427641.610001</v>
      </c>
      <c r="AE46" s="121">
        <v>30883306455.939999</v>
      </c>
      <c r="AF46" s="121">
        <v>30388800188.369999</v>
      </c>
      <c r="AG46" s="121">
        <v>31134159813.810001</v>
      </c>
      <c r="AH46" s="121">
        <v>26651966727.48</v>
      </c>
      <c r="AI46" s="121">
        <v>28175329849.52</v>
      </c>
      <c r="AJ46" s="121">
        <v>30881390719.279999</v>
      </c>
      <c r="AK46" s="121">
        <v>29454879596.400002</v>
      </c>
      <c r="AL46" s="121">
        <v>28838019081.849998</v>
      </c>
      <c r="AM46" s="121">
        <v>21561526823.98</v>
      </c>
      <c r="AN46" s="121">
        <v>23776160951.389999</v>
      </c>
      <c r="AO46" s="121">
        <v>20286500124.16</v>
      </c>
      <c r="AP46" s="121">
        <v>23728787135.07</v>
      </c>
      <c r="AQ46" s="121">
        <v>18094661035.189999</v>
      </c>
      <c r="AR46" s="121">
        <v>22333157561.130001</v>
      </c>
    </row>
    <row r="47" spans="1:44" s="79" customFormat="1">
      <c r="A47" s="118" t="s">
        <v>862</v>
      </c>
      <c r="B47" s="119">
        <v>407753766.95999998</v>
      </c>
      <c r="C47" s="119">
        <v>403605715.70999998</v>
      </c>
      <c r="D47" s="119">
        <v>410382397.00999999</v>
      </c>
      <c r="E47" s="119">
        <v>425370343.66000003</v>
      </c>
      <c r="F47" s="119">
        <v>420631716.10000002</v>
      </c>
      <c r="G47" s="119">
        <v>414389762.93000001</v>
      </c>
      <c r="H47" s="119">
        <v>440532521.49000001</v>
      </c>
      <c r="I47" s="119">
        <v>459208224.35000002</v>
      </c>
      <c r="J47" s="119">
        <v>453530366.61000001</v>
      </c>
      <c r="K47" s="119">
        <v>439413298.92000002</v>
      </c>
      <c r="L47" s="119">
        <v>436239000</v>
      </c>
      <c r="M47" s="119">
        <v>446262479.26999998</v>
      </c>
      <c r="N47" s="119">
        <v>449195845.12</v>
      </c>
      <c r="O47" s="119">
        <v>431202369.31999999</v>
      </c>
      <c r="P47" s="119">
        <v>415660711.81</v>
      </c>
      <c r="Q47" s="119">
        <v>429373264.75</v>
      </c>
      <c r="R47" s="119">
        <v>442601145.97000003</v>
      </c>
      <c r="S47" s="119">
        <v>434648178.42000002</v>
      </c>
      <c r="T47" s="119">
        <v>426392538.89999998</v>
      </c>
      <c r="U47" s="119">
        <v>448237422.57999998</v>
      </c>
      <c r="V47" s="119">
        <v>379160644.18000001</v>
      </c>
      <c r="W47" s="119">
        <v>227836093.33000001</v>
      </c>
      <c r="X47" s="119">
        <v>124697957.95</v>
      </c>
      <c r="Y47" s="119">
        <v>92496597.340000004</v>
      </c>
      <c r="Z47" s="119">
        <v>91760867.340000004</v>
      </c>
      <c r="AA47" s="119">
        <v>81500335.290000007</v>
      </c>
      <c r="AB47" s="119">
        <v>211798132.36000001</v>
      </c>
      <c r="AC47" s="119">
        <v>203990330.62</v>
      </c>
      <c r="AD47" s="119">
        <v>200446891.56</v>
      </c>
      <c r="AE47" s="119">
        <v>201364411.71000001</v>
      </c>
      <c r="AF47" s="119">
        <v>201078829.34</v>
      </c>
      <c r="AG47" s="119">
        <v>192174088.97999999</v>
      </c>
      <c r="AH47" s="119">
        <v>0</v>
      </c>
      <c r="AI47" s="119">
        <v>0</v>
      </c>
      <c r="AJ47" s="119">
        <v>0</v>
      </c>
      <c r="AK47" s="119">
        <v>0</v>
      </c>
      <c r="AL47" s="119">
        <v>0</v>
      </c>
      <c r="AM47" s="119">
        <v>0</v>
      </c>
      <c r="AN47" s="119">
        <v>0</v>
      </c>
      <c r="AO47" s="119">
        <v>0</v>
      </c>
      <c r="AP47" s="119">
        <v>0</v>
      </c>
      <c r="AQ47" s="119">
        <v>0</v>
      </c>
      <c r="AR47" s="119">
        <v>0</v>
      </c>
    </row>
    <row r="48" spans="1:44" s="79" customFormat="1">
      <c r="A48" s="118" t="s">
        <v>1162</v>
      </c>
      <c r="B48" s="119">
        <v>73517128558.52005</v>
      </c>
      <c r="C48" s="119">
        <v>71790624573.399994</v>
      </c>
      <c r="D48" s="119">
        <v>81246059165.069855</v>
      </c>
      <c r="E48" s="119">
        <v>80613193763.100006</v>
      </c>
      <c r="F48" s="119">
        <v>83598039444.669952</v>
      </c>
      <c r="G48" s="119">
        <v>82642686999.070129</v>
      </c>
      <c r="H48" s="119">
        <v>83814447763.099823</v>
      </c>
      <c r="I48" s="119">
        <v>81536172763.100006</v>
      </c>
      <c r="J48" s="119">
        <v>84155791000</v>
      </c>
      <c r="K48" s="119">
        <v>83449335906.070541</v>
      </c>
      <c r="L48" s="119">
        <v>85724138763.100006</v>
      </c>
      <c r="M48" s="119">
        <v>87193751763.100006</v>
      </c>
      <c r="N48" s="119">
        <v>89820146438.480057</v>
      </c>
      <c r="O48" s="119">
        <v>90783361763.100006</v>
      </c>
      <c r="P48" s="119">
        <v>93564196763.100006</v>
      </c>
      <c r="Q48" s="119">
        <v>98723400702.700104</v>
      </c>
      <c r="R48" s="119">
        <v>101226763286.20987</v>
      </c>
      <c r="S48" s="119">
        <v>102637832842.7001</v>
      </c>
      <c r="T48" s="119">
        <v>103819851984.47964</v>
      </c>
      <c r="U48" s="119">
        <v>102252882000</v>
      </c>
      <c r="V48" s="119">
        <v>105070031526.2</v>
      </c>
      <c r="W48" s="119">
        <v>101930490436.52017</v>
      </c>
      <c r="X48" s="119">
        <v>105896881537.44019</v>
      </c>
      <c r="Y48" s="119">
        <v>108564894000</v>
      </c>
      <c r="Z48" s="119">
        <v>112315324000</v>
      </c>
      <c r="AA48" s="119">
        <v>114836324628.33002</v>
      </c>
      <c r="AB48" s="119">
        <v>122333664000</v>
      </c>
      <c r="AC48" s="119">
        <v>126971108599.15997</v>
      </c>
      <c r="AD48" s="119">
        <v>138195259739.09988</v>
      </c>
      <c r="AE48" s="119">
        <v>145807081300.26001</v>
      </c>
      <c r="AF48" s="119">
        <v>147511925244.06979</v>
      </c>
      <c r="AG48" s="119">
        <v>144857185259.88998</v>
      </c>
      <c r="AH48" s="119">
        <v>153014159852.22009</v>
      </c>
      <c r="AI48" s="119">
        <v>155993150559</v>
      </c>
      <c r="AJ48" s="119">
        <v>157890398035.01996</v>
      </c>
      <c r="AK48" s="119">
        <v>164028843165.42999</v>
      </c>
      <c r="AL48" s="119">
        <v>169532630963.11008</v>
      </c>
      <c r="AM48" s="119">
        <v>167680246817.40991</v>
      </c>
      <c r="AN48" s="119">
        <v>170510853365.90024</v>
      </c>
      <c r="AO48" s="119">
        <v>173076086413.12003</v>
      </c>
      <c r="AP48" s="119">
        <v>179020693119.15991</v>
      </c>
      <c r="AQ48" s="119">
        <v>181830702272.13</v>
      </c>
      <c r="AR48" s="119">
        <v>187419033323.75961</v>
      </c>
    </row>
    <row r="49" spans="1:44" s="79" customFormat="1">
      <c r="A49" s="120" t="s">
        <v>384</v>
      </c>
      <c r="B49" s="121">
        <v>54000000000</v>
      </c>
      <c r="C49" s="121">
        <v>54000000000</v>
      </c>
      <c r="D49" s="121">
        <v>54000000000</v>
      </c>
      <c r="E49" s="121">
        <v>54000000000</v>
      </c>
      <c r="F49" s="121">
        <v>54000000000</v>
      </c>
      <c r="G49" s="121">
        <v>60000000000</v>
      </c>
      <c r="H49" s="121">
        <v>60000000000</v>
      </c>
      <c r="I49" s="121">
        <v>60000000000</v>
      </c>
      <c r="J49" s="121">
        <v>60000000000</v>
      </c>
      <c r="K49" s="121">
        <v>67000000000</v>
      </c>
      <c r="L49" s="121">
        <v>67000000000</v>
      </c>
      <c r="M49" s="121">
        <v>67000000000</v>
      </c>
      <c r="N49" s="121">
        <v>67000000000</v>
      </c>
      <c r="O49" s="121">
        <v>67000000000</v>
      </c>
      <c r="P49" s="121">
        <v>67000000000</v>
      </c>
      <c r="Q49" s="121">
        <v>66999998939.600098</v>
      </c>
      <c r="R49" s="121">
        <v>66999999523.109863</v>
      </c>
      <c r="S49" s="121">
        <v>67000002079.600098</v>
      </c>
      <c r="T49" s="121">
        <v>67000001221.379639</v>
      </c>
      <c r="U49" s="121">
        <v>67000000000</v>
      </c>
      <c r="V49" s="121">
        <v>67000000000</v>
      </c>
      <c r="W49" s="121">
        <v>66999998673.420166</v>
      </c>
      <c r="X49" s="121">
        <v>67000000537.440186</v>
      </c>
      <c r="Y49" s="121">
        <v>67000000000</v>
      </c>
      <c r="Z49" s="121">
        <v>67000000000</v>
      </c>
      <c r="AA49" s="121">
        <v>67000000000</v>
      </c>
      <c r="AB49" s="121">
        <v>90000000000</v>
      </c>
      <c r="AC49" s="121">
        <v>90000023475.339996</v>
      </c>
      <c r="AD49" s="121">
        <v>90000023475.339996</v>
      </c>
      <c r="AE49" s="121">
        <v>90000023475.339996</v>
      </c>
      <c r="AF49" s="121">
        <v>90000023475.339996</v>
      </c>
      <c r="AG49" s="121">
        <v>90000023475.339996</v>
      </c>
      <c r="AH49" s="121">
        <v>90000023475.339996</v>
      </c>
      <c r="AI49" s="121">
        <v>90000023475.339996</v>
      </c>
      <c r="AJ49" s="121">
        <v>90000023475.339996</v>
      </c>
      <c r="AK49" s="121">
        <v>90000023475.339996</v>
      </c>
      <c r="AL49" s="121">
        <v>90000023475.339996</v>
      </c>
      <c r="AM49" s="121">
        <v>120000000000</v>
      </c>
      <c r="AN49" s="121">
        <v>120000000000</v>
      </c>
      <c r="AO49" s="121">
        <v>120000000000</v>
      </c>
      <c r="AP49" s="121">
        <v>120000000000</v>
      </c>
      <c r="AQ49" s="121">
        <v>120000000000</v>
      </c>
      <c r="AR49" s="121">
        <v>120000000000</v>
      </c>
    </row>
    <row r="50" spans="1:44" s="79" customFormat="1">
      <c r="A50" s="120" t="s">
        <v>863</v>
      </c>
      <c r="B50" s="121">
        <v>0</v>
      </c>
      <c r="C50" s="121">
        <v>0</v>
      </c>
      <c r="D50" s="121">
        <v>8099999763.1000004</v>
      </c>
      <c r="E50" s="121">
        <v>8099999763.1000004</v>
      </c>
      <c r="F50" s="121">
        <v>8099999763.1000004</v>
      </c>
      <c r="G50" s="121">
        <v>8099999763.1000004</v>
      </c>
      <c r="H50" s="121">
        <v>8099999763.1000004</v>
      </c>
      <c r="I50" s="121">
        <v>8099999763.1000004</v>
      </c>
      <c r="J50" s="121">
        <v>8099999763.1000004</v>
      </c>
      <c r="K50" s="121">
        <v>8099999763.1000004</v>
      </c>
      <c r="L50" s="121">
        <v>8099999763.1000004</v>
      </c>
      <c r="M50" s="121">
        <v>8099999763.1000004</v>
      </c>
      <c r="N50" s="121">
        <v>8099999763.1000004</v>
      </c>
      <c r="O50" s="121">
        <v>8099999763.1000004</v>
      </c>
      <c r="P50" s="121">
        <v>8099999763.1000004</v>
      </c>
      <c r="Q50" s="121">
        <v>8099999763.1000004</v>
      </c>
      <c r="R50" s="121">
        <v>8099999763.1000004</v>
      </c>
      <c r="S50" s="121">
        <v>8099999763.1000004</v>
      </c>
      <c r="T50" s="121">
        <v>8099999763.1000004</v>
      </c>
      <c r="U50" s="121">
        <v>8100000000</v>
      </c>
      <c r="V50" s="121">
        <v>8099999526.2000008</v>
      </c>
      <c r="W50" s="121">
        <v>8099999763.1000004</v>
      </c>
      <c r="X50" s="121">
        <v>8099999763.1000004</v>
      </c>
      <c r="Y50" s="121">
        <v>8099999763.1000004</v>
      </c>
      <c r="Z50" s="121">
        <v>8099999763.1000004</v>
      </c>
      <c r="AA50" s="121">
        <v>8099999763.1000004</v>
      </c>
      <c r="AB50" s="121">
        <v>8099999763.1000004</v>
      </c>
      <c r="AC50" s="121">
        <v>8099999763.1000004</v>
      </c>
      <c r="AD50" s="121">
        <v>8099999763.1000004</v>
      </c>
      <c r="AE50" s="121">
        <v>8099999763.1000004</v>
      </c>
      <c r="AF50" s="121">
        <v>8099999763.1000004</v>
      </c>
      <c r="AG50" s="121">
        <v>8099999763.1000004</v>
      </c>
      <c r="AH50" s="121">
        <v>8099999763.1000004</v>
      </c>
      <c r="AI50" s="121">
        <v>8099999763.1000004</v>
      </c>
      <c r="AJ50" s="121">
        <v>7099999763.1000004</v>
      </c>
      <c r="AK50" s="121">
        <v>7099999763.1000004</v>
      </c>
      <c r="AL50" s="121">
        <v>7099999763.1000004</v>
      </c>
      <c r="AM50" s="121">
        <v>7099999763.1000004</v>
      </c>
      <c r="AN50" s="121">
        <v>6099999763.1000004</v>
      </c>
      <c r="AO50" s="121">
        <v>6099999763.1000004</v>
      </c>
      <c r="AP50" s="121">
        <v>6099999763.1000004</v>
      </c>
      <c r="AQ50" s="121">
        <v>6099999763.1000004</v>
      </c>
      <c r="AR50" s="121">
        <v>5099999763.1000004</v>
      </c>
    </row>
    <row r="51" spans="1:44" s="79" customFormat="1">
      <c r="A51" s="120" t="s">
        <v>385</v>
      </c>
      <c r="B51" s="121">
        <v>10031627.34</v>
      </c>
      <c r="C51" s="121">
        <v>10046409.4</v>
      </c>
      <c r="D51" s="121">
        <v>10046409.4</v>
      </c>
      <c r="E51" s="121">
        <v>10773000</v>
      </c>
      <c r="F51" s="121">
        <v>13992000</v>
      </c>
      <c r="G51" s="121">
        <v>14326000</v>
      </c>
      <c r="H51" s="121">
        <v>14326000</v>
      </c>
      <c r="I51" s="121">
        <v>14326000</v>
      </c>
      <c r="J51" s="121">
        <v>15740000</v>
      </c>
      <c r="K51" s="121">
        <v>15509000</v>
      </c>
      <c r="L51" s="121">
        <v>15509000</v>
      </c>
      <c r="M51" s="121">
        <v>15509000</v>
      </c>
      <c r="N51" s="121">
        <v>16439164.059999889</v>
      </c>
      <c r="O51" s="121">
        <v>12436000</v>
      </c>
      <c r="P51" s="121">
        <v>12436000</v>
      </c>
      <c r="Q51" s="121">
        <v>12436000</v>
      </c>
      <c r="R51" s="121">
        <v>13510000</v>
      </c>
      <c r="S51" s="121">
        <v>14692000</v>
      </c>
      <c r="T51" s="121">
        <v>14692000</v>
      </c>
      <c r="U51" s="121">
        <v>14692000</v>
      </c>
      <c r="V51" s="121">
        <v>15094000</v>
      </c>
      <c r="W51" s="121">
        <v>15410000</v>
      </c>
      <c r="X51" s="121">
        <v>60897330.960000001</v>
      </c>
      <c r="Y51" s="121">
        <v>1366443000</v>
      </c>
      <c r="Z51" s="121">
        <v>1389887000</v>
      </c>
      <c r="AA51" s="121">
        <v>1389893686.49</v>
      </c>
      <c r="AB51" s="121">
        <v>1399891000</v>
      </c>
      <c r="AC51" s="121">
        <v>1399151380.95</v>
      </c>
      <c r="AD51" s="121">
        <v>1400979441.5899999</v>
      </c>
      <c r="AE51" s="121">
        <v>1401176477.6900001</v>
      </c>
      <c r="AF51" s="121">
        <v>1401176477.6900001</v>
      </c>
      <c r="AG51" s="121">
        <v>1401176477.6900001</v>
      </c>
      <c r="AH51" s="121">
        <v>1404252387.75</v>
      </c>
      <c r="AI51" s="121">
        <v>1404252387.75</v>
      </c>
      <c r="AJ51" s="121">
        <v>1404252387.75</v>
      </c>
      <c r="AK51" s="121">
        <v>1404252387.75</v>
      </c>
      <c r="AL51" s="121">
        <v>1407902568.1300001</v>
      </c>
      <c r="AM51" s="121">
        <v>1407902568.1300001</v>
      </c>
      <c r="AN51" s="121">
        <v>1407902568.1300001</v>
      </c>
      <c r="AO51" s="121">
        <v>1407902568.1300001</v>
      </c>
      <c r="AP51" s="121">
        <v>1412479372.26</v>
      </c>
      <c r="AQ51" s="121">
        <v>1412260777.04</v>
      </c>
      <c r="AR51" s="121">
        <v>1412070682.04</v>
      </c>
    </row>
    <row r="52" spans="1:44" s="79" customFormat="1">
      <c r="A52" s="120" t="s">
        <v>386</v>
      </c>
      <c r="B52" s="121">
        <v>4544028.83</v>
      </c>
      <c r="C52" s="121">
        <v>4523647.54</v>
      </c>
      <c r="D52" s="121">
        <v>2831987.53</v>
      </c>
      <c r="E52" s="121">
        <v>2805000</v>
      </c>
      <c r="F52" s="121">
        <v>2787842.06</v>
      </c>
      <c r="G52" s="121">
        <v>2764000</v>
      </c>
      <c r="H52" s="121">
        <v>2747000</v>
      </c>
      <c r="I52" s="121">
        <v>2730000</v>
      </c>
      <c r="J52" s="121">
        <v>2713000</v>
      </c>
      <c r="K52" s="121">
        <v>2695000</v>
      </c>
      <c r="L52" s="121">
        <v>2678000</v>
      </c>
      <c r="M52" s="121">
        <v>2660000</v>
      </c>
      <c r="N52" s="121">
        <v>2642774.12</v>
      </c>
      <c r="O52" s="121">
        <v>2407000</v>
      </c>
      <c r="P52" s="121">
        <v>2389000</v>
      </c>
      <c r="Q52" s="121">
        <v>2371000</v>
      </c>
      <c r="R52" s="121">
        <v>2354000</v>
      </c>
      <c r="S52" s="121">
        <v>2336000</v>
      </c>
      <c r="T52" s="121">
        <v>2318000</v>
      </c>
      <c r="U52" s="121">
        <v>2240000</v>
      </c>
      <c r="V52" s="121">
        <v>2222000</v>
      </c>
      <c r="W52" s="121">
        <v>2205000</v>
      </c>
      <c r="X52" s="121">
        <v>2187000</v>
      </c>
      <c r="Y52" s="121">
        <v>2169000</v>
      </c>
      <c r="Z52" s="121">
        <v>2152000</v>
      </c>
      <c r="AA52" s="121">
        <v>2134137.2400000002</v>
      </c>
      <c r="AB52" s="121">
        <v>2057000</v>
      </c>
      <c r="AC52" s="121">
        <v>2040097.64</v>
      </c>
      <c r="AD52" s="121">
        <v>2022431.81</v>
      </c>
      <c r="AE52" s="121">
        <v>2004765.98</v>
      </c>
      <c r="AF52" s="121">
        <v>1987100.15</v>
      </c>
      <c r="AG52" s="121">
        <v>0</v>
      </c>
      <c r="AH52" s="121">
        <v>0</v>
      </c>
      <c r="AI52" s="121">
        <v>0</v>
      </c>
      <c r="AJ52" s="121">
        <v>0</v>
      </c>
      <c r="AK52" s="121">
        <v>0</v>
      </c>
      <c r="AL52" s="121">
        <v>0</v>
      </c>
      <c r="AM52" s="121">
        <v>0</v>
      </c>
      <c r="AN52" s="121">
        <v>0</v>
      </c>
      <c r="AO52" s="121">
        <v>0</v>
      </c>
      <c r="AP52" s="121">
        <v>0</v>
      </c>
      <c r="AQ52" s="121">
        <v>0</v>
      </c>
      <c r="AR52" s="121">
        <v>0</v>
      </c>
    </row>
    <row r="53" spans="1:44" s="79" customFormat="1">
      <c r="A53" s="120" t="s">
        <v>864</v>
      </c>
      <c r="B53" s="121">
        <v>19744554110.959999</v>
      </c>
      <c r="C53" s="121">
        <v>23260140163.720001</v>
      </c>
      <c r="D53" s="121">
        <v>23104323827.259998</v>
      </c>
      <c r="E53" s="121">
        <v>26625511000</v>
      </c>
      <c r="F53" s="121">
        <v>25393416000</v>
      </c>
      <c r="G53" s="121">
        <v>25767559000</v>
      </c>
      <c r="H53" s="121">
        <v>25809320000</v>
      </c>
      <c r="I53" s="121">
        <v>29031090000</v>
      </c>
      <c r="J53" s="121">
        <v>29060181000</v>
      </c>
      <c r="K53" s="121">
        <v>25402333000</v>
      </c>
      <c r="L53" s="121">
        <v>25409076000</v>
      </c>
      <c r="M53" s="121">
        <v>27646569000</v>
      </c>
      <c r="N53" s="121">
        <v>27674568000</v>
      </c>
      <c r="O53" s="121">
        <v>31120094000</v>
      </c>
      <c r="P53" s="121">
        <v>31124786000</v>
      </c>
      <c r="Q53" s="121">
        <v>35280691000</v>
      </c>
      <c r="R53" s="121">
        <v>35229694000</v>
      </c>
      <c r="S53" s="121">
        <v>39163283000</v>
      </c>
      <c r="T53" s="121">
        <v>39188657000</v>
      </c>
      <c r="U53" s="121">
        <v>42612582000</v>
      </c>
      <c r="V53" s="121">
        <v>41049086000</v>
      </c>
      <c r="W53" s="121">
        <v>47407836000</v>
      </c>
      <c r="X53" s="121">
        <v>45748479000</v>
      </c>
      <c r="Y53" s="121">
        <v>53814656000</v>
      </c>
      <c r="Z53" s="121">
        <v>53291154000</v>
      </c>
      <c r="AA53" s="121">
        <v>58412872627.300003</v>
      </c>
      <c r="AB53" s="121">
        <v>34590726000</v>
      </c>
      <c r="AC53" s="121">
        <v>39198467535.580002</v>
      </c>
      <c r="AD53" s="121">
        <v>37600129498.940002</v>
      </c>
      <c r="AE53" s="121">
        <v>45814896655.650002</v>
      </c>
      <c r="AF53" s="121">
        <v>44164368330.510002</v>
      </c>
      <c r="AG53" s="121">
        <v>51180289967.550003</v>
      </c>
      <c r="AH53" s="121">
        <v>48658615211.93</v>
      </c>
      <c r="AI53" s="121">
        <v>59903095705.050003</v>
      </c>
      <c r="AJ53" s="121">
        <v>56825732934.629997</v>
      </c>
      <c r="AK53" s="121">
        <v>70142172913.979996</v>
      </c>
      <c r="AL53" s="121">
        <v>66918999971.82</v>
      </c>
      <c r="AM53" s="121">
        <v>50541777250.110001</v>
      </c>
      <c r="AN53" s="121">
        <v>47338676638.510002</v>
      </c>
      <c r="AO53" s="121">
        <v>61154158363.400002</v>
      </c>
      <c r="AP53" s="121">
        <v>57370069856.089996</v>
      </c>
      <c r="AQ53" s="121">
        <v>71161076948.539993</v>
      </c>
      <c r="AR53" s="121">
        <v>67337280532.279999</v>
      </c>
    </row>
    <row r="54" spans="1:44" s="79" customFormat="1">
      <c r="A54" s="120" t="s">
        <v>387</v>
      </c>
      <c r="B54" s="121">
        <v>-3087716937.5599999</v>
      </c>
      <c r="C54" s="121">
        <v>-6667188408.2399998</v>
      </c>
      <c r="D54" s="121">
        <v>-6944164469.5299997</v>
      </c>
      <c r="E54" s="121">
        <v>-9597840000</v>
      </c>
      <c r="F54" s="121">
        <v>-10174851474.049999</v>
      </c>
      <c r="G54" s="121">
        <v>-12567032000</v>
      </c>
      <c r="H54" s="121">
        <v>-13829926000</v>
      </c>
      <c r="I54" s="121">
        <v>-17042671000</v>
      </c>
      <c r="J54" s="121">
        <v>-16312045000</v>
      </c>
      <c r="K54" s="121">
        <v>-18318685000</v>
      </c>
      <c r="L54" s="121">
        <v>-17873976000</v>
      </c>
      <c r="M54" s="121">
        <v>-16929205000</v>
      </c>
      <c r="N54" s="121">
        <v>-16324872833.92</v>
      </c>
      <c r="O54" s="121">
        <v>-16881666000</v>
      </c>
      <c r="P54" s="121">
        <v>-16481629000</v>
      </c>
      <c r="Q54" s="121">
        <v>-13219725000</v>
      </c>
      <c r="R54" s="121">
        <v>-12883751000</v>
      </c>
      <c r="S54" s="121">
        <v>-13128616000</v>
      </c>
      <c r="T54" s="121">
        <v>-13644111000</v>
      </c>
      <c r="U54" s="121">
        <v>-16154116000</v>
      </c>
      <c r="V54" s="121">
        <v>-15996034000</v>
      </c>
      <c r="W54" s="121">
        <v>-21329733000</v>
      </c>
      <c r="X54" s="121">
        <v>-21027058000</v>
      </c>
      <c r="Y54" s="121">
        <v>-23282394000</v>
      </c>
      <c r="Z54" s="121">
        <v>-22672247000</v>
      </c>
      <c r="AA54" s="121">
        <v>-21789739796.709999</v>
      </c>
      <c r="AB54" s="121">
        <v>-16932283000</v>
      </c>
      <c r="AC54" s="121">
        <v>-13851389263.83</v>
      </c>
      <c r="AD54" s="121">
        <v>-5551025289.9200001</v>
      </c>
      <c r="AE54" s="121">
        <v>-1798156342.3599999</v>
      </c>
      <c r="AF54" s="121">
        <v>-3402987170.4200001</v>
      </c>
      <c r="AG54" s="121">
        <v>-8409559261.0699997</v>
      </c>
      <c r="AH54" s="121">
        <v>-4715893592.6800003</v>
      </c>
      <c r="AI54" s="121">
        <v>-6459517101.8699999</v>
      </c>
      <c r="AJ54" s="121">
        <v>-9212012524.7199993</v>
      </c>
      <c r="AK54" s="121">
        <v>-8224561000</v>
      </c>
      <c r="AL54" s="121">
        <v>-8270960068.71</v>
      </c>
      <c r="AM54" s="121">
        <v>-14853399881.59</v>
      </c>
      <c r="AN54" s="121">
        <v>-16755162923.66</v>
      </c>
      <c r="AO54" s="121">
        <v>-19028103799.779999</v>
      </c>
      <c r="AP54" s="121">
        <v>-19129638411.060001</v>
      </c>
      <c r="AQ54" s="121">
        <v>-20848602920.959999</v>
      </c>
      <c r="AR54" s="121">
        <v>-20138464406.450001</v>
      </c>
    </row>
    <row r="55" spans="1:44" s="79" customFormat="1">
      <c r="A55" s="129" t="s">
        <v>388</v>
      </c>
      <c r="B55" s="121">
        <v>-2670595855.4000001</v>
      </c>
      <c r="C55" s="121">
        <v>-6240431834.1899996</v>
      </c>
      <c r="D55" s="121">
        <v>-6240431834.1899996</v>
      </c>
      <c r="E55" s="121">
        <v>-8680091294.7900009</v>
      </c>
      <c r="F55" s="121">
        <v>-8680091210.1900005</v>
      </c>
      <c r="G55" s="121">
        <v>-11144831746.23</v>
      </c>
      <c r="H55" s="121">
        <v>-11144831746.23</v>
      </c>
      <c r="I55" s="121">
        <v>-13918186796.469999</v>
      </c>
      <c r="J55" s="121">
        <v>-13918186796.469999</v>
      </c>
      <c r="K55" s="121">
        <v>-16832181173.780001</v>
      </c>
      <c r="L55" s="121">
        <v>-16832036985.15</v>
      </c>
      <c r="M55" s="121">
        <v>-15492244732.68</v>
      </c>
      <c r="N55" s="121">
        <v>-15493262985.530001</v>
      </c>
      <c r="O55" s="121">
        <v>-15978909581.469999</v>
      </c>
      <c r="P55" s="121">
        <v>-15978909581.469999</v>
      </c>
      <c r="Q55" s="121">
        <v>-12442883297.91</v>
      </c>
      <c r="R55" s="121">
        <v>-12442883297.91</v>
      </c>
      <c r="S55" s="121">
        <v>-10762719095.120001</v>
      </c>
      <c r="T55" s="121">
        <v>-10762719095.120001</v>
      </c>
      <c r="U55" s="121">
        <v>-14085712868.41</v>
      </c>
      <c r="V55" s="121">
        <v>-14085712868.41</v>
      </c>
      <c r="W55" s="121">
        <v>-20386400930.950001</v>
      </c>
      <c r="X55" s="121">
        <v>-20386400930.950001</v>
      </c>
      <c r="Y55" s="121">
        <v>-22162505405.790001</v>
      </c>
      <c r="Z55" s="121">
        <v>-20349721700.919998</v>
      </c>
      <c r="AA55" s="121">
        <v>-20521716703.84</v>
      </c>
      <c r="AB55" s="121">
        <v>-15761723841.440001</v>
      </c>
      <c r="AC55" s="121">
        <v>-13765159014.34</v>
      </c>
      <c r="AD55" s="121">
        <v>-3062381571.8299999</v>
      </c>
      <c r="AE55" s="121">
        <v>125650529.98999999</v>
      </c>
      <c r="AF55" s="121">
        <v>-678370436.95000005</v>
      </c>
      <c r="AG55" s="121">
        <v>-4699071504.9700003</v>
      </c>
      <c r="AH55" s="121">
        <v>-801801484.71000004</v>
      </c>
      <c r="AI55" s="121">
        <v>-757996283.36000001</v>
      </c>
      <c r="AJ55" s="121">
        <v>-3041553221.3699999</v>
      </c>
      <c r="AK55" s="121">
        <v>-1846077014.52</v>
      </c>
      <c r="AL55" s="121">
        <v>-1846077014.52</v>
      </c>
      <c r="AM55" s="121">
        <v>-8074235579.3400002</v>
      </c>
      <c r="AN55" s="121">
        <v>-8074235579.3400002</v>
      </c>
      <c r="AO55" s="121">
        <v>-7793999757.8000002</v>
      </c>
      <c r="AP55" s="121">
        <v>-7793999757.8000002</v>
      </c>
      <c r="AQ55" s="121">
        <v>-7909408828.3500004</v>
      </c>
      <c r="AR55" s="121">
        <v>-7909408828.3500004</v>
      </c>
    </row>
    <row r="56" spans="1:44" s="79" customFormat="1">
      <c r="A56" s="120" t="s">
        <v>389</v>
      </c>
      <c r="B56" s="121">
        <v>1801175557.9554901</v>
      </c>
      <c r="C56" s="121">
        <v>0</v>
      </c>
      <c r="D56" s="121">
        <v>1821679415.4798598</v>
      </c>
      <c r="E56" s="121">
        <v>0</v>
      </c>
      <c r="F56" s="121">
        <v>4623836000</v>
      </c>
      <c r="G56" s="121">
        <v>0</v>
      </c>
      <c r="H56" s="121">
        <v>1798078999.9998102</v>
      </c>
      <c r="I56" s="121">
        <v>0</v>
      </c>
      <c r="J56" s="121">
        <v>1667695236.8999927</v>
      </c>
      <c r="K56" s="121">
        <v>0</v>
      </c>
      <c r="L56" s="121">
        <v>1566220000</v>
      </c>
      <c r="M56" s="121">
        <v>0</v>
      </c>
      <c r="N56" s="121">
        <v>1626799857.6700616</v>
      </c>
      <c r="O56" s="121">
        <v>0</v>
      </c>
      <c r="P56" s="121">
        <v>1977010000</v>
      </c>
      <c r="Q56" s="121">
        <v>0</v>
      </c>
      <c r="R56" s="121">
        <v>1905240000</v>
      </c>
      <c r="S56" s="121">
        <v>0</v>
      </c>
      <c r="T56" s="121">
        <v>1697309000</v>
      </c>
      <c r="U56" s="121">
        <v>0</v>
      </c>
      <c r="V56" s="121">
        <v>3921219000</v>
      </c>
      <c r="W56" s="121">
        <v>0</v>
      </c>
      <c r="X56" s="121">
        <v>4161760000</v>
      </c>
      <c r="Y56" s="121">
        <v>0</v>
      </c>
      <c r="Z56" s="121">
        <v>3189308000</v>
      </c>
      <c r="AA56" s="121">
        <v>0</v>
      </c>
      <c r="AB56" s="121">
        <v>3038876000</v>
      </c>
      <c r="AC56" s="121">
        <v>0</v>
      </c>
      <c r="AD56" s="121">
        <v>4182669273.77987</v>
      </c>
      <c r="AE56" s="121">
        <v>0</v>
      </c>
      <c r="AF56" s="121">
        <v>4566346827.3397903</v>
      </c>
      <c r="AG56" s="121">
        <v>0</v>
      </c>
      <c r="AH56" s="121">
        <v>6599562208.0101194</v>
      </c>
      <c r="AI56" s="121">
        <v>0</v>
      </c>
      <c r="AJ56" s="121">
        <v>8052993327.7899609</v>
      </c>
      <c r="AK56" s="121">
        <v>421758410.52001953</v>
      </c>
      <c r="AL56" s="121">
        <v>8433342622.4700098</v>
      </c>
      <c r="AM56" s="121">
        <v>-498.1201171875</v>
      </c>
      <c r="AN56" s="121">
        <v>8364070734.7502098</v>
      </c>
      <c r="AO56" s="121">
        <v>0</v>
      </c>
      <c r="AP56" s="121">
        <v>8720801731.5898895</v>
      </c>
      <c r="AQ56" s="121">
        <v>0</v>
      </c>
      <c r="AR56" s="121">
        <v>8894420995.9596596</v>
      </c>
    </row>
    <row r="57" spans="1:44" s="79" customFormat="1">
      <c r="A57" s="120" t="s">
        <v>883</v>
      </c>
      <c r="B57" s="121">
        <v>-1438726214.6099999</v>
      </c>
      <c r="C57" s="121">
        <v>-1557549907.8099999</v>
      </c>
      <c r="D57" s="121">
        <v>-1603684395.8099999</v>
      </c>
      <c r="E57" s="121">
        <v>-1621507000</v>
      </c>
      <c r="F57" s="121">
        <v>-1629765000</v>
      </c>
      <c r="G57" s="121">
        <v>-1629478000</v>
      </c>
      <c r="H57" s="121">
        <v>-1697380000</v>
      </c>
      <c r="I57" s="121">
        <v>-1697380000</v>
      </c>
      <c r="J57" s="121">
        <v>-1691986000</v>
      </c>
      <c r="K57" s="121">
        <v>-1854749000</v>
      </c>
      <c r="L57" s="121">
        <v>-1854749000</v>
      </c>
      <c r="M57" s="121">
        <v>-1854749000</v>
      </c>
      <c r="N57" s="121">
        <v>-1852324000</v>
      </c>
      <c r="O57" s="121">
        <v>-1850043000</v>
      </c>
      <c r="P57" s="121">
        <v>-1850043000</v>
      </c>
      <c r="Q57" s="121">
        <v>-1850043000</v>
      </c>
      <c r="R57" s="121">
        <v>-1850466000</v>
      </c>
      <c r="S57" s="121">
        <v>-1843213000</v>
      </c>
      <c r="T57" s="121">
        <v>-1833431000</v>
      </c>
      <c r="U57" s="121">
        <v>-1833431000</v>
      </c>
      <c r="V57" s="121">
        <v>-1789754000</v>
      </c>
      <c r="W57" s="121">
        <v>-1789174000</v>
      </c>
      <c r="X57" s="121">
        <v>-1798673330.96</v>
      </c>
      <c r="Y57" s="121">
        <v>-339636000</v>
      </c>
      <c r="Z57" s="121">
        <v>-305315000</v>
      </c>
      <c r="AA57" s="121">
        <v>-305281567.75999999</v>
      </c>
      <c r="AB57" s="121">
        <v>-280706000</v>
      </c>
      <c r="AC57" s="121">
        <v>-280641621.44</v>
      </c>
      <c r="AD57" s="121">
        <v>-277602753.18000001</v>
      </c>
      <c r="AE57" s="121">
        <v>-276912823.27999997</v>
      </c>
      <c r="AF57" s="121">
        <v>-276912823.27999997</v>
      </c>
      <c r="AG57" s="121">
        <v>-276912823.27999997</v>
      </c>
      <c r="AH57" s="121">
        <v>-272569785.25999999</v>
      </c>
      <c r="AI57" s="121">
        <v>-272569785.25999999</v>
      </c>
      <c r="AJ57" s="121">
        <v>-272569785.25999999</v>
      </c>
      <c r="AK57" s="121">
        <v>-272569785.25999999</v>
      </c>
      <c r="AL57" s="121">
        <v>-268255174.08000001</v>
      </c>
      <c r="AM57" s="121">
        <v>-268255174.08000001</v>
      </c>
      <c r="AN57" s="121">
        <v>-268255174.08000001</v>
      </c>
      <c r="AO57" s="121">
        <v>-268255174.08000001</v>
      </c>
      <c r="AP57" s="121">
        <v>-263599038.16999999</v>
      </c>
      <c r="AQ57" s="121">
        <v>-263713053.75</v>
      </c>
      <c r="AR57" s="121">
        <v>-263522958.75</v>
      </c>
    </row>
    <row r="58" spans="1:44" s="79" customFormat="1" ht="13.5" thickBot="1">
      <c r="A58" s="130" t="s">
        <v>888</v>
      </c>
      <c r="B58" s="131">
        <v>2483266385.6045599</v>
      </c>
      <c r="C58" s="131">
        <v>2740652668.79</v>
      </c>
      <c r="D58" s="131">
        <v>2755026627.6399999</v>
      </c>
      <c r="E58" s="131">
        <v>3093452000</v>
      </c>
      <c r="F58" s="131">
        <v>3268624313.5599513</v>
      </c>
      <c r="G58" s="131">
        <v>2954548235.9701171</v>
      </c>
      <c r="H58" s="131">
        <v>3617282000</v>
      </c>
      <c r="I58" s="131">
        <v>3128078000</v>
      </c>
      <c r="J58" s="131">
        <v>3313493000</v>
      </c>
      <c r="K58" s="131">
        <v>3102233142.9705372</v>
      </c>
      <c r="L58" s="131">
        <v>3359381000</v>
      </c>
      <c r="M58" s="131">
        <v>3212968000</v>
      </c>
      <c r="N58" s="131">
        <v>3576893713.4499998</v>
      </c>
      <c r="O58" s="131">
        <v>3280134000</v>
      </c>
      <c r="P58" s="131">
        <v>3679248000</v>
      </c>
      <c r="Q58" s="131">
        <v>3397672000</v>
      </c>
      <c r="R58" s="131">
        <v>3710183000</v>
      </c>
      <c r="S58" s="131">
        <v>3329349000</v>
      </c>
      <c r="T58" s="131">
        <v>3294417000</v>
      </c>
      <c r="U58" s="131">
        <v>2510915000</v>
      </c>
      <c r="V58" s="131">
        <v>2768199000</v>
      </c>
      <c r="W58" s="131">
        <v>2523948000</v>
      </c>
      <c r="X58" s="131">
        <v>3649289236.8999996</v>
      </c>
      <c r="Y58" s="131">
        <v>1903656236.8999996</v>
      </c>
      <c r="Z58" s="131">
        <v>2320385236.8999996</v>
      </c>
      <c r="AA58" s="131">
        <v>2026445778.6700001</v>
      </c>
      <c r="AB58" s="131">
        <v>2415103236.8999996</v>
      </c>
      <c r="AC58" s="131">
        <v>2403457231.8199997</v>
      </c>
      <c r="AD58" s="131">
        <v>2738063897.6399994</v>
      </c>
      <c r="AE58" s="131">
        <v>2564049328.1399994</v>
      </c>
      <c r="AF58" s="131">
        <v>2957923263.6399994</v>
      </c>
      <c r="AG58" s="131">
        <v>2862167660.5599999</v>
      </c>
      <c r="AH58" s="131">
        <v>3240170184.0300002</v>
      </c>
      <c r="AI58" s="131">
        <v>3317866114.8899999</v>
      </c>
      <c r="AJ58" s="131">
        <v>3991978456.3899999</v>
      </c>
      <c r="AK58" s="131">
        <v>3457767000</v>
      </c>
      <c r="AL58" s="131">
        <v>4211577805.04</v>
      </c>
      <c r="AM58" s="131">
        <v>3752222789.8600001</v>
      </c>
      <c r="AN58" s="131">
        <v>4323621759.1499996</v>
      </c>
      <c r="AO58" s="131">
        <v>3710384692.3499999</v>
      </c>
      <c r="AP58" s="131">
        <v>4810579845.3500004</v>
      </c>
      <c r="AQ58" s="131">
        <v>4269680758.1599998</v>
      </c>
      <c r="AR58" s="131">
        <v>5077248715.5799999</v>
      </c>
    </row>
    <row r="59" spans="1:44" s="79" customFormat="1" ht="13.5" thickTop="1">
      <c r="B59" s="84"/>
      <c r="C59" s="84"/>
      <c r="D59" s="84"/>
      <c r="E59" s="84"/>
      <c r="F59" s="84"/>
      <c r="G59" s="84"/>
      <c r="H59" s="84"/>
      <c r="I59" s="84"/>
      <c r="J59" s="84"/>
      <c r="K59" s="84"/>
      <c r="L59" s="84"/>
      <c r="M59" s="84"/>
      <c r="N59" s="84"/>
      <c r="O59" s="84"/>
      <c r="P59" s="84"/>
      <c r="Q59" s="84"/>
      <c r="R59" s="84"/>
      <c r="S59" s="84"/>
      <c r="T59" s="84"/>
      <c r="U59" s="84"/>
      <c r="V59" s="84"/>
    </row>
    <row r="60" spans="1:44" s="79" customFormat="1">
      <c r="B60" s="111"/>
      <c r="C60" s="85"/>
      <c r="D60" s="85"/>
      <c r="E60" s="85"/>
      <c r="F60" s="85"/>
      <c r="G60" s="85"/>
      <c r="H60" s="85"/>
      <c r="I60" s="85"/>
      <c r="J60" s="85"/>
      <c r="K60" s="85"/>
      <c r="L60" s="85"/>
      <c r="M60" s="85"/>
      <c r="N60" s="85"/>
      <c r="O60" s="85"/>
      <c r="P60" s="85"/>
      <c r="Q60" s="85"/>
      <c r="R60" s="85"/>
      <c r="S60" s="85"/>
      <c r="T60" s="85"/>
      <c r="U60" s="85"/>
      <c r="V60" s="85"/>
    </row>
    <row r="61" spans="1:44" s="79" customFormat="1">
      <c r="B61" s="111"/>
      <c r="C61" s="85"/>
      <c r="D61" s="85"/>
      <c r="E61" s="85"/>
      <c r="F61" s="85"/>
      <c r="G61" s="85"/>
      <c r="H61" s="85"/>
      <c r="I61" s="85"/>
      <c r="J61" s="85"/>
      <c r="K61" s="85"/>
      <c r="L61" s="85"/>
      <c r="M61" s="85"/>
      <c r="N61" s="85"/>
      <c r="O61" s="85"/>
      <c r="P61" s="85"/>
      <c r="Q61" s="85"/>
      <c r="R61" s="85"/>
      <c r="S61" s="85"/>
      <c r="T61" s="85"/>
      <c r="U61" s="85"/>
      <c r="V61" s="85"/>
    </row>
    <row r="62" spans="1:44" s="79" customFormat="1">
      <c r="B62" s="111"/>
      <c r="C62" s="85"/>
      <c r="D62" s="85"/>
      <c r="E62" s="85"/>
      <c r="F62" s="85"/>
      <c r="G62" s="85"/>
      <c r="H62" s="85"/>
      <c r="I62" s="85"/>
      <c r="J62" s="85"/>
      <c r="K62" s="85"/>
      <c r="L62" s="85"/>
      <c r="M62" s="85"/>
      <c r="N62" s="85"/>
      <c r="O62" s="85"/>
      <c r="P62" s="85"/>
      <c r="Q62" s="85"/>
      <c r="R62" s="85"/>
      <c r="S62" s="85"/>
      <c r="T62" s="85"/>
      <c r="U62" s="85"/>
      <c r="V62" s="85"/>
    </row>
    <row r="63" spans="1:44" s="79" customFormat="1">
      <c r="B63" s="111"/>
      <c r="C63" s="85"/>
      <c r="D63" s="85"/>
      <c r="E63" s="85"/>
      <c r="F63" s="85"/>
      <c r="G63" s="85"/>
      <c r="H63" s="85"/>
      <c r="I63" s="85"/>
      <c r="J63" s="85"/>
      <c r="K63" s="85"/>
      <c r="L63" s="85"/>
      <c r="M63" s="85"/>
      <c r="N63" s="85"/>
      <c r="O63" s="85"/>
      <c r="P63" s="85"/>
      <c r="Q63" s="85"/>
      <c r="R63" s="85"/>
      <c r="S63" s="85"/>
      <c r="T63" s="85"/>
      <c r="U63" s="85"/>
      <c r="V63" s="85"/>
    </row>
    <row r="64" spans="1:44" s="79" customFormat="1">
      <c r="B64" s="111"/>
      <c r="C64" s="85"/>
      <c r="D64" s="85"/>
      <c r="E64" s="85"/>
      <c r="F64" s="85"/>
      <c r="G64" s="85"/>
      <c r="H64" s="85"/>
      <c r="I64" s="85"/>
      <c r="J64" s="85"/>
      <c r="K64" s="85"/>
      <c r="L64" s="85"/>
      <c r="M64" s="85"/>
      <c r="N64" s="85"/>
      <c r="O64" s="85"/>
      <c r="P64" s="85"/>
      <c r="Q64" s="85"/>
      <c r="R64" s="85"/>
      <c r="S64" s="85"/>
      <c r="T64" s="85"/>
      <c r="U64" s="85"/>
      <c r="V64" s="85"/>
    </row>
  </sheetData>
  <sheetProtection sheet="1" objects="1" scenarios="1"/>
  <hyperlinks>
    <hyperlink ref="A4" location="'Index'!B9" display="Índice!A1" xr:uid="{78CE1B04-6B5C-4CF3-B01E-57AEE6C536CE}"/>
  </hyperlinks>
  <printOptions horizontalCentered="1"/>
  <pageMargins left="0.39370078740157483" right="0.39370078740157483" top="0.39370078740157483" bottom="0.39370078740157483" header="0.51181102362204722" footer="0.51181102362204722"/>
  <pageSetup paperSize="9" orientation="landscape" r:id="rId1"/>
  <headerFooter alignWithMargins="0">
    <oddHeader>&amp;R&amp;"Calibri"&amp;10&amp;K000000 #interna&amp;1#_x000D_</oddHead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0D32F-16F2-4D49-8781-98772B7D3932}">
  <sheetPr codeName="Plan23">
    <tabColor rgb="FF33CCCC"/>
  </sheetPr>
  <dimension ref="A1:AR29"/>
  <sheetViews>
    <sheetView showGridLines="0" showRowColHeaders="0" zoomScaleNormal="100" workbookViewId="0">
      <pane xSplit="1" ySplit="5" topLeftCell="AJ6" activePane="bottomRight" state="frozen"/>
      <selection pane="topRight" activeCell="B1" sqref="B1"/>
      <selection pane="bottomLeft" activeCell="A6" sqref="A6"/>
      <selection pane="bottomRight" activeCell="A4" sqref="A4"/>
    </sheetView>
  </sheetViews>
  <sheetFormatPr defaultColWidth="12.42578125" defaultRowHeight="12.75"/>
  <cols>
    <col min="1" max="1" width="64.7109375" customWidth="1"/>
    <col min="2" max="236" width="12.7109375" customWidth="1"/>
  </cols>
  <sheetData>
    <row r="1" spans="1:44" s="323" customFormat="1" ht="16.350000000000001" customHeight="1">
      <c r="A1" s="320"/>
      <c r="B1" s="339"/>
      <c r="C1" s="339"/>
      <c r="D1" s="339"/>
      <c r="E1" s="339"/>
      <c r="F1" s="339"/>
      <c r="G1" s="339"/>
      <c r="H1" s="339"/>
      <c r="I1" s="339"/>
      <c r="J1" s="339"/>
      <c r="K1" s="339"/>
      <c r="L1" s="339"/>
      <c r="M1" s="339"/>
      <c r="N1" s="339"/>
      <c r="O1" s="339"/>
      <c r="P1" s="339"/>
      <c r="Q1" s="339"/>
      <c r="R1" s="339"/>
      <c r="S1" s="339"/>
      <c r="T1" s="339"/>
      <c r="U1" s="339"/>
      <c r="V1" s="339"/>
      <c r="W1" s="339"/>
      <c r="X1" s="339"/>
      <c r="Y1" s="339"/>
      <c r="Z1" s="339"/>
      <c r="AA1" s="339"/>
      <c r="AB1" s="339"/>
      <c r="AC1" s="339"/>
      <c r="AD1" s="339"/>
      <c r="AE1" s="339"/>
      <c r="AF1" s="339"/>
      <c r="AG1" s="339"/>
      <c r="AH1" s="339"/>
      <c r="AI1" s="339"/>
      <c r="AJ1" s="339"/>
      <c r="AK1" s="339"/>
      <c r="AL1" s="339"/>
      <c r="AM1" s="339"/>
      <c r="AN1" s="339"/>
      <c r="AO1" s="339"/>
      <c r="AP1" s="339"/>
      <c r="AQ1" s="339"/>
      <c r="AR1" s="339"/>
    </row>
    <row r="2" spans="1:44" s="323" customFormat="1" ht="33" customHeight="1">
      <c r="A2" s="620" t="s">
        <v>90</v>
      </c>
      <c r="B2" s="339"/>
      <c r="C2" s="339"/>
      <c r="D2" s="339"/>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c r="AH2" s="339"/>
      <c r="AI2" s="339"/>
      <c r="AJ2" s="339"/>
      <c r="AK2" s="339"/>
      <c r="AL2" s="339"/>
      <c r="AM2" s="339"/>
      <c r="AN2" s="339"/>
      <c r="AO2" s="339"/>
      <c r="AP2" s="339"/>
      <c r="AQ2" s="339"/>
      <c r="AR2" s="339"/>
    </row>
    <row r="3" spans="1:44" s="323" customFormat="1" ht="16.350000000000001" customHeight="1">
      <c r="A3" s="621" t="s">
        <v>1595</v>
      </c>
      <c r="B3" s="339"/>
      <c r="C3" s="339"/>
      <c r="D3" s="339"/>
      <c r="E3" s="339"/>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39"/>
      <c r="AG3" s="339"/>
      <c r="AH3" s="339"/>
      <c r="AI3" s="339"/>
      <c r="AJ3" s="339"/>
      <c r="AK3" s="339"/>
      <c r="AL3" s="339"/>
      <c r="AM3" s="339"/>
      <c r="AN3" s="339"/>
      <c r="AO3" s="339"/>
      <c r="AP3" s="339"/>
      <c r="AQ3" s="339"/>
      <c r="AR3" s="339"/>
    </row>
    <row r="4" spans="1:44" s="384" customFormat="1" ht="16.350000000000001" customHeight="1">
      <c r="A4" s="95" t="s">
        <v>1457</v>
      </c>
      <c r="B4" s="94" t="s">
        <v>1492</v>
      </c>
      <c r="C4" s="94" t="s">
        <v>1493</v>
      </c>
      <c r="D4" s="94" t="s">
        <v>1494</v>
      </c>
      <c r="E4" s="94" t="s">
        <v>1495</v>
      </c>
      <c r="F4" s="94" t="s">
        <v>1496</v>
      </c>
      <c r="G4" s="94" t="s">
        <v>1497</v>
      </c>
      <c r="H4" s="94" t="s">
        <v>1498</v>
      </c>
      <c r="I4" s="94" t="s">
        <v>1499</v>
      </c>
      <c r="J4" s="94" t="s">
        <v>1500</v>
      </c>
      <c r="K4" s="94" t="s">
        <v>1501</v>
      </c>
      <c r="L4" s="94" t="s">
        <v>1502</v>
      </c>
      <c r="M4" s="94" t="s">
        <v>1503</v>
      </c>
      <c r="N4" s="94" t="s">
        <v>1504</v>
      </c>
      <c r="O4" s="94" t="s">
        <v>1505</v>
      </c>
      <c r="P4" s="94" t="s">
        <v>1506</v>
      </c>
      <c r="Q4" s="94" t="s">
        <v>1507</v>
      </c>
      <c r="R4" s="94" t="s">
        <v>1508</v>
      </c>
      <c r="S4" s="94" t="s">
        <v>1509</v>
      </c>
      <c r="T4" s="94" t="s">
        <v>1510</v>
      </c>
      <c r="U4" s="94" t="s">
        <v>1511</v>
      </c>
      <c r="V4" s="94" t="s">
        <v>1512</v>
      </c>
      <c r="W4" s="94" t="s">
        <v>1513</v>
      </c>
      <c r="X4" s="94" t="s">
        <v>1514</v>
      </c>
      <c r="Y4" s="94" t="s">
        <v>1515</v>
      </c>
      <c r="Z4" s="94" t="s">
        <v>1516</v>
      </c>
      <c r="AA4" s="94" t="s">
        <v>1517</v>
      </c>
      <c r="AB4" s="94" t="s">
        <v>1518</v>
      </c>
      <c r="AC4" s="94" t="s">
        <v>1519</v>
      </c>
      <c r="AD4" s="94" t="s">
        <v>1520</v>
      </c>
      <c r="AE4" s="94" t="s">
        <v>1388</v>
      </c>
      <c r="AF4" s="94" t="s">
        <v>1389</v>
      </c>
      <c r="AG4" s="94" t="s">
        <v>1390</v>
      </c>
      <c r="AH4" s="94" t="s">
        <v>1391</v>
      </c>
      <c r="AI4" s="94" t="s">
        <v>1392</v>
      </c>
      <c r="AJ4" s="94" t="s">
        <v>1393</v>
      </c>
      <c r="AK4" s="94" t="s">
        <v>1394</v>
      </c>
      <c r="AL4" s="94" t="s">
        <v>1395</v>
      </c>
      <c r="AM4" s="94" t="s">
        <v>1396</v>
      </c>
      <c r="AN4" s="94" t="s">
        <v>1397</v>
      </c>
      <c r="AO4" s="94" t="s">
        <v>1398</v>
      </c>
      <c r="AP4" s="94" t="s">
        <v>1399</v>
      </c>
      <c r="AQ4" s="94" t="s">
        <v>1400</v>
      </c>
      <c r="AR4" s="94" t="s">
        <v>1401</v>
      </c>
    </row>
    <row r="5" spans="1:44" s="109" customFormat="1" ht="4.5" customHeight="1">
      <c r="A5" s="344"/>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row>
    <row r="6" spans="1:44" s="109" customFormat="1">
      <c r="A6" s="215" t="s">
        <v>252</v>
      </c>
      <c r="B6" s="386">
        <v>156683.23549670025</v>
      </c>
      <c r="C6" s="386">
        <v>159954.66733181005</v>
      </c>
      <c r="D6" s="386">
        <v>163323.93143425992</v>
      </c>
      <c r="E6" s="386">
        <v>167615.18848419833</v>
      </c>
      <c r="F6" s="386">
        <v>172405.79843904174</v>
      </c>
      <c r="G6" s="386">
        <v>178284.39382108106</v>
      </c>
      <c r="H6" s="386">
        <v>180803.09932552202</v>
      </c>
      <c r="I6" s="386">
        <v>184323.82080967003</v>
      </c>
      <c r="J6" s="386">
        <v>187170.33492371524</v>
      </c>
      <c r="K6" s="386">
        <v>189222.4758879836</v>
      </c>
      <c r="L6" s="386">
        <v>187144.39844897759</v>
      </c>
      <c r="M6" s="386">
        <v>187431.35315666001</v>
      </c>
      <c r="N6" s="386">
        <v>184751.82061612001</v>
      </c>
      <c r="O6" s="386">
        <v>185530.36161808003</v>
      </c>
      <c r="P6" s="386">
        <v>187186.14211425415</v>
      </c>
      <c r="Q6" s="386">
        <v>187335.86035317284</v>
      </c>
      <c r="R6" s="386">
        <v>185557.92921215168</v>
      </c>
      <c r="S6" s="386">
        <v>189627.57331393161</v>
      </c>
      <c r="T6" s="386">
        <v>191574.92069694999</v>
      </c>
      <c r="U6" s="386">
        <v>196654.43109955997</v>
      </c>
      <c r="V6" s="386">
        <v>199921.4648172725</v>
      </c>
      <c r="W6" s="386">
        <v>204046.39922049292</v>
      </c>
      <c r="X6" s="386">
        <v>208942.18235585847</v>
      </c>
      <c r="Y6" s="386">
        <v>214069.50014213979</v>
      </c>
      <c r="Z6" s="386">
        <v>217201.15515538282</v>
      </c>
      <c r="AA6" s="386">
        <v>216834.18557036927</v>
      </c>
      <c r="AB6" s="386">
        <v>221388.83787632515</v>
      </c>
      <c r="AC6" s="386">
        <v>228201.95367207227</v>
      </c>
      <c r="AD6" s="386">
        <v>232645.30316574077</v>
      </c>
      <c r="AE6" s="386">
        <v>239531.95399636813</v>
      </c>
      <c r="AF6" s="386">
        <v>252893.88158183199</v>
      </c>
      <c r="AG6" s="386">
        <v>264111.22236742091</v>
      </c>
      <c r="AH6" s="386">
        <v>267433.26945641206</v>
      </c>
      <c r="AI6" s="386">
        <v>273014.46130137309</v>
      </c>
      <c r="AJ6" s="386">
        <v>280204.06348315789</v>
      </c>
      <c r="AK6" s="386">
        <v>287793.82792285702</v>
      </c>
      <c r="AL6" s="386">
        <v>298137.92536523135</v>
      </c>
      <c r="AM6" s="386">
        <v>300136.13208197895</v>
      </c>
      <c r="AN6" s="386">
        <v>302118.54792352353</v>
      </c>
      <c r="AO6" s="386">
        <v>310507.76787254366</v>
      </c>
      <c r="AP6" s="386">
        <v>314881.91000393091</v>
      </c>
      <c r="AQ6" s="386">
        <v>317235.46049059537</v>
      </c>
      <c r="AR6" s="386">
        <v>324824.0643342142</v>
      </c>
    </row>
    <row r="7" spans="1:44" s="109" customFormat="1">
      <c r="A7" s="215" t="s">
        <v>253</v>
      </c>
      <c r="B7" s="386">
        <v>8402.3593607200091</v>
      </c>
      <c r="C7" s="386">
        <v>8324.9913323700112</v>
      </c>
      <c r="D7" s="386">
        <v>8254.8160994799982</v>
      </c>
      <c r="E7" s="386">
        <v>8501.1825291800124</v>
      </c>
      <c r="F7" s="386">
        <v>8601.4488371000516</v>
      </c>
      <c r="G7" s="386">
        <v>8801.2939567801786</v>
      </c>
      <c r="H7" s="386">
        <v>8430.135730480084</v>
      </c>
      <c r="I7" s="386">
        <v>8571.7320152800457</v>
      </c>
      <c r="J7" s="386">
        <v>8791.7591025799993</v>
      </c>
      <c r="K7" s="386">
        <v>9009.9971904199192</v>
      </c>
      <c r="L7" s="386">
        <v>9041.1487924300091</v>
      </c>
      <c r="M7" s="386">
        <v>9143.7099759902012</v>
      </c>
      <c r="N7" s="386">
        <v>9993.1628226100001</v>
      </c>
      <c r="O7" s="386">
        <v>10511.62851782</v>
      </c>
      <c r="P7" s="386">
        <v>10981.069417659999</v>
      </c>
      <c r="Q7" s="386">
        <v>11194.702602609672</v>
      </c>
      <c r="R7" s="386">
        <v>11016.023776679813</v>
      </c>
      <c r="S7" s="386">
        <v>10891.166886650102</v>
      </c>
      <c r="T7" s="386">
        <v>11106.051676110215</v>
      </c>
      <c r="U7" s="386">
        <v>11343.156713380002</v>
      </c>
      <c r="V7" s="386">
        <v>11785.492118999999</v>
      </c>
      <c r="W7" s="386">
        <v>12103.825446830539</v>
      </c>
      <c r="X7" s="386">
        <v>12435.920833560464</v>
      </c>
      <c r="Y7" s="386">
        <v>13065.002605240472</v>
      </c>
      <c r="Z7" s="386">
        <v>14564.789793140524</v>
      </c>
      <c r="AA7" s="386">
        <v>16042.760348450212</v>
      </c>
      <c r="AB7" s="386">
        <v>15576.90012648037</v>
      </c>
      <c r="AC7" s="386">
        <v>15107.125489160306</v>
      </c>
      <c r="AD7" s="386">
        <v>16442.308844389678</v>
      </c>
      <c r="AE7" s="386">
        <v>16223.727921190159</v>
      </c>
      <c r="AF7" s="386">
        <v>17417.819512080016</v>
      </c>
      <c r="AG7" s="386">
        <v>18972.963223931565</v>
      </c>
      <c r="AH7" s="386">
        <v>19922.600344429349</v>
      </c>
      <c r="AI7" s="386">
        <v>19980.15819315095</v>
      </c>
      <c r="AJ7" s="386">
        <v>21357.74609213138</v>
      </c>
      <c r="AK7" s="386">
        <v>24470.485821328104</v>
      </c>
      <c r="AL7" s="386">
        <v>25667.777607986311</v>
      </c>
      <c r="AM7" s="386">
        <v>24721.764241417332</v>
      </c>
      <c r="AN7" s="386">
        <v>25444.221573768555</v>
      </c>
      <c r="AO7" s="386">
        <v>25659.835858820745</v>
      </c>
      <c r="AP7" s="386">
        <v>25571.467783059561</v>
      </c>
      <c r="AQ7" s="386">
        <v>25594.801681989295</v>
      </c>
      <c r="AR7" s="386">
        <v>26255.747099388223</v>
      </c>
    </row>
    <row r="8" spans="1:44" s="109" customFormat="1">
      <c r="A8" s="218" t="s">
        <v>254</v>
      </c>
      <c r="B8" s="387">
        <v>1382.6350640700157</v>
      </c>
      <c r="C8" s="387">
        <v>1389.69498138989</v>
      </c>
      <c r="D8" s="387">
        <v>1485.8538506400298</v>
      </c>
      <c r="E8" s="387">
        <v>1440.3884766000006</v>
      </c>
      <c r="F8" s="387">
        <v>1495.4003671600142</v>
      </c>
      <c r="G8" s="387">
        <v>669.00045348000731</v>
      </c>
      <c r="H8" s="387">
        <v>1276.4553898799575</v>
      </c>
      <c r="I8" s="387">
        <v>1243.3231950899187</v>
      </c>
      <c r="J8" s="387">
        <v>1514.0119029299881</v>
      </c>
      <c r="K8" s="387">
        <v>1132.2372958200003</v>
      </c>
      <c r="L8" s="387">
        <v>1409.2199229999997</v>
      </c>
      <c r="M8" s="387">
        <v>1907.8335380099991</v>
      </c>
      <c r="N8" s="387">
        <v>1406.2807613200005</v>
      </c>
      <c r="O8" s="387">
        <v>1355.3073221899999</v>
      </c>
      <c r="P8" s="387">
        <v>1343.3974541300011</v>
      </c>
      <c r="Q8" s="387">
        <v>1213.6471217000005</v>
      </c>
      <c r="R8" s="387">
        <v>1420.8272431299999</v>
      </c>
      <c r="S8" s="387">
        <v>1453.7911615600005</v>
      </c>
      <c r="T8" s="387">
        <v>1182.4365144000003</v>
      </c>
      <c r="U8" s="387">
        <v>1272.4382492599996</v>
      </c>
      <c r="V8" s="387">
        <v>1245.5547706900022</v>
      </c>
      <c r="W8" s="387">
        <v>1232.6813673000013</v>
      </c>
      <c r="X8" s="387">
        <v>1374.6017125699991</v>
      </c>
      <c r="Y8" s="387">
        <v>2563.0851738900019</v>
      </c>
      <c r="Z8" s="387">
        <v>2615.5940758299994</v>
      </c>
      <c r="AA8" s="387">
        <v>1303.4846360300005</v>
      </c>
      <c r="AB8" s="387">
        <v>1567.0028274900005</v>
      </c>
      <c r="AC8" s="387">
        <v>2081.9875608400025</v>
      </c>
      <c r="AD8" s="387">
        <v>329.50732322000135</v>
      </c>
      <c r="AE8" s="387">
        <v>3085.9827234899954</v>
      </c>
      <c r="AF8" s="387">
        <v>2404.4071452000012</v>
      </c>
      <c r="AG8" s="387">
        <v>2383.9695293400014</v>
      </c>
      <c r="AH8" s="387">
        <v>2067.124321729998</v>
      </c>
      <c r="AI8" s="387">
        <v>3350.3978034399934</v>
      </c>
      <c r="AJ8" s="387">
        <v>4015.2579058199926</v>
      </c>
      <c r="AK8" s="387">
        <v>3672.0850701300014</v>
      </c>
      <c r="AL8" s="387">
        <v>2736.466476430001</v>
      </c>
      <c r="AM8" s="387">
        <v>4141.0806724999975</v>
      </c>
      <c r="AN8" s="387">
        <v>3790.5228438599952</v>
      </c>
      <c r="AO8" s="387">
        <v>3233.6649718800013</v>
      </c>
      <c r="AP8" s="387">
        <v>3443.7051434500017</v>
      </c>
      <c r="AQ8" s="387">
        <v>4006.5663028199961</v>
      </c>
      <c r="AR8" s="387">
        <v>3595.4530682999975</v>
      </c>
    </row>
    <row r="9" spans="1:44" s="109" customFormat="1">
      <c r="A9" s="216" t="s">
        <v>363</v>
      </c>
      <c r="B9" s="388">
        <v>2284.2751595400186</v>
      </c>
      <c r="C9" s="388">
        <v>2272.6851809998975</v>
      </c>
      <c r="D9" s="388">
        <v>2544.801465890032</v>
      </c>
      <c r="E9" s="388">
        <v>2390.5573741599806</v>
      </c>
      <c r="F9" s="388">
        <v>2335.3768459700032</v>
      </c>
      <c r="G9" s="388">
        <v>2323.3464417399859</v>
      </c>
      <c r="H9" s="388">
        <v>2052.5230923499239</v>
      </c>
      <c r="I9" s="388">
        <v>2167.8876700798769</v>
      </c>
      <c r="J9" s="388">
        <v>2206.809563749965</v>
      </c>
      <c r="K9" s="388">
        <v>2213.5145806199998</v>
      </c>
      <c r="L9" s="388">
        <v>2227.65626376</v>
      </c>
      <c r="M9" s="388">
        <v>3939.4926110899996</v>
      </c>
      <c r="N9" s="388">
        <v>2010.4907395300004</v>
      </c>
      <c r="O9" s="388">
        <v>2827.2085865199997</v>
      </c>
      <c r="P9" s="388">
        <v>2184.3775546200009</v>
      </c>
      <c r="Q9" s="388">
        <v>2076.1949145900007</v>
      </c>
      <c r="R9" s="388">
        <v>2141.6927287999997</v>
      </c>
      <c r="S9" s="388">
        <v>2299.2151479700005</v>
      </c>
      <c r="T9" s="388">
        <v>2008.3650244200001</v>
      </c>
      <c r="U9" s="388">
        <v>2010.8400317799997</v>
      </c>
      <c r="V9" s="388">
        <v>1903.8982036500024</v>
      </c>
      <c r="W9" s="388">
        <v>2223.3199656500014</v>
      </c>
      <c r="X9" s="388">
        <v>2281.3387936599993</v>
      </c>
      <c r="Y9" s="388">
        <v>3490.5581902300014</v>
      </c>
      <c r="Z9" s="388">
        <v>3586.1229084799998</v>
      </c>
      <c r="AA9" s="388">
        <v>2203.426816520001</v>
      </c>
      <c r="AB9" s="388">
        <v>2475.8840413500011</v>
      </c>
      <c r="AC9" s="388">
        <v>3063.9652367900021</v>
      </c>
      <c r="AD9" s="388">
        <v>1906.8179447900009</v>
      </c>
      <c r="AE9" s="388">
        <v>4002.6815737699958</v>
      </c>
      <c r="AF9" s="388">
        <v>3232.6051103500013</v>
      </c>
      <c r="AG9" s="388">
        <v>3417.564276170001</v>
      </c>
      <c r="AH9" s="388">
        <v>2865.8123089999985</v>
      </c>
      <c r="AI9" s="388">
        <v>5090.6411969899937</v>
      </c>
      <c r="AJ9" s="388">
        <v>5109.6825537899931</v>
      </c>
      <c r="AK9" s="388">
        <v>5092.9710745000011</v>
      </c>
      <c r="AL9" s="388">
        <v>5254.8980892599993</v>
      </c>
      <c r="AM9" s="388">
        <v>5815.7238870199981</v>
      </c>
      <c r="AN9" s="388">
        <v>4713.6297187299951</v>
      </c>
      <c r="AO9" s="388">
        <v>4840.2253402600018</v>
      </c>
      <c r="AP9" s="388">
        <v>4795.0226658100019</v>
      </c>
      <c r="AQ9" s="388">
        <v>5237.9850160599963</v>
      </c>
      <c r="AR9" s="388">
        <v>5093.3906975299979</v>
      </c>
    </row>
    <row r="10" spans="1:44" s="109" customFormat="1">
      <c r="A10" s="216" t="s">
        <v>364</v>
      </c>
      <c r="B10" s="388">
        <v>-901.64009547000308</v>
      </c>
      <c r="C10" s="388">
        <v>-882.99019961000761</v>
      </c>
      <c r="D10" s="388">
        <v>-1058.9476152500022</v>
      </c>
      <c r="E10" s="388">
        <v>-950.16889755998</v>
      </c>
      <c r="F10" s="388">
        <v>-839.97647880998898</v>
      </c>
      <c r="G10" s="388">
        <v>-1654.3459882599786</v>
      </c>
      <c r="H10" s="388">
        <v>-776.06770246996643</v>
      </c>
      <c r="I10" s="388">
        <v>-924.56447498995817</v>
      </c>
      <c r="J10" s="388">
        <v>-692.79766081997695</v>
      </c>
      <c r="K10" s="388">
        <v>-1081.2772847999995</v>
      </c>
      <c r="L10" s="388">
        <v>-818.43634076000023</v>
      </c>
      <c r="M10" s="388">
        <v>-2031.6590730800006</v>
      </c>
      <c r="N10" s="388">
        <v>-604.20997820999992</v>
      </c>
      <c r="O10" s="388">
        <v>-1471.9012643299998</v>
      </c>
      <c r="P10" s="388">
        <v>-840.98010048999981</v>
      </c>
      <c r="Q10" s="388">
        <v>-862.54779289000021</v>
      </c>
      <c r="R10" s="388">
        <v>-720.86548566999977</v>
      </c>
      <c r="S10" s="388">
        <v>-845.42398641</v>
      </c>
      <c r="T10" s="388">
        <v>-825.92851001999986</v>
      </c>
      <c r="U10" s="388">
        <v>-738.4017825200001</v>
      </c>
      <c r="V10" s="388">
        <v>-658.3434329600002</v>
      </c>
      <c r="W10" s="388">
        <v>-990.63859835000017</v>
      </c>
      <c r="X10" s="388">
        <v>-906.73708109000017</v>
      </c>
      <c r="Y10" s="388">
        <v>-927.47301633999973</v>
      </c>
      <c r="Z10" s="388">
        <v>-970.52883265000025</v>
      </c>
      <c r="AA10" s="388">
        <v>-899.94218049000051</v>
      </c>
      <c r="AB10" s="388">
        <v>-908.88121386000057</v>
      </c>
      <c r="AC10" s="388">
        <v>-981.97767594999971</v>
      </c>
      <c r="AD10" s="388">
        <v>-1577.3106215699995</v>
      </c>
      <c r="AE10" s="388">
        <v>-916.69885028000044</v>
      </c>
      <c r="AF10" s="388">
        <v>-828.19796514999996</v>
      </c>
      <c r="AG10" s="388">
        <v>-1033.5947468299996</v>
      </c>
      <c r="AH10" s="388">
        <v>-798.68798727000035</v>
      </c>
      <c r="AI10" s="388">
        <v>-1740.2433935500003</v>
      </c>
      <c r="AJ10" s="388">
        <v>-1094.4246479700005</v>
      </c>
      <c r="AK10" s="388">
        <v>-1420.8860043699997</v>
      </c>
      <c r="AL10" s="388">
        <v>-2518.4316128299984</v>
      </c>
      <c r="AM10" s="388">
        <v>-1674.6432145200008</v>
      </c>
      <c r="AN10" s="388">
        <v>-923.10687486999973</v>
      </c>
      <c r="AO10" s="388">
        <v>-1606.5603683800005</v>
      </c>
      <c r="AP10" s="388">
        <v>-1351.3175223600001</v>
      </c>
      <c r="AQ10" s="388">
        <v>-1231.41871324</v>
      </c>
      <c r="AR10" s="388">
        <v>-1497.9376292300001</v>
      </c>
    </row>
    <row r="11" spans="1:44" s="109" customFormat="1">
      <c r="A11" s="218" t="s">
        <v>255</v>
      </c>
      <c r="B11" s="387">
        <v>155.88726971639963</v>
      </c>
      <c r="C11" s="387">
        <v>225.58732683480005</v>
      </c>
      <c r="D11" s="387">
        <v>216.8630987040498</v>
      </c>
      <c r="E11" s="387">
        <v>230.01394135174985</v>
      </c>
      <c r="F11" s="387">
        <v>210.90554001989997</v>
      </c>
      <c r="G11" s="387">
        <v>283.2763866483499</v>
      </c>
      <c r="H11" s="387">
        <v>289.9449125184999</v>
      </c>
      <c r="I11" s="387">
        <v>408.56512747849985</v>
      </c>
      <c r="J11" s="387">
        <v>277.70311938854985</v>
      </c>
      <c r="K11" s="387">
        <v>390.91791932164983</v>
      </c>
      <c r="L11" s="387">
        <v>171.42483705000001</v>
      </c>
      <c r="M11" s="387">
        <v>387.44251582999993</v>
      </c>
      <c r="N11" s="387">
        <v>296.69199427000001</v>
      </c>
      <c r="O11" s="387">
        <v>418.74815539000008</v>
      </c>
      <c r="P11" s="387">
        <v>330.64411991999998</v>
      </c>
      <c r="Q11" s="387">
        <v>340.39259250000003</v>
      </c>
      <c r="R11" s="387">
        <v>347.33982937000013</v>
      </c>
      <c r="S11" s="387">
        <v>433.67623804000004</v>
      </c>
      <c r="T11" s="387">
        <v>553.95544081999992</v>
      </c>
      <c r="U11" s="387">
        <v>622.16885675000003</v>
      </c>
      <c r="V11" s="387">
        <v>648.9355793200001</v>
      </c>
      <c r="W11" s="387">
        <v>684.08711384000037</v>
      </c>
      <c r="X11" s="387">
        <v>678.8893857700001</v>
      </c>
      <c r="Y11" s="387">
        <v>724.22407843000019</v>
      </c>
      <c r="Z11" s="387">
        <v>742.60789207000016</v>
      </c>
      <c r="AA11" s="387">
        <v>734.45971553999993</v>
      </c>
      <c r="AB11" s="387">
        <v>444.08026481000007</v>
      </c>
      <c r="AC11" s="387">
        <v>342.85200529999992</v>
      </c>
      <c r="AD11" s="387">
        <v>532.37567709999985</v>
      </c>
      <c r="AE11" s="387">
        <v>804.32272269999976</v>
      </c>
      <c r="AF11" s="387">
        <v>974.8796759200003</v>
      </c>
      <c r="AG11" s="387">
        <v>855.64628403000052</v>
      </c>
      <c r="AH11" s="387">
        <v>753.4417162200001</v>
      </c>
      <c r="AI11" s="387">
        <v>804.22852356999988</v>
      </c>
      <c r="AJ11" s="387">
        <v>832.96272495000051</v>
      </c>
      <c r="AK11" s="387">
        <v>806.67416193999964</v>
      </c>
      <c r="AL11" s="387">
        <v>731.70686288000024</v>
      </c>
      <c r="AM11" s="387">
        <v>692.97977647000016</v>
      </c>
      <c r="AN11" s="387">
        <v>705.89439657999981</v>
      </c>
      <c r="AO11" s="387">
        <v>670.33443825000018</v>
      </c>
      <c r="AP11" s="387">
        <v>653.32070280000016</v>
      </c>
      <c r="AQ11" s="387">
        <v>704.14957735000019</v>
      </c>
      <c r="AR11" s="387">
        <v>646.76869735000002</v>
      </c>
    </row>
    <row r="12" spans="1:44" s="109" customFormat="1">
      <c r="A12" s="218" t="s">
        <v>256</v>
      </c>
      <c r="B12" s="387">
        <v>-1315.16298671</v>
      </c>
      <c r="C12" s="387">
        <v>-1267.6525871900001</v>
      </c>
      <c r="D12" s="387">
        <v>-1135.70165305</v>
      </c>
      <c r="E12" s="387">
        <v>-1190.26833315</v>
      </c>
      <c r="F12" s="387">
        <v>-1204.9490458099999</v>
      </c>
      <c r="G12" s="387">
        <v>-1050.70321749</v>
      </c>
      <c r="H12" s="387">
        <v>-1079.8468902699999</v>
      </c>
      <c r="I12" s="387">
        <v>-1105.7710676900001</v>
      </c>
      <c r="J12" s="387">
        <v>-1189.9220487699999</v>
      </c>
      <c r="K12" s="387">
        <v>-1250.8648331700001</v>
      </c>
      <c r="L12" s="387">
        <v>-1308.68826616</v>
      </c>
      <c r="M12" s="387">
        <v>-1357.3839101100002</v>
      </c>
      <c r="N12" s="387">
        <v>-1158.7935133599999</v>
      </c>
      <c r="O12" s="387">
        <v>-1273.8436079599999</v>
      </c>
      <c r="P12" s="387">
        <v>-1413.0085555099995</v>
      </c>
      <c r="Q12" s="387">
        <v>-1785.91613224</v>
      </c>
      <c r="R12" s="387">
        <v>-1888.00531783</v>
      </c>
      <c r="S12" s="387">
        <v>-1631.6122194699997</v>
      </c>
      <c r="T12" s="387">
        <v>-1546.9335679200001</v>
      </c>
      <c r="U12" s="387">
        <v>-1618.3133905099999</v>
      </c>
      <c r="V12" s="387">
        <v>-1505.5333214999998</v>
      </c>
      <c r="W12" s="387">
        <v>-1561.8085065100004</v>
      </c>
      <c r="X12" s="387">
        <v>-1374.2447309300003</v>
      </c>
      <c r="Y12" s="387">
        <v>-1708.49644377</v>
      </c>
      <c r="Z12" s="387">
        <v>-1811.6830437599997</v>
      </c>
      <c r="AA12" s="387">
        <v>-2341.1080139700007</v>
      </c>
      <c r="AB12" s="387">
        <v>-2987.3151386600002</v>
      </c>
      <c r="AC12" s="387">
        <v>-1676.2970020899229</v>
      </c>
      <c r="AD12" s="387">
        <v>-1495.4344571700128</v>
      </c>
      <c r="AE12" s="387">
        <v>-2645.596799410021</v>
      </c>
      <c r="AF12" s="387">
        <v>-1924.072156119882</v>
      </c>
      <c r="AG12" s="387">
        <v>-2568.9565577099816</v>
      </c>
      <c r="AH12" s="387">
        <v>-2979.8810003300214</v>
      </c>
      <c r="AI12" s="387">
        <v>-2968.8679809401328</v>
      </c>
      <c r="AJ12" s="387">
        <v>-1851.2071101500269</v>
      </c>
      <c r="AK12" s="387">
        <v>-3453.0872771499471</v>
      </c>
      <c r="AL12" s="387">
        <v>-4486.6983226499251</v>
      </c>
      <c r="AM12" s="387">
        <v>-4541.1656170701244</v>
      </c>
      <c r="AN12" s="387">
        <v>-4608.6258524499353</v>
      </c>
      <c r="AO12" s="387">
        <v>-4588.6057712000274</v>
      </c>
      <c r="AP12" s="387">
        <v>-4515.876722399943</v>
      </c>
      <c r="AQ12" s="387">
        <v>-4365.8691458199464</v>
      </c>
      <c r="AR12" s="387">
        <v>-4143.5470337499864</v>
      </c>
    </row>
    <row r="13" spans="1:44" s="109" customFormat="1">
      <c r="A13" s="215" t="s">
        <v>257</v>
      </c>
      <c r="B13" s="386">
        <v>223.35934707641536</v>
      </c>
      <c r="C13" s="386">
        <v>347.62972103468996</v>
      </c>
      <c r="D13" s="386">
        <v>567.01529629407969</v>
      </c>
      <c r="E13" s="386">
        <v>480.13408480175053</v>
      </c>
      <c r="F13" s="386">
        <v>501.35686136991421</v>
      </c>
      <c r="G13" s="386">
        <v>-98.426377361642835</v>
      </c>
      <c r="H13" s="386">
        <v>486.55341212845747</v>
      </c>
      <c r="I13" s="386">
        <v>546.11725487841841</v>
      </c>
      <c r="J13" s="386">
        <v>601.79297354853793</v>
      </c>
      <c r="K13" s="386">
        <v>272.29038197165005</v>
      </c>
      <c r="L13" s="386">
        <v>271.95649388999959</v>
      </c>
      <c r="M13" s="386">
        <v>937.89214372999868</v>
      </c>
      <c r="N13" s="386">
        <v>544.17924223000045</v>
      </c>
      <c r="O13" s="386">
        <v>500.21186962000024</v>
      </c>
      <c r="P13" s="386">
        <v>261.03301854000165</v>
      </c>
      <c r="Q13" s="386">
        <v>-231.87641803999941</v>
      </c>
      <c r="R13" s="386">
        <v>-119.83824532999984</v>
      </c>
      <c r="S13" s="386">
        <v>255.85518013000092</v>
      </c>
      <c r="T13" s="386">
        <v>189.45838730000014</v>
      </c>
      <c r="U13" s="386">
        <v>276.29371549999973</v>
      </c>
      <c r="V13" s="386">
        <v>388.95702851000237</v>
      </c>
      <c r="W13" s="386">
        <v>354.9599746300014</v>
      </c>
      <c r="X13" s="386">
        <v>679.24636740999881</v>
      </c>
      <c r="Y13" s="386">
        <v>1578.812808550002</v>
      </c>
      <c r="Z13" s="386">
        <v>1546.5189241399999</v>
      </c>
      <c r="AA13" s="386">
        <v>-303.16366240000025</v>
      </c>
      <c r="AB13" s="386">
        <v>-976.23204635999969</v>
      </c>
      <c r="AC13" s="386">
        <v>748.54256405007936</v>
      </c>
      <c r="AD13" s="386">
        <v>-633.55145685001162</v>
      </c>
      <c r="AE13" s="386">
        <v>1244.7086467799741</v>
      </c>
      <c r="AF13" s="386">
        <v>1455.2146650001196</v>
      </c>
      <c r="AG13" s="386">
        <v>670.65925566002034</v>
      </c>
      <c r="AH13" s="386">
        <v>-159.31496238002319</v>
      </c>
      <c r="AI13" s="386">
        <v>1185.7583460698606</v>
      </c>
      <c r="AJ13" s="386">
        <v>2997.0135206199666</v>
      </c>
      <c r="AK13" s="386">
        <v>1025.6719549200543</v>
      </c>
      <c r="AL13" s="386">
        <v>-1018.5249833399239</v>
      </c>
      <c r="AM13" s="386">
        <v>292.89483189987368</v>
      </c>
      <c r="AN13" s="386">
        <v>-112.20861200994023</v>
      </c>
      <c r="AO13" s="386">
        <v>-684.60636107002574</v>
      </c>
      <c r="AP13" s="386">
        <v>-418.85087614994063</v>
      </c>
      <c r="AQ13" s="386">
        <v>344.8467343500497</v>
      </c>
      <c r="AR13" s="386">
        <v>98.674731900011466</v>
      </c>
    </row>
    <row r="14" spans="1:44" s="109" customFormat="1">
      <c r="A14" s="215" t="s">
        <v>542</v>
      </c>
      <c r="B14" s="386">
        <v>-300.72737542641335</v>
      </c>
      <c r="C14" s="386">
        <v>-417.80495392470311</v>
      </c>
      <c r="D14" s="386">
        <v>-320.64886659406511</v>
      </c>
      <c r="E14" s="386">
        <v>-379.86777688171151</v>
      </c>
      <c r="F14" s="386">
        <v>-301.5117416897865</v>
      </c>
      <c r="G14" s="386">
        <v>-272.73184893845246</v>
      </c>
      <c r="H14" s="386">
        <v>-344.95712732849552</v>
      </c>
      <c r="I14" s="386">
        <v>-326.09016757846439</v>
      </c>
      <c r="J14" s="386">
        <v>-383.5548857086178</v>
      </c>
      <c r="K14" s="386">
        <v>-241.13877996156043</v>
      </c>
      <c r="L14" s="386">
        <v>-169.39531032980813</v>
      </c>
      <c r="M14" s="386">
        <v>-88.439297110198822</v>
      </c>
      <c r="N14" s="386">
        <v>-25.713547020000988</v>
      </c>
      <c r="O14" s="386">
        <v>-30.770969780000087</v>
      </c>
      <c r="P14" s="386">
        <v>-47.399833590328853</v>
      </c>
      <c r="Q14" s="386">
        <v>53.197592110140249</v>
      </c>
      <c r="R14" s="386">
        <v>-5.0186446997104213</v>
      </c>
      <c r="S14" s="386">
        <v>-40.970390669888729</v>
      </c>
      <c r="T14" s="386">
        <v>47.646649969785358</v>
      </c>
      <c r="U14" s="386">
        <v>166.04169011999693</v>
      </c>
      <c r="V14" s="386">
        <v>-70.623700679461763</v>
      </c>
      <c r="W14" s="386">
        <v>-22.864587900076003</v>
      </c>
      <c r="X14" s="386">
        <v>-50.164595729989742</v>
      </c>
      <c r="Y14" s="386">
        <v>-79.025620649950724</v>
      </c>
      <c r="Z14" s="386">
        <v>-68.548368830312029</v>
      </c>
      <c r="AA14" s="386">
        <v>-162.69655956984207</v>
      </c>
      <c r="AB14" s="386">
        <v>506.45740903993465</v>
      </c>
      <c r="AC14" s="386">
        <v>586.64079117929214</v>
      </c>
      <c r="AD14" s="386">
        <v>414.97053365049214</v>
      </c>
      <c r="AE14" s="386">
        <v>-50.617055890117626</v>
      </c>
      <c r="AF14" s="386">
        <v>99.92904685143003</v>
      </c>
      <c r="AG14" s="386">
        <v>278.97786483776508</v>
      </c>
      <c r="AH14" s="386">
        <v>216.87281110162439</v>
      </c>
      <c r="AI14" s="386">
        <v>191.82955291056714</v>
      </c>
      <c r="AJ14" s="386">
        <v>115.72620857675793</v>
      </c>
      <c r="AK14" s="386">
        <v>171.61983173815315</v>
      </c>
      <c r="AL14" s="386">
        <v>72.511616770945693</v>
      </c>
      <c r="AM14" s="386">
        <v>429.56250045134948</v>
      </c>
      <c r="AN14" s="386">
        <v>327.82289706213123</v>
      </c>
      <c r="AO14" s="386">
        <v>596.23828530884202</v>
      </c>
      <c r="AP14" s="386">
        <v>442.18477507967327</v>
      </c>
      <c r="AQ14" s="386">
        <v>316.09868304888005</v>
      </c>
      <c r="AR14" s="386">
        <v>361.63855209010217</v>
      </c>
    </row>
    <row r="15" spans="1:44" s="109" customFormat="1">
      <c r="A15" s="389" t="s">
        <v>258</v>
      </c>
      <c r="B15" s="390">
        <v>8324.9913323700112</v>
      </c>
      <c r="C15" s="390">
        <v>8254.8160994799982</v>
      </c>
      <c r="D15" s="390">
        <v>8501.1825291800124</v>
      </c>
      <c r="E15" s="390">
        <v>8601.4488371000516</v>
      </c>
      <c r="F15" s="390">
        <v>8801.2939567801786</v>
      </c>
      <c r="G15" s="390">
        <v>8430.135730480084</v>
      </c>
      <c r="H15" s="390">
        <v>8571.7320152800457</v>
      </c>
      <c r="I15" s="390">
        <v>8791.7591025799993</v>
      </c>
      <c r="J15" s="390">
        <v>9009.9971904199192</v>
      </c>
      <c r="K15" s="390">
        <v>9041.1487924300091</v>
      </c>
      <c r="L15" s="390">
        <v>9143.7099759902012</v>
      </c>
      <c r="M15" s="390">
        <v>9993.1628226100001</v>
      </c>
      <c r="N15" s="390">
        <v>10511.62851782</v>
      </c>
      <c r="O15" s="390">
        <v>10981.069417659999</v>
      </c>
      <c r="P15" s="390">
        <v>11194.702602609672</v>
      </c>
      <c r="Q15" s="390">
        <v>11016.023776679813</v>
      </c>
      <c r="R15" s="390">
        <v>10891.166886650102</v>
      </c>
      <c r="S15" s="390">
        <v>11106.051676110215</v>
      </c>
      <c r="T15" s="390">
        <v>11343.156713380002</v>
      </c>
      <c r="U15" s="390">
        <v>11785.492118999999</v>
      </c>
      <c r="V15" s="390">
        <v>12103.825446830539</v>
      </c>
      <c r="W15" s="390">
        <v>12435.920833560464</v>
      </c>
      <c r="X15" s="390">
        <v>13065.002605240472</v>
      </c>
      <c r="Y15" s="390">
        <v>14564.789793140524</v>
      </c>
      <c r="Z15" s="390">
        <v>16042.760348450212</v>
      </c>
      <c r="AA15" s="390">
        <v>15576.90012648037</v>
      </c>
      <c r="AB15" s="390">
        <v>15107.125489160306</v>
      </c>
      <c r="AC15" s="390">
        <v>16442.308844389678</v>
      </c>
      <c r="AD15" s="390">
        <v>16223.727921190159</v>
      </c>
      <c r="AE15" s="390">
        <v>17417.819512080016</v>
      </c>
      <c r="AF15" s="390">
        <v>18972.963223931565</v>
      </c>
      <c r="AG15" s="390">
        <v>19922.600344429349</v>
      </c>
      <c r="AH15" s="390">
        <v>19980.15819315095</v>
      </c>
      <c r="AI15" s="390">
        <v>21357.74609213138</v>
      </c>
      <c r="AJ15" s="390">
        <v>24470.485821328104</v>
      </c>
      <c r="AK15" s="390">
        <v>25667.777607986311</v>
      </c>
      <c r="AL15" s="390">
        <v>24721.764241417332</v>
      </c>
      <c r="AM15" s="390">
        <v>25444.221573768555</v>
      </c>
      <c r="AN15" s="390">
        <v>25659.835858820745</v>
      </c>
      <c r="AO15" s="390">
        <v>25571.467783059561</v>
      </c>
      <c r="AP15" s="390">
        <v>25594.801681989295</v>
      </c>
      <c r="AQ15" s="390">
        <v>26255.747099388223</v>
      </c>
      <c r="AR15" s="390">
        <v>26716.060383378339</v>
      </c>
    </row>
    <row r="16" spans="1:44" s="109" customFormat="1">
      <c r="A16" s="218" t="s">
        <v>539</v>
      </c>
      <c r="B16" s="387">
        <v>8324.9913323700112</v>
      </c>
      <c r="C16" s="387">
        <v>8254.8160994799982</v>
      </c>
      <c r="D16" s="387">
        <v>8501.1825291800124</v>
      </c>
      <c r="E16" s="387">
        <v>8601.4488371000516</v>
      </c>
      <c r="F16" s="387">
        <v>8801.2939567801786</v>
      </c>
      <c r="G16" s="387">
        <v>8430.135730480084</v>
      </c>
      <c r="H16" s="387">
        <v>8571.7320152800457</v>
      </c>
      <c r="I16" s="387">
        <v>8791.7591025799993</v>
      </c>
      <c r="J16" s="387">
        <v>9009.9971904199192</v>
      </c>
      <c r="K16" s="387">
        <v>9041.1487924300091</v>
      </c>
      <c r="L16" s="387">
        <v>9143.7099759902012</v>
      </c>
      <c r="M16" s="387">
        <v>9993.1628226100001</v>
      </c>
      <c r="N16" s="387">
        <v>10511.62851782</v>
      </c>
      <c r="O16" s="387">
        <v>10981.069417659999</v>
      </c>
      <c r="P16" s="387">
        <v>11194.702602609672</v>
      </c>
      <c r="Q16" s="387">
        <v>11016.023776679813</v>
      </c>
      <c r="R16" s="387">
        <v>10891.166886650102</v>
      </c>
      <c r="S16" s="387">
        <v>11106.051676110215</v>
      </c>
      <c r="T16" s="387">
        <v>11343.156713380002</v>
      </c>
      <c r="U16" s="387">
        <v>11785.492118999999</v>
      </c>
      <c r="V16" s="387">
        <v>12103.825446830539</v>
      </c>
      <c r="W16" s="387">
        <v>12435.920833560464</v>
      </c>
      <c r="X16" s="387">
        <v>13065.002605240472</v>
      </c>
      <c r="Y16" s="387">
        <v>14564.789793140524</v>
      </c>
      <c r="Z16" s="387">
        <v>16042.760348450212</v>
      </c>
      <c r="AA16" s="387">
        <v>15576.90012648037</v>
      </c>
      <c r="AB16" s="387">
        <v>15107.125489160306</v>
      </c>
      <c r="AC16" s="387">
        <v>16442.308844389678</v>
      </c>
      <c r="AD16" s="387">
        <v>16223.727921190159</v>
      </c>
      <c r="AE16" s="387">
        <v>17417.819512080016</v>
      </c>
      <c r="AF16" s="387">
        <v>18972.963223931565</v>
      </c>
      <c r="AG16" s="387">
        <v>19922.600344429349</v>
      </c>
      <c r="AH16" s="387">
        <v>19980.15819315095</v>
      </c>
      <c r="AI16" s="387">
        <v>21357.74609213138</v>
      </c>
      <c r="AJ16" s="387">
        <v>24470.485821328104</v>
      </c>
      <c r="AK16" s="387">
        <v>25667.777607986311</v>
      </c>
      <c r="AL16" s="387">
        <v>24721.764241417332</v>
      </c>
      <c r="AM16" s="387">
        <v>25444.221573768555</v>
      </c>
      <c r="AN16" s="387">
        <v>25659.835858820745</v>
      </c>
      <c r="AO16" s="387">
        <v>25571.467783059561</v>
      </c>
      <c r="AP16" s="387">
        <v>25594.801681989295</v>
      </c>
      <c r="AQ16" s="387">
        <v>26255.747099388223</v>
      </c>
      <c r="AR16" s="387">
        <v>26716.060383378339</v>
      </c>
    </row>
    <row r="17" spans="1:44" s="109" customFormat="1">
      <c r="A17" s="218" t="s">
        <v>259</v>
      </c>
      <c r="B17" s="387">
        <v>1237.7949583600021</v>
      </c>
      <c r="C17" s="387">
        <v>1197.4773542999872</v>
      </c>
      <c r="D17" s="387">
        <v>1382.0680827500141</v>
      </c>
      <c r="E17" s="387">
        <v>1290.5346410700392</v>
      </c>
      <c r="F17" s="387">
        <v>1404.7941654901269</v>
      </c>
      <c r="G17" s="387">
        <v>679.54499118990543</v>
      </c>
      <c r="H17" s="387">
        <v>1221.4431750699616</v>
      </c>
      <c r="I17" s="387">
        <v>1325.7981549899537</v>
      </c>
      <c r="J17" s="387">
        <v>1408.1601366099198</v>
      </c>
      <c r="K17" s="387">
        <v>1282.01643518009</v>
      </c>
      <c r="L17" s="387">
        <v>1411.2494497201922</v>
      </c>
      <c r="M17" s="387">
        <v>2206.8367567297992</v>
      </c>
      <c r="N17" s="387">
        <v>1677.2592085699994</v>
      </c>
      <c r="O17" s="387">
        <v>1743.2845077999993</v>
      </c>
      <c r="P17" s="387">
        <v>1626.6417404596723</v>
      </c>
      <c r="Q17" s="387">
        <v>1607.2373063101409</v>
      </c>
      <c r="R17" s="387">
        <v>1763.1484278002895</v>
      </c>
      <c r="S17" s="387">
        <v>1846.4970089301128</v>
      </c>
      <c r="T17" s="387">
        <v>1784.0386051897865</v>
      </c>
      <c r="U17" s="387">
        <v>2060.6487961299968</v>
      </c>
      <c r="V17" s="387">
        <v>1823.8666493305398</v>
      </c>
      <c r="W17" s="387">
        <v>1893.9038932399253</v>
      </c>
      <c r="X17" s="387">
        <v>2003.3265026100087</v>
      </c>
      <c r="Y17" s="387">
        <v>3208.2836316700523</v>
      </c>
      <c r="Z17" s="387">
        <v>3289.653599069688</v>
      </c>
      <c r="AA17" s="387">
        <v>1875.2477920001584</v>
      </c>
      <c r="AB17" s="387">
        <v>2517.5405013399359</v>
      </c>
      <c r="AC17" s="387">
        <v>3011.4803573192949</v>
      </c>
      <c r="AD17" s="387">
        <v>1276.8535339704938</v>
      </c>
      <c r="AE17" s="387">
        <v>3839.6883902998779</v>
      </c>
      <c r="AF17" s="387">
        <v>3479.2158679714316</v>
      </c>
      <c r="AG17" s="387">
        <v>3518.5936782077656</v>
      </c>
      <c r="AH17" s="387">
        <v>3037.4388490516221</v>
      </c>
      <c r="AI17" s="387">
        <v>4346.4558799205624</v>
      </c>
      <c r="AJ17" s="387">
        <v>4963.9468393467514</v>
      </c>
      <c r="AK17" s="387">
        <v>4650.3790638081537</v>
      </c>
      <c r="AL17" s="387">
        <v>3540.684956080946</v>
      </c>
      <c r="AM17" s="387">
        <v>5263.6229494213476</v>
      </c>
      <c r="AN17" s="387">
        <v>4824.2401375021254</v>
      </c>
      <c r="AO17" s="387">
        <v>4500.2376954388437</v>
      </c>
      <c r="AP17" s="387">
        <v>4539.2106213296765</v>
      </c>
      <c r="AQ17" s="387">
        <v>5026.8145632188753</v>
      </c>
      <c r="AR17" s="387">
        <v>4603.8603177401019</v>
      </c>
    </row>
    <row r="18" spans="1:44" s="109" customFormat="1">
      <c r="A18" s="218" t="s">
        <v>540</v>
      </c>
      <c r="B18" s="387">
        <v>0</v>
      </c>
      <c r="C18" s="387">
        <v>0</v>
      </c>
      <c r="D18" s="387">
        <v>0</v>
      </c>
      <c r="E18" s="387">
        <v>0</v>
      </c>
      <c r="F18" s="387">
        <v>0</v>
      </c>
      <c r="G18" s="387">
        <v>0</v>
      </c>
      <c r="H18" s="387">
        <v>0</v>
      </c>
      <c r="I18" s="387">
        <v>0</v>
      </c>
      <c r="J18" s="387">
        <v>0</v>
      </c>
      <c r="K18" s="387">
        <v>0</v>
      </c>
      <c r="L18" s="387">
        <v>0</v>
      </c>
      <c r="M18" s="387">
        <v>0</v>
      </c>
      <c r="N18" s="387">
        <v>0</v>
      </c>
      <c r="O18" s="387">
        <v>0</v>
      </c>
      <c r="P18" s="387">
        <v>0</v>
      </c>
      <c r="Q18" s="387">
        <v>0</v>
      </c>
      <c r="R18" s="387">
        <v>0</v>
      </c>
      <c r="S18" s="387">
        <v>0</v>
      </c>
      <c r="T18" s="387">
        <v>0</v>
      </c>
      <c r="U18" s="387">
        <v>0</v>
      </c>
      <c r="V18" s="387">
        <v>0</v>
      </c>
      <c r="W18" s="387">
        <v>0</v>
      </c>
      <c r="X18" s="387">
        <v>0</v>
      </c>
      <c r="Y18" s="387">
        <v>0</v>
      </c>
      <c r="Z18" s="387">
        <v>0</v>
      </c>
      <c r="AA18" s="387">
        <v>0</v>
      </c>
      <c r="AB18" s="387">
        <v>0</v>
      </c>
      <c r="AC18" s="387">
        <v>0</v>
      </c>
      <c r="AD18" s="387">
        <v>0</v>
      </c>
      <c r="AE18" s="387">
        <v>0</v>
      </c>
      <c r="AF18" s="387">
        <v>0</v>
      </c>
      <c r="AG18" s="387">
        <v>0</v>
      </c>
      <c r="AH18" s="387">
        <v>0</v>
      </c>
      <c r="AI18" s="387">
        <v>0</v>
      </c>
      <c r="AJ18" s="387">
        <v>0</v>
      </c>
      <c r="AK18" s="387">
        <v>0</v>
      </c>
      <c r="AL18" s="387">
        <v>0</v>
      </c>
      <c r="AM18" s="387">
        <v>0</v>
      </c>
      <c r="AN18" s="387">
        <v>0</v>
      </c>
      <c r="AO18" s="387">
        <v>0</v>
      </c>
      <c r="AP18" s="387">
        <v>0</v>
      </c>
      <c r="AQ18" s="387">
        <v>0</v>
      </c>
      <c r="AR18" s="387">
        <v>0</v>
      </c>
    </row>
    <row r="19" spans="1:44" s="109" customFormat="1">
      <c r="A19" s="218" t="s">
        <v>541</v>
      </c>
      <c r="B19" s="387">
        <v>1237.7949583600021</v>
      </c>
      <c r="C19" s="387">
        <v>1197.4773542999872</v>
      </c>
      <c r="D19" s="387">
        <v>1382.0680827500141</v>
      </c>
      <c r="E19" s="387">
        <v>1290.5346410700392</v>
      </c>
      <c r="F19" s="387">
        <v>1404.7941654901269</v>
      </c>
      <c r="G19" s="387">
        <v>679.54499118990543</v>
      </c>
      <c r="H19" s="387">
        <v>1221.4431750699616</v>
      </c>
      <c r="I19" s="387">
        <v>1325.7981549899537</v>
      </c>
      <c r="J19" s="387">
        <v>1408.1601366099198</v>
      </c>
      <c r="K19" s="387">
        <v>1282.01643518009</v>
      </c>
      <c r="L19" s="387">
        <v>1411.2494497201922</v>
      </c>
      <c r="M19" s="387">
        <v>2206.8367567297992</v>
      </c>
      <c r="N19" s="387">
        <v>1677.2592085699994</v>
      </c>
      <c r="O19" s="387">
        <v>1743.2845077999993</v>
      </c>
      <c r="P19" s="387">
        <v>1626.6417404596723</v>
      </c>
      <c r="Q19" s="387">
        <v>1607.2373063101409</v>
      </c>
      <c r="R19" s="387">
        <v>1763.1484278002895</v>
      </c>
      <c r="S19" s="387">
        <v>1846.4970089301128</v>
      </c>
      <c r="T19" s="387">
        <v>1784.0386051897865</v>
      </c>
      <c r="U19" s="387">
        <v>2060.6487961299968</v>
      </c>
      <c r="V19" s="387">
        <v>1823.8666493305398</v>
      </c>
      <c r="W19" s="387">
        <v>1893.9038932399253</v>
      </c>
      <c r="X19" s="387">
        <v>2003.3265026100087</v>
      </c>
      <c r="Y19" s="387">
        <v>1960.4369170200523</v>
      </c>
      <c r="Z19" s="387">
        <v>2118.8143093796875</v>
      </c>
      <c r="AA19" s="387">
        <v>1462.7594212301676</v>
      </c>
      <c r="AB19" s="387">
        <v>1977.2002954299348</v>
      </c>
      <c r="AC19" s="387">
        <v>1912.6629930692973</v>
      </c>
      <c r="AD19" s="387">
        <v>1276.8535339704938</v>
      </c>
      <c r="AE19" s="387">
        <v>3839.6883902998779</v>
      </c>
      <c r="AF19" s="387">
        <v>3479.2158679714316</v>
      </c>
      <c r="AG19" s="387">
        <v>3518.5936782077656</v>
      </c>
      <c r="AH19" s="387">
        <v>3037.4388490516221</v>
      </c>
      <c r="AI19" s="387">
        <v>4346.4558799205624</v>
      </c>
      <c r="AJ19" s="387">
        <v>4963.9468393467514</v>
      </c>
      <c r="AK19" s="387">
        <v>4650.3790638081537</v>
      </c>
      <c r="AL19" s="387">
        <v>3540.684956080946</v>
      </c>
      <c r="AM19" s="387">
        <v>5263.6229494213476</v>
      </c>
      <c r="AN19" s="387">
        <v>4824.2401375021254</v>
      </c>
      <c r="AO19" s="387">
        <v>4500.2376954388437</v>
      </c>
      <c r="AP19" s="387">
        <v>4539.2106213296765</v>
      </c>
      <c r="AQ19" s="387">
        <v>5026.8145632188753</v>
      </c>
      <c r="AR19" s="387">
        <v>4603.8603177401019</v>
      </c>
    </row>
    <row r="20" spans="1:44" s="109" customFormat="1">
      <c r="A20" s="218" t="s">
        <v>595</v>
      </c>
      <c r="B20" s="391">
        <v>5.3132623321052979</v>
      </c>
      <c r="C20" s="391">
        <v>5.1607222453573067</v>
      </c>
      <c r="D20" s="391">
        <v>5.2051052497483212</v>
      </c>
      <c r="E20" s="391">
        <v>5.1316643288033177</v>
      </c>
      <c r="F20" s="391">
        <v>5.1666119567398816</v>
      </c>
      <c r="G20" s="391">
        <v>4.7851908900843982</v>
      </c>
      <c r="H20" s="391">
        <v>4.7901728298961013</v>
      </c>
      <c r="I20" s="391">
        <v>4.8146226792940237</v>
      </c>
      <c r="J20" s="391">
        <v>4.8618768927104687</v>
      </c>
      <c r="K20" s="391">
        <v>4.8230301622999061</v>
      </c>
      <c r="L20" s="391">
        <v>4.8859116552628805</v>
      </c>
      <c r="M20" s="391">
        <v>5.3316388396649161</v>
      </c>
      <c r="N20" s="391">
        <v>5.6895940092851438</v>
      </c>
      <c r="O20" s="391">
        <v>5.9187452241724561</v>
      </c>
      <c r="P20" s="391">
        <v>5.9805188974815673</v>
      </c>
      <c r="Q20" s="391">
        <v>5.8803604157324587</v>
      </c>
      <c r="R20" s="391">
        <v>5.8694160540011406</v>
      </c>
      <c r="S20" s="391">
        <v>5.8567704485275254</v>
      </c>
      <c r="T20" s="391">
        <v>5.9210029538906097</v>
      </c>
      <c r="U20" s="391">
        <v>5.9929959640896033</v>
      </c>
      <c r="V20" s="391">
        <v>6.0542900973106573</v>
      </c>
      <c r="W20" s="391">
        <v>6.0946534126888388</v>
      </c>
      <c r="X20" s="391">
        <v>6.2529272250966068</v>
      </c>
      <c r="Y20" s="391">
        <v>6.803766899754363</v>
      </c>
      <c r="Z20" s="391">
        <v>7.3861303071677655</v>
      </c>
      <c r="AA20" s="391">
        <v>0</v>
      </c>
      <c r="AB20" s="391">
        <v>6.8237972763557417</v>
      </c>
      <c r="AC20" s="391">
        <v>7.2051569146587529</v>
      </c>
      <c r="AD20" s="391">
        <v>6.9735892796563697</v>
      </c>
      <c r="AE20" s="391">
        <v>7.2716058218871753</v>
      </c>
      <c r="AF20" s="391">
        <v>7.5023417352990602</v>
      </c>
      <c r="AG20" s="391">
        <v>7.5432615720939831</v>
      </c>
      <c r="AH20" s="391">
        <v>7.4710817520059676</v>
      </c>
      <c r="AI20" s="391">
        <v>7.8229358219069418</v>
      </c>
      <c r="AJ20" s="391">
        <v>8.7330945587086184</v>
      </c>
      <c r="AK20" s="391">
        <v>8.9188075342833777</v>
      </c>
      <c r="AL20" s="391">
        <v>8.2920561720325061</v>
      </c>
      <c r="AM20" s="391">
        <v>8.4775602981445566</v>
      </c>
      <c r="AN20" s="391">
        <v>8.493300406473594</v>
      </c>
      <c r="AO20" s="391">
        <v>8.2353713590688873</v>
      </c>
      <c r="AP20" s="391">
        <v>8.1283811069584075</v>
      </c>
      <c r="AQ20" s="391">
        <v>8.2764225218657703</v>
      </c>
      <c r="AR20" s="391">
        <v>8.2247786776936458</v>
      </c>
    </row>
    <row r="21" spans="1:44" s="109" customFormat="1">
      <c r="A21" s="218" t="s">
        <v>596</v>
      </c>
      <c r="B21" s="391">
        <v>0.78999833928376473</v>
      </c>
      <c r="C21" s="391">
        <v>0.74863545670470466</v>
      </c>
      <c r="D21" s="391">
        <v>0.84621284254739804</v>
      </c>
      <c r="E21" s="391">
        <v>0.76993896122468786</v>
      </c>
      <c r="F21" s="391">
        <v>0.82465446192584102</v>
      </c>
      <c r="G21" s="391">
        <v>0.38572955468407805</v>
      </c>
      <c r="H21" s="391">
        <v>0.68258362487910829</v>
      </c>
      <c r="I21" s="391">
        <v>0.7260455832220889</v>
      </c>
      <c r="J21" s="391">
        <v>0.75985608926707215</v>
      </c>
      <c r="K21" s="391">
        <v>0.6838958275540008</v>
      </c>
      <c r="L21" s="391">
        <v>0.75409654866317044</v>
      </c>
      <c r="M21" s="391">
        <v>1.1774106730613354</v>
      </c>
      <c r="N21" s="391">
        <v>0.90784448184412359</v>
      </c>
      <c r="O21" s="391">
        <v>0.93962222279747631</v>
      </c>
      <c r="P21" s="391">
        <v>0.86899688304212575</v>
      </c>
      <c r="Q21" s="391">
        <v>0.85709289397829203</v>
      </c>
      <c r="R21" s="391">
        <v>0.95018759655614105</v>
      </c>
      <c r="S21" s="391">
        <v>0.97374921624568067</v>
      </c>
      <c r="T21" s="391">
        <v>0.9312485155674084</v>
      </c>
      <c r="U21" s="391">
        <v>1.0478527153485573</v>
      </c>
      <c r="V21" s="391">
        <v>0.91229155958693442</v>
      </c>
      <c r="W21" s="391">
        <v>0.92817315104559583</v>
      </c>
      <c r="X21" s="391">
        <v>0.95879466751144415</v>
      </c>
      <c r="Y21" s="391">
        <v>1.4987112267463545</v>
      </c>
      <c r="Z21" s="391">
        <v>1.5145654251775564</v>
      </c>
      <c r="AA21" s="391">
        <v>7.1837842753006278</v>
      </c>
      <c r="AB21" s="391">
        <v>1.137157828501866</v>
      </c>
      <c r="AC21" s="391">
        <v>1.3196558175162743</v>
      </c>
      <c r="AD21" s="391">
        <v>0.54884131190082097</v>
      </c>
      <c r="AE21" s="391">
        <v>1.6029963126999318</v>
      </c>
      <c r="AF21" s="391">
        <v>1.3757611873443523</v>
      </c>
      <c r="AG21" s="391">
        <v>1.3322393674407518</v>
      </c>
      <c r="AH21" s="391">
        <v>1.1357744888007222</v>
      </c>
      <c r="AI21" s="391">
        <v>1.5920240485439452</v>
      </c>
      <c r="AJ21" s="391">
        <v>1.7715470566846785</v>
      </c>
      <c r="AK21" s="391">
        <v>1.6158717153081841</v>
      </c>
      <c r="AL21" s="391">
        <v>1.187599649304415</v>
      </c>
      <c r="AM21" s="391">
        <v>1.7537451798651305</v>
      </c>
      <c r="AN21" s="391">
        <v>1.5968036953240303</v>
      </c>
      <c r="AO21" s="391">
        <v>1.4493156568263659</v>
      </c>
      <c r="AP21" s="391">
        <v>1.4415596695513597</v>
      </c>
      <c r="AQ21" s="391">
        <v>1.5845689367276448</v>
      </c>
      <c r="AR21" s="391">
        <v>1.417339668837821</v>
      </c>
    </row>
    <row r="22" spans="1:44" s="109" customFormat="1">
      <c r="A22" s="218" t="s">
        <v>601</v>
      </c>
      <c r="B22" s="391">
        <v>4.5822358848794726</v>
      </c>
      <c r="C22" s="391">
        <v>4.2711386964269966</v>
      </c>
      <c r="D22" s="391">
        <v>4.3185023936978801</v>
      </c>
      <c r="E22" s="391">
        <v>4.2601610338989797</v>
      </c>
      <c r="F22" s="391">
        <v>4.5445078649024069</v>
      </c>
      <c r="G22" s="391">
        <v>4.4134307563098183</v>
      </c>
      <c r="H22" s="391">
        <v>4.739893118939702</v>
      </c>
      <c r="I22" s="391">
        <v>4.4763484374110289</v>
      </c>
      <c r="J22" s="391">
        <v>5.4564615104591461</v>
      </c>
      <c r="K22" s="391">
        <v>4.5491380432553621</v>
      </c>
      <c r="L22" s="391">
        <v>5.9683145018070931</v>
      </c>
      <c r="M22" s="391">
        <v>5.2590525257805529</v>
      </c>
      <c r="N22" s="391">
        <v>6.9384881952830488</v>
      </c>
      <c r="O22" s="391">
        <v>6.4558213557444972</v>
      </c>
      <c r="P22" s="391">
        <v>6.5786992822702501</v>
      </c>
      <c r="Q22" s="391">
        <v>6.1291080229026056</v>
      </c>
      <c r="R22" s="391">
        <v>6.7847039709072421</v>
      </c>
      <c r="S22" s="391">
        <v>6.3601289185902878</v>
      </c>
      <c r="T22" s="391">
        <v>6.4211326257100438</v>
      </c>
      <c r="U22" s="391">
        <v>6.3051273688171383</v>
      </c>
      <c r="V22" s="391">
        <v>6.7612318025406219</v>
      </c>
      <c r="W22" s="391">
        <v>6.663136045752295</v>
      </c>
      <c r="X22" s="391">
        <v>7.2890871020631991</v>
      </c>
      <c r="Y22" s="391">
        <v>7.012369028349748</v>
      </c>
      <c r="Z22" s="391">
        <v>7.8417812299225789</v>
      </c>
      <c r="AA22" s="391">
        <v>6.5509465184125206</v>
      </c>
      <c r="AB22" s="391">
        <v>5.5463144423613064</v>
      </c>
      <c r="AC22" s="391">
        <v>5.3639089277824405</v>
      </c>
      <c r="AD22" s="391">
        <v>6.593095522419917</v>
      </c>
      <c r="AE22" s="391">
        <v>6.3343245461858722</v>
      </c>
      <c r="AF22" s="391">
        <v>6.5929515225405471</v>
      </c>
      <c r="AG22" s="391">
        <v>6.6962901382798865</v>
      </c>
      <c r="AH22" s="391">
        <v>7.8483988028503422</v>
      </c>
      <c r="AI22" s="391">
        <v>8.07625582380496</v>
      </c>
      <c r="AJ22" s="391">
        <v>8.9982923901654264</v>
      </c>
      <c r="AK22" s="391">
        <v>8.9007053823384989</v>
      </c>
      <c r="AL22" s="391">
        <v>9.1779997667650726</v>
      </c>
      <c r="AM22" s="391">
        <v>8.7705216474132239</v>
      </c>
      <c r="AN22" s="391">
        <v>8.3347353120251952</v>
      </c>
      <c r="AO22" s="391">
        <v>7.7686387719713732</v>
      </c>
      <c r="AP22" s="391">
        <v>8.266810534646158</v>
      </c>
      <c r="AQ22" s="391">
        <v>8.0049836811585209</v>
      </c>
      <c r="AR22" s="391">
        <v>8.2574541507838077</v>
      </c>
    </row>
    <row r="23" spans="1:44" s="109" customFormat="1" ht="13.5" thickBot="1">
      <c r="A23" s="220" t="s">
        <v>602</v>
      </c>
      <c r="B23" s="392">
        <v>2.4381086123604216</v>
      </c>
      <c r="C23" s="392">
        <v>2.3155491564411776</v>
      </c>
      <c r="D23" s="392">
        <v>2.393593498405064</v>
      </c>
      <c r="E23" s="392">
        <v>2.3001818519469164</v>
      </c>
      <c r="F23" s="392">
        <v>2.1716128400367616</v>
      </c>
      <c r="G23" s="392">
        <v>2.138405235859377</v>
      </c>
      <c r="H23" s="392">
        <v>2.1519673710155938</v>
      </c>
      <c r="I23" s="392">
        <v>2.1468179814892405</v>
      </c>
      <c r="J23" s="392">
        <v>2.3851588210383441</v>
      </c>
      <c r="K23" s="392">
        <v>2.3734809143226028</v>
      </c>
      <c r="L23" s="392">
        <v>2.5599035207918339</v>
      </c>
      <c r="M23" s="392">
        <v>2.6715764096440728</v>
      </c>
      <c r="N23" s="392">
        <v>3.0942983378704523</v>
      </c>
      <c r="O23" s="392">
        <v>3.3426777248277855</v>
      </c>
      <c r="P23" s="392">
        <v>3.4928517429934205</v>
      </c>
      <c r="Q23" s="392">
        <v>3.3635413199004467</v>
      </c>
      <c r="R23" s="392">
        <v>3.4883341947837367</v>
      </c>
      <c r="S23" s="392">
        <v>3.3324387711795094</v>
      </c>
      <c r="T23" s="392">
        <v>3.2687564028779983</v>
      </c>
      <c r="U23" s="392">
        <v>3.0833485722120439</v>
      </c>
      <c r="V23" s="392">
        <v>3.2460094367614731</v>
      </c>
      <c r="W23" s="392">
        <v>3.3091044381694736</v>
      </c>
      <c r="X23" s="392">
        <v>3.5171967059117417</v>
      </c>
      <c r="Y23" s="392">
        <v>3.4119106231111558</v>
      </c>
      <c r="Z23" s="392">
        <v>3.7070748676174818</v>
      </c>
      <c r="AA23" s="392">
        <v>3.4304234382065326</v>
      </c>
      <c r="AB23" s="392">
        <v>2.7297685044657198</v>
      </c>
      <c r="AC23" s="392">
        <v>2.6697333018125997</v>
      </c>
      <c r="AD23" s="392">
        <v>2.9943774923096518</v>
      </c>
      <c r="AE23" s="392">
        <v>2.9647528704075592</v>
      </c>
      <c r="AF23" s="392">
        <v>3.2100272423769316</v>
      </c>
      <c r="AG23" s="392">
        <v>3.3105435778552939</v>
      </c>
      <c r="AH23" s="392">
        <v>3.8159680391124184</v>
      </c>
      <c r="AI23" s="392">
        <v>4.3100052456094735</v>
      </c>
      <c r="AJ23" s="392">
        <v>5.2498585069497183</v>
      </c>
      <c r="AK23" s="392">
        <v>5.440242422591016</v>
      </c>
      <c r="AL23" s="392">
        <v>5.3914001509194165</v>
      </c>
      <c r="AM23" s="392">
        <v>5.267083540171936</v>
      </c>
      <c r="AN23" s="392">
        <v>5.0223381354528938</v>
      </c>
      <c r="AO23" s="392">
        <v>4.7939454527493792</v>
      </c>
      <c r="AP23" s="392">
        <v>4.7665557056238228</v>
      </c>
      <c r="AQ23" s="392">
        <v>4.8145543951202576</v>
      </c>
      <c r="AR23" s="392">
        <v>5.02560365161058</v>
      </c>
    </row>
    <row r="24" spans="1:44" s="109" customFormat="1" ht="13.5" thickTop="1">
      <c r="B24" s="291"/>
      <c r="C24" s="291"/>
      <c r="D24" s="291"/>
      <c r="E24" s="291"/>
      <c r="F24" s="291"/>
      <c r="G24" s="291"/>
      <c r="H24" s="291"/>
      <c r="I24" s="291"/>
      <c r="J24" s="291"/>
      <c r="K24" s="291"/>
      <c r="L24" s="291"/>
      <c r="M24" s="291"/>
      <c r="N24" s="291"/>
      <c r="O24" s="291"/>
      <c r="P24" s="291"/>
      <c r="Q24" s="291"/>
      <c r="R24" s="291"/>
      <c r="S24" s="291"/>
      <c r="T24" s="291"/>
      <c r="U24" s="291"/>
      <c r="V24" s="291"/>
    </row>
    <row r="25" spans="1:44" s="109" customFormat="1">
      <c r="B25" s="291"/>
      <c r="C25" s="291"/>
      <c r="D25" s="291"/>
      <c r="E25" s="291"/>
      <c r="F25" s="291"/>
      <c r="G25" s="291"/>
      <c r="H25" s="291"/>
      <c r="I25" s="291"/>
      <c r="J25" s="291"/>
      <c r="K25" s="291"/>
      <c r="L25" s="291"/>
      <c r="M25" s="291"/>
      <c r="N25" s="291"/>
      <c r="O25" s="291"/>
      <c r="P25" s="291"/>
      <c r="Q25" s="291"/>
      <c r="R25" s="291"/>
      <c r="S25" s="291"/>
      <c r="T25" s="291"/>
      <c r="U25" s="291"/>
      <c r="V25" s="291"/>
    </row>
    <row r="26" spans="1:44" s="109" customFormat="1" ht="29.1" customHeight="1">
      <c r="A26" s="578" t="s">
        <v>685</v>
      </c>
      <c r="B26" s="291"/>
      <c r="C26" s="291"/>
      <c r="D26" s="291"/>
      <c r="E26" s="291"/>
      <c r="F26" s="291"/>
      <c r="G26" s="291"/>
      <c r="H26" s="291"/>
      <c r="I26" s="291"/>
      <c r="J26" s="291"/>
      <c r="K26" s="291"/>
      <c r="L26" s="291"/>
      <c r="M26" s="291"/>
      <c r="N26" s="291"/>
      <c r="O26" s="291"/>
      <c r="P26" s="291"/>
      <c r="Q26" s="291"/>
      <c r="R26" s="291"/>
      <c r="S26" s="291"/>
      <c r="T26" s="291"/>
      <c r="U26" s="291"/>
      <c r="V26" s="291"/>
    </row>
    <row r="27" spans="1:44" s="109" customFormat="1">
      <c r="B27" s="291"/>
      <c r="C27" s="291"/>
      <c r="D27" s="291"/>
      <c r="E27" s="291"/>
      <c r="F27" s="291"/>
      <c r="G27" s="291"/>
      <c r="H27" s="291"/>
      <c r="I27" s="291"/>
      <c r="J27" s="291"/>
      <c r="K27" s="291"/>
      <c r="L27" s="291"/>
      <c r="M27" s="291"/>
      <c r="N27" s="291"/>
      <c r="O27" s="291"/>
      <c r="P27" s="291"/>
      <c r="Q27" s="291"/>
      <c r="R27" s="291"/>
      <c r="S27" s="291"/>
      <c r="T27" s="291"/>
      <c r="U27" s="291"/>
      <c r="V27" s="291"/>
    </row>
    <row r="28" spans="1:44" s="109" customFormat="1">
      <c r="C28" s="291"/>
      <c r="D28" s="291"/>
      <c r="E28" s="291"/>
      <c r="F28" s="291"/>
      <c r="G28" s="291"/>
      <c r="H28" s="291"/>
      <c r="I28" s="291"/>
      <c r="J28" s="291"/>
      <c r="K28" s="291"/>
      <c r="L28" s="291"/>
      <c r="M28" s="291"/>
      <c r="N28" s="291"/>
      <c r="O28" s="291"/>
      <c r="P28" s="291"/>
      <c r="Q28" s="291"/>
      <c r="R28" s="291"/>
      <c r="S28" s="291"/>
      <c r="T28" s="291"/>
      <c r="U28" s="291"/>
      <c r="V28" s="291"/>
    </row>
    <row r="29" spans="1:44" s="109" customFormat="1">
      <c r="C29" s="291"/>
      <c r="D29" s="291"/>
      <c r="E29" s="291"/>
      <c r="F29" s="291"/>
      <c r="G29" s="291"/>
      <c r="H29" s="291"/>
      <c r="I29" s="291"/>
      <c r="J29" s="291"/>
      <c r="K29" s="291"/>
      <c r="L29" s="291"/>
      <c r="M29" s="291"/>
      <c r="N29" s="291"/>
      <c r="O29" s="291"/>
      <c r="P29" s="291"/>
      <c r="Q29" s="291"/>
      <c r="R29" s="291"/>
      <c r="S29" s="291"/>
      <c r="T29" s="291"/>
      <c r="U29" s="291"/>
      <c r="V29" s="291"/>
    </row>
  </sheetData>
  <sheetProtection sheet="1" objects="1" scenarios="1"/>
  <hyperlinks>
    <hyperlink ref="A4" location="'Index'!D18" display="Índice!A1" xr:uid="{94B3431D-15D0-4C6E-A7CF-BD7197C0C4DD}"/>
  </hyperlinks>
  <printOptions horizontalCentered="1"/>
  <pageMargins left="0.39370078740157483" right="0.39370078740157483" top="0.39370078740157483" bottom="0.39370078740157483" header="0.51181102362204722" footer="0.51181102362204722"/>
  <pageSetup paperSize="9" orientation="landscape" r:id="rId1"/>
  <headerFooter alignWithMargins="0">
    <oddHeader>&amp;R&amp;"Calibri"&amp;10&amp;K000000 #interna&amp;1#_x000D_</oddHead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FCB19-A324-43CA-84A7-291FE1462179}">
  <sheetPr codeName="Plan24">
    <tabColor rgb="FF33CCCC"/>
  </sheetPr>
  <dimension ref="A1:AR28"/>
  <sheetViews>
    <sheetView showGridLines="0" showRowColHeaders="0" zoomScaleNormal="100" workbookViewId="0">
      <pane xSplit="1" ySplit="5" topLeftCell="AJ6" activePane="bottomRight" state="frozen"/>
      <selection pane="topRight" activeCell="B1" sqref="B1"/>
      <selection pane="bottomLeft" activeCell="A6" sqref="A6"/>
      <selection pane="bottomRight" activeCell="A4" sqref="A4"/>
    </sheetView>
  </sheetViews>
  <sheetFormatPr defaultColWidth="12.42578125" defaultRowHeight="12.75"/>
  <cols>
    <col min="1" max="1" width="64.7109375" customWidth="1"/>
    <col min="2" max="236" width="12.7109375" customWidth="1"/>
  </cols>
  <sheetData>
    <row r="1" spans="1:44" s="323" customFormat="1" ht="16.350000000000001" customHeight="1">
      <c r="A1" s="320"/>
      <c r="B1" s="339"/>
      <c r="C1" s="339"/>
      <c r="D1" s="339"/>
      <c r="E1" s="339"/>
      <c r="F1" s="339"/>
      <c r="G1" s="339"/>
      <c r="H1" s="339"/>
      <c r="I1" s="339"/>
      <c r="J1" s="339"/>
      <c r="K1" s="339"/>
      <c r="L1" s="339"/>
      <c r="M1" s="339"/>
      <c r="N1" s="339"/>
      <c r="O1" s="339"/>
      <c r="P1" s="339"/>
      <c r="Q1" s="339"/>
      <c r="R1" s="339"/>
      <c r="S1" s="339"/>
      <c r="T1" s="339"/>
      <c r="U1" s="339"/>
      <c r="V1" s="339"/>
      <c r="W1" s="339"/>
      <c r="X1" s="339"/>
      <c r="Y1" s="339"/>
      <c r="Z1" s="339"/>
      <c r="AA1" s="339"/>
      <c r="AB1" s="339"/>
      <c r="AC1" s="339"/>
      <c r="AD1" s="339"/>
      <c r="AE1" s="339"/>
      <c r="AF1" s="339"/>
      <c r="AG1" s="339"/>
      <c r="AH1" s="339"/>
      <c r="AI1" s="339"/>
      <c r="AJ1" s="339"/>
      <c r="AK1" s="339"/>
      <c r="AL1" s="339"/>
      <c r="AM1" s="339"/>
      <c r="AN1" s="339"/>
      <c r="AO1" s="339"/>
      <c r="AP1" s="339"/>
      <c r="AQ1" s="339"/>
      <c r="AR1" s="339"/>
    </row>
    <row r="2" spans="1:44" s="323" customFormat="1" ht="33" customHeight="1">
      <c r="A2" s="620" t="s">
        <v>89</v>
      </c>
      <c r="B2" s="339"/>
      <c r="C2" s="339"/>
      <c r="D2" s="339"/>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c r="AH2" s="339"/>
      <c r="AI2" s="339"/>
      <c r="AJ2" s="339"/>
      <c r="AK2" s="339"/>
      <c r="AL2" s="339"/>
      <c r="AM2" s="339"/>
      <c r="AN2" s="339"/>
      <c r="AO2" s="339"/>
      <c r="AP2" s="339"/>
      <c r="AQ2" s="339"/>
      <c r="AR2" s="339"/>
    </row>
    <row r="3" spans="1:44" s="323" customFormat="1" ht="16.350000000000001" customHeight="1">
      <c r="A3" s="621" t="s">
        <v>1595</v>
      </c>
      <c r="B3" s="339"/>
      <c r="C3" s="339"/>
      <c r="D3" s="339"/>
      <c r="E3" s="339"/>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39"/>
      <c r="AG3" s="339"/>
      <c r="AH3" s="339"/>
      <c r="AI3" s="339"/>
      <c r="AJ3" s="339"/>
      <c r="AK3" s="339"/>
      <c r="AL3" s="339"/>
      <c r="AM3" s="339"/>
      <c r="AN3" s="339"/>
      <c r="AO3" s="339"/>
      <c r="AP3" s="339"/>
      <c r="AQ3" s="339"/>
      <c r="AR3" s="339"/>
    </row>
    <row r="4" spans="1:44" s="323" customFormat="1" ht="16.350000000000001" customHeight="1">
      <c r="A4" s="95" t="s">
        <v>1457</v>
      </c>
      <c r="B4" s="94" t="s">
        <v>1492</v>
      </c>
      <c r="C4" s="94" t="s">
        <v>1493</v>
      </c>
      <c r="D4" s="94" t="s">
        <v>1494</v>
      </c>
      <c r="E4" s="94" t="s">
        <v>1495</v>
      </c>
      <c r="F4" s="94" t="s">
        <v>1496</v>
      </c>
      <c r="G4" s="94" t="s">
        <v>1497</v>
      </c>
      <c r="H4" s="94" t="s">
        <v>1498</v>
      </c>
      <c r="I4" s="94" t="s">
        <v>1499</v>
      </c>
      <c r="J4" s="94" t="s">
        <v>1500</v>
      </c>
      <c r="K4" s="94" t="s">
        <v>1501</v>
      </c>
      <c r="L4" s="94" t="s">
        <v>1502</v>
      </c>
      <c r="M4" s="94" t="s">
        <v>1503</v>
      </c>
      <c r="N4" s="94" t="s">
        <v>1504</v>
      </c>
      <c r="O4" s="94" t="s">
        <v>1505</v>
      </c>
      <c r="P4" s="94" t="s">
        <v>1506</v>
      </c>
      <c r="Q4" s="94" t="s">
        <v>1507</v>
      </c>
      <c r="R4" s="94" t="s">
        <v>1508</v>
      </c>
      <c r="S4" s="94" t="s">
        <v>1509</v>
      </c>
      <c r="T4" s="94" t="s">
        <v>1510</v>
      </c>
      <c r="U4" s="94" t="s">
        <v>1511</v>
      </c>
      <c r="V4" s="94" t="s">
        <v>1512</v>
      </c>
      <c r="W4" s="94" t="s">
        <v>1513</v>
      </c>
      <c r="X4" s="94" t="s">
        <v>1514</v>
      </c>
      <c r="Y4" s="94" t="s">
        <v>1515</v>
      </c>
      <c r="Z4" s="94" t="s">
        <v>1516</v>
      </c>
      <c r="AA4" s="94" t="s">
        <v>1517</v>
      </c>
      <c r="AB4" s="94" t="s">
        <v>1518</v>
      </c>
      <c r="AC4" s="94" t="s">
        <v>1519</v>
      </c>
      <c r="AD4" s="94" t="s">
        <v>1520</v>
      </c>
      <c r="AE4" s="94" t="s">
        <v>1388</v>
      </c>
      <c r="AF4" s="94" t="s">
        <v>1389</v>
      </c>
      <c r="AG4" s="94" t="s">
        <v>1390</v>
      </c>
      <c r="AH4" s="94" t="s">
        <v>1391</v>
      </c>
      <c r="AI4" s="94" t="s">
        <v>1392</v>
      </c>
      <c r="AJ4" s="94" t="s">
        <v>1393</v>
      </c>
      <c r="AK4" s="94" t="s">
        <v>1394</v>
      </c>
      <c r="AL4" s="94" t="s">
        <v>1395</v>
      </c>
      <c r="AM4" s="94" t="s">
        <v>1396</v>
      </c>
      <c r="AN4" s="94" t="s">
        <v>1397</v>
      </c>
      <c r="AO4" s="94" t="s">
        <v>1398</v>
      </c>
      <c r="AP4" s="94" t="s">
        <v>1399</v>
      </c>
      <c r="AQ4" s="94" t="s">
        <v>1400</v>
      </c>
      <c r="AR4" s="94" t="s">
        <v>1401</v>
      </c>
    </row>
    <row r="5" spans="1:44" s="109" customFormat="1" ht="4.5" customHeight="1">
      <c r="A5" s="344"/>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row>
    <row r="6" spans="1:44" s="109" customFormat="1">
      <c r="A6" s="215" t="s">
        <v>260</v>
      </c>
      <c r="B6" s="386">
        <v>256179.79908634964</v>
      </c>
      <c r="C6" s="386">
        <v>267067.34110638994</v>
      </c>
      <c r="D6" s="386">
        <v>273303.4561157201</v>
      </c>
      <c r="E6" s="386">
        <v>283916.20321986225</v>
      </c>
      <c r="F6" s="386">
        <v>286770.34734193038</v>
      </c>
      <c r="G6" s="386">
        <v>285419.64277448592</v>
      </c>
      <c r="H6" s="386">
        <v>291040.88315879198</v>
      </c>
      <c r="I6" s="386">
        <v>298687.10061503865</v>
      </c>
      <c r="J6" s="386">
        <v>286584.93242395506</v>
      </c>
      <c r="K6" s="386">
        <v>274874.91112183017</v>
      </c>
      <c r="L6" s="386">
        <v>263538.83265036641</v>
      </c>
      <c r="M6" s="386">
        <v>249203.8294466064</v>
      </c>
      <c r="N6" s="386">
        <v>241915.88266662997</v>
      </c>
      <c r="O6" s="386">
        <v>237230.47878567706</v>
      </c>
      <c r="P6" s="386">
        <v>231313.50059970381</v>
      </c>
      <c r="Q6" s="386">
        <v>230489.57131706068</v>
      </c>
      <c r="R6" s="386">
        <v>222586.44625084684</v>
      </c>
      <c r="S6" s="386">
        <v>223863.02440807552</v>
      </c>
      <c r="T6" s="386">
        <v>219801.58055546993</v>
      </c>
      <c r="U6" s="386">
        <v>221595.56880665041</v>
      </c>
      <c r="V6" s="386">
        <v>209587.1439349828</v>
      </c>
      <c r="W6" s="386">
        <v>206497.75996179672</v>
      </c>
      <c r="X6" s="386">
        <v>203571.96153043507</v>
      </c>
      <c r="Y6" s="386">
        <v>197522.51732536143</v>
      </c>
      <c r="Z6" s="386">
        <v>221922.15572018127</v>
      </c>
      <c r="AA6" s="386">
        <v>219517.89782461969</v>
      </c>
      <c r="AB6" s="386">
        <v>225701.95687024537</v>
      </c>
      <c r="AC6" s="386">
        <v>236409.00088608498</v>
      </c>
      <c r="AD6" s="386">
        <v>240913.26632112652</v>
      </c>
      <c r="AE6" s="386">
        <v>237232.60708818852</v>
      </c>
      <c r="AF6" s="386">
        <v>246042.78982302811</v>
      </c>
      <c r="AG6" s="386">
        <v>253110.97795811505</v>
      </c>
      <c r="AH6" s="386">
        <v>251725.5324755063</v>
      </c>
      <c r="AI6" s="386">
        <v>264401.25365645706</v>
      </c>
      <c r="AJ6" s="386">
        <v>279674.38994960254</v>
      </c>
      <c r="AK6" s="386">
        <v>280008.99247305805</v>
      </c>
      <c r="AL6" s="386">
        <v>282487.90391409822</v>
      </c>
      <c r="AM6" s="386">
        <v>291997.17908813385</v>
      </c>
      <c r="AN6" s="386">
        <v>296449.53289719741</v>
      </c>
      <c r="AO6" s="386">
        <v>307252.19540473225</v>
      </c>
      <c r="AP6" s="386">
        <v>312692.36840357701</v>
      </c>
      <c r="AQ6" s="386">
        <v>323811.95529758948</v>
      </c>
      <c r="AR6" s="386">
        <v>327363.23448517156</v>
      </c>
    </row>
    <row r="7" spans="1:44" s="109" customFormat="1">
      <c r="A7" s="215" t="s">
        <v>253</v>
      </c>
      <c r="B7" s="386">
        <v>7918.3595286752434</v>
      </c>
      <c r="C7" s="386">
        <v>8279.2781228162348</v>
      </c>
      <c r="D7" s="386">
        <v>9157.8740631178007</v>
      </c>
      <c r="E7" s="386">
        <v>9962.4631462508369</v>
      </c>
      <c r="F7" s="386">
        <v>10924.409038711226</v>
      </c>
      <c r="G7" s="386">
        <v>11538.409646500284</v>
      </c>
      <c r="H7" s="386">
        <v>12500.067201359487</v>
      </c>
      <c r="I7" s="386">
        <v>13996.316381556218</v>
      </c>
      <c r="J7" s="386">
        <v>15341.577610873876</v>
      </c>
      <c r="K7" s="386">
        <v>16664.540188231837</v>
      </c>
      <c r="L7" s="386">
        <v>19184.81280979186</v>
      </c>
      <c r="M7" s="386">
        <v>19561.293405575649</v>
      </c>
      <c r="N7" s="386">
        <v>21182.837919607766</v>
      </c>
      <c r="O7" s="386">
        <v>20909.653109910003</v>
      </c>
      <c r="P7" s="386">
        <v>21687.574747032995</v>
      </c>
      <c r="Q7" s="386">
        <v>21060.492386486003</v>
      </c>
      <c r="R7" s="386">
        <v>19626.986827289926</v>
      </c>
      <c r="S7" s="386">
        <v>17669.413330875221</v>
      </c>
      <c r="T7" s="386">
        <v>17303.552243450824</v>
      </c>
      <c r="U7" s="386">
        <v>16006.080159309997</v>
      </c>
      <c r="V7" s="386">
        <v>15981.335077273328</v>
      </c>
      <c r="W7" s="386">
        <v>15615.81529630948</v>
      </c>
      <c r="X7" s="386">
        <v>16028.206328640372</v>
      </c>
      <c r="Y7" s="386">
        <v>16337.039636700469</v>
      </c>
      <c r="Z7" s="386">
        <v>17412.75521926798</v>
      </c>
      <c r="AA7" s="386">
        <v>17839.897841625188</v>
      </c>
      <c r="AB7" s="386">
        <v>17166.400287635162</v>
      </c>
      <c r="AC7" s="386">
        <v>18738.937742569608</v>
      </c>
      <c r="AD7" s="386">
        <v>23718.713169402559</v>
      </c>
      <c r="AE7" s="386">
        <v>23394.604815136012</v>
      </c>
      <c r="AF7" s="386">
        <v>20781.0902120108</v>
      </c>
      <c r="AG7" s="386">
        <v>20655.12165688441</v>
      </c>
      <c r="AH7" s="386">
        <v>20575.683284092032</v>
      </c>
      <c r="AI7" s="386">
        <v>19924.964712484354</v>
      </c>
      <c r="AJ7" s="386">
        <v>18681.834783277885</v>
      </c>
      <c r="AK7" s="386">
        <v>18679.339487049965</v>
      </c>
      <c r="AL7" s="386">
        <v>20594.656658568922</v>
      </c>
      <c r="AM7" s="386">
        <v>19354.242182690261</v>
      </c>
      <c r="AN7" s="386">
        <v>20593.704099319846</v>
      </c>
      <c r="AO7" s="386">
        <v>22015.001067069985</v>
      </c>
      <c r="AP7" s="386">
        <v>24201.45063803994</v>
      </c>
      <c r="AQ7" s="386">
        <v>23117.572017339906</v>
      </c>
      <c r="AR7" s="386">
        <v>22464.56030823043</v>
      </c>
    </row>
    <row r="8" spans="1:44" s="109" customFormat="1">
      <c r="A8" s="218" t="s">
        <v>254</v>
      </c>
      <c r="B8" s="387">
        <v>2032.2394110199848</v>
      </c>
      <c r="C8" s="387">
        <v>2676.8838691000192</v>
      </c>
      <c r="D8" s="387">
        <v>2753.430856049989</v>
      </c>
      <c r="E8" s="387">
        <v>2854.6334041200685</v>
      </c>
      <c r="F8" s="387">
        <v>3015.3064748500187</v>
      </c>
      <c r="G8" s="387">
        <v>3559.3929439701383</v>
      </c>
      <c r="H8" s="387">
        <v>3469.1389574600016</v>
      </c>
      <c r="I8" s="387">
        <v>3747.8550678100787</v>
      </c>
      <c r="J8" s="387">
        <v>4328.8502208700393</v>
      </c>
      <c r="K8" s="387">
        <v>5406.7487233380407</v>
      </c>
      <c r="L8" s="387">
        <v>4743.3884022399998</v>
      </c>
      <c r="M8" s="387">
        <v>5185.0890179500002</v>
      </c>
      <c r="N8" s="387">
        <v>4378.6233954400013</v>
      </c>
      <c r="O8" s="387">
        <v>3869.19273462</v>
      </c>
      <c r="P8" s="387">
        <v>3451.8068597100009</v>
      </c>
      <c r="Q8" s="387">
        <v>2574.3113092300018</v>
      </c>
      <c r="R8" s="387">
        <v>2307.4396108699993</v>
      </c>
      <c r="S8" s="387">
        <v>1843.9096831299985</v>
      </c>
      <c r="T8" s="387">
        <v>2208.8876746899996</v>
      </c>
      <c r="U8" s="387">
        <v>1562.7267259200003</v>
      </c>
      <c r="V8" s="387">
        <v>1230.5082804499996</v>
      </c>
      <c r="W8" s="387">
        <v>1615.4961524899995</v>
      </c>
      <c r="X8" s="387">
        <v>1601.2462032399992</v>
      </c>
      <c r="Y8" s="387">
        <v>2478.6186961700005</v>
      </c>
      <c r="Z8" s="387">
        <v>1261.9944789199994</v>
      </c>
      <c r="AA8" s="387">
        <v>1053.8938488300005</v>
      </c>
      <c r="AB8" s="387">
        <v>2605.3377183500006</v>
      </c>
      <c r="AC8" s="387">
        <v>2354.7192902900006</v>
      </c>
      <c r="AD8" s="387">
        <v>1195.5303642100002</v>
      </c>
      <c r="AE8" s="387">
        <v>1046.9606870599991</v>
      </c>
      <c r="AF8" s="387">
        <v>798.84394214000008</v>
      </c>
      <c r="AG8" s="387">
        <v>825.27061003000017</v>
      </c>
      <c r="AH8" s="387">
        <v>709.22149820000061</v>
      </c>
      <c r="AI8" s="387">
        <v>-733.01770795999937</v>
      </c>
      <c r="AJ8" s="387">
        <v>283.08093869999925</v>
      </c>
      <c r="AK8" s="387">
        <v>2337.6756286440013</v>
      </c>
      <c r="AL8" s="387">
        <v>1728.5589395060001</v>
      </c>
      <c r="AM8" s="387">
        <v>2213.9936612700017</v>
      </c>
      <c r="AN8" s="387">
        <v>2602.928287979998</v>
      </c>
      <c r="AO8" s="387">
        <v>3566.1440625099967</v>
      </c>
      <c r="AP8" s="387">
        <v>2161.2564603700002</v>
      </c>
      <c r="AQ8" s="387">
        <v>1171.3888706999978</v>
      </c>
      <c r="AR8" s="387">
        <v>3298.8665387399969</v>
      </c>
    </row>
    <row r="9" spans="1:44" s="109" customFormat="1">
      <c r="A9" s="216" t="s">
        <v>363</v>
      </c>
      <c r="B9" s="388">
        <v>2390.1983464999853</v>
      </c>
      <c r="C9" s="388">
        <v>2938.2404857200195</v>
      </c>
      <c r="D9" s="388">
        <v>3237.1293179899899</v>
      </c>
      <c r="E9" s="388">
        <v>3195.3051049300693</v>
      </c>
      <c r="F9" s="388">
        <v>3337.0553301800196</v>
      </c>
      <c r="G9" s="388">
        <v>4216.4073323901393</v>
      </c>
      <c r="H9" s="388">
        <v>4113.9574657100002</v>
      </c>
      <c r="I9" s="388">
        <v>4446.7510897800803</v>
      </c>
      <c r="J9" s="388">
        <v>4955.3377537400411</v>
      </c>
      <c r="K9" s="388">
        <v>6455.3930732580411</v>
      </c>
      <c r="L9" s="388">
        <v>5503.7328298100001</v>
      </c>
      <c r="M9" s="388">
        <v>6369.5827664500002</v>
      </c>
      <c r="N9" s="388">
        <v>5681.0438370400007</v>
      </c>
      <c r="O9" s="388">
        <v>5181.3410323600001</v>
      </c>
      <c r="P9" s="388">
        <v>4724.2564469900008</v>
      </c>
      <c r="Q9" s="388">
        <v>3428.2552011800017</v>
      </c>
      <c r="R9" s="388">
        <v>2992.5231204799993</v>
      </c>
      <c r="S9" s="388">
        <v>2817.5112049699983</v>
      </c>
      <c r="T9" s="388">
        <v>2693.0665092199997</v>
      </c>
      <c r="U9" s="388">
        <v>2129.2792493300003</v>
      </c>
      <c r="V9" s="388">
        <v>1669.1579254199996</v>
      </c>
      <c r="W9" s="388">
        <v>2065.3222428299996</v>
      </c>
      <c r="X9" s="388">
        <v>2084.5877779099992</v>
      </c>
      <c r="Y9" s="388">
        <v>2968.1853097600006</v>
      </c>
      <c r="Z9" s="388">
        <v>1853.8334729699995</v>
      </c>
      <c r="AA9" s="388">
        <v>1456.9297549100004</v>
      </c>
      <c r="AB9" s="388">
        <v>2946.4974497500007</v>
      </c>
      <c r="AC9" s="388">
        <v>2852.1232250400008</v>
      </c>
      <c r="AD9" s="388">
        <v>1637.7515914300002</v>
      </c>
      <c r="AE9" s="388">
        <v>1555.4383071199993</v>
      </c>
      <c r="AF9" s="388">
        <v>1527.8166819599999</v>
      </c>
      <c r="AG9" s="388">
        <v>1313.7291964400001</v>
      </c>
      <c r="AH9" s="388">
        <v>1203.7740346100006</v>
      </c>
      <c r="AI9" s="388">
        <v>1225.1959937300003</v>
      </c>
      <c r="AJ9" s="388">
        <v>1624.7417115699991</v>
      </c>
      <c r="AK9" s="388">
        <v>2921.7000975940009</v>
      </c>
      <c r="AL9" s="388">
        <v>2238.4253824800003</v>
      </c>
      <c r="AM9" s="388">
        <v>2609.9147083000016</v>
      </c>
      <c r="AN9" s="388">
        <v>3023.760216159998</v>
      </c>
      <c r="AO9" s="388">
        <v>4107.7949385599968</v>
      </c>
      <c r="AP9" s="388">
        <v>3458.3731967800004</v>
      </c>
      <c r="AQ9" s="388">
        <v>3756.6623843599973</v>
      </c>
      <c r="AR9" s="388">
        <v>3714.0372362199969</v>
      </c>
    </row>
    <row r="10" spans="1:44" s="109" customFormat="1">
      <c r="A10" s="216" t="s">
        <v>364</v>
      </c>
      <c r="B10" s="388">
        <v>-357.95893548000049</v>
      </c>
      <c r="C10" s="388">
        <v>-261.35661662000041</v>
      </c>
      <c r="D10" s="388">
        <v>-483.69846194000081</v>
      </c>
      <c r="E10" s="388">
        <v>-340.67170081000091</v>
      </c>
      <c r="F10" s="388">
        <v>-321.74885533000082</v>
      </c>
      <c r="G10" s="388">
        <v>-657.01438842000118</v>
      </c>
      <c r="H10" s="388">
        <v>-644.81850824999879</v>
      </c>
      <c r="I10" s="388">
        <v>-698.89602197000158</v>
      </c>
      <c r="J10" s="388">
        <v>-626.48753287000193</v>
      </c>
      <c r="K10" s="388">
        <v>-1048.6443499200004</v>
      </c>
      <c r="L10" s="388">
        <v>-760.34442756999999</v>
      </c>
      <c r="M10" s="388">
        <v>-1184.4937485</v>
      </c>
      <c r="N10" s="388">
        <v>-1302.4204415999998</v>
      </c>
      <c r="O10" s="388">
        <v>-1312.1482977400001</v>
      </c>
      <c r="P10" s="388">
        <v>-1272.4495872799998</v>
      </c>
      <c r="Q10" s="388">
        <v>-853.94389195000008</v>
      </c>
      <c r="R10" s="388">
        <v>-685.08350961000019</v>
      </c>
      <c r="S10" s="388">
        <v>-973.60152183999992</v>
      </c>
      <c r="T10" s="388">
        <v>-484.17883453000002</v>
      </c>
      <c r="U10" s="388">
        <v>-566.55252341000005</v>
      </c>
      <c r="V10" s="388">
        <v>-438.64964497</v>
      </c>
      <c r="W10" s="388">
        <v>-449.82609033999995</v>
      </c>
      <c r="X10" s="388">
        <v>-483.34157467</v>
      </c>
      <c r="Y10" s="388">
        <v>-489.56661358999997</v>
      </c>
      <c r="Z10" s="388">
        <v>-591.83899405</v>
      </c>
      <c r="AA10" s="388">
        <v>-403.03590608000002</v>
      </c>
      <c r="AB10" s="388">
        <v>-341.1597314</v>
      </c>
      <c r="AC10" s="388">
        <v>-497.40393474999996</v>
      </c>
      <c r="AD10" s="388">
        <v>-442.22122721999983</v>
      </c>
      <c r="AE10" s="388">
        <v>-508.47762006000005</v>
      </c>
      <c r="AF10" s="388">
        <v>-728.97273981999979</v>
      </c>
      <c r="AG10" s="388">
        <v>-488.45858640999995</v>
      </c>
      <c r="AH10" s="388">
        <v>-494.55253641000002</v>
      </c>
      <c r="AI10" s="388">
        <v>-1958.2137016899997</v>
      </c>
      <c r="AJ10" s="388">
        <v>-1341.6607728699998</v>
      </c>
      <c r="AK10" s="388">
        <v>-584.0244689499998</v>
      </c>
      <c r="AL10" s="388">
        <v>-509.86644297400005</v>
      </c>
      <c r="AM10" s="388">
        <v>-395.92104702999995</v>
      </c>
      <c r="AN10" s="388">
        <v>-420.83192818000009</v>
      </c>
      <c r="AO10" s="388">
        <v>-541.65087604999997</v>
      </c>
      <c r="AP10" s="388">
        <v>-1297.1167364100004</v>
      </c>
      <c r="AQ10" s="388">
        <v>-2585.2735136599995</v>
      </c>
      <c r="AR10" s="388">
        <v>-415.17069748</v>
      </c>
    </row>
    <row r="11" spans="1:44" s="109" customFormat="1">
      <c r="A11" s="218" t="s">
        <v>255</v>
      </c>
      <c r="B11" s="387">
        <v>138.71375334634999</v>
      </c>
      <c r="C11" s="387">
        <v>141.17604338424997</v>
      </c>
      <c r="D11" s="387">
        <v>178.31144673815004</v>
      </c>
      <c r="E11" s="387">
        <v>556.05170793620027</v>
      </c>
      <c r="F11" s="387">
        <v>265.40487990385009</v>
      </c>
      <c r="G11" s="387">
        <v>608.36833258585011</v>
      </c>
      <c r="H11" s="387">
        <v>600.56985865490026</v>
      </c>
      <c r="I11" s="387">
        <v>797.2065175262004</v>
      </c>
      <c r="J11" s="387">
        <v>476.96402873455014</v>
      </c>
      <c r="K11" s="387">
        <v>468.49676461495062</v>
      </c>
      <c r="L11" s="387">
        <v>336.83065870999997</v>
      </c>
      <c r="M11" s="387">
        <v>433.10661405000002</v>
      </c>
      <c r="N11" s="387">
        <v>117.96494942000001</v>
      </c>
      <c r="O11" s="387">
        <v>194.93924569000001</v>
      </c>
      <c r="P11" s="387">
        <v>88.04220530000002</v>
      </c>
      <c r="Q11" s="387">
        <v>102.24315575999998</v>
      </c>
      <c r="R11" s="387">
        <v>84.036358199999995</v>
      </c>
      <c r="S11" s="387">
        <v>129.06778088000002</v>
      </c>
      <c r="T11" s="387">
        <v>165.35822335999998</v>
      </c>
      <c r="U11" s="387">
        <v>336.00036773000005</v>
      </c>
      <c r="V11" s="387">
        <v>282.47773948999998</v>
      </c>
      <c r="W11" s="387">
        <v>325.92243618999998</v>
      </c>
      <c r="X11" s="387">
        <v>248.05429491000001</v>
      </c>
      <c r="Y11" s="387">
        <v>472.48229695999999</v>
      </c>
      <c r="Z11" s="387">
        <v>394.83476815999995</v>
      </c>
      <c r="AA11" s="387">
        <v>385.97846092999993</v>
      </c>
      <c r="AB11" s="387">
        <v>700.1708595800003</v>
      </c>
      <c r="AC11" s="387">
        <v>380.78978888000006</v>
      </c>
      <c r="AD11" s="387">
        <v>324.44626282000013</v>
      </c>
      <c r="AE11" s="387">
        <v>430.40922497999998</v>
      </c>
      <c r="AF11" s="387">
        <v>892.89334140999983</v>
      </c>
      <c r="AG11" s="387">
        <v>446.05698898999992</v>
      </c>
      <c r="AH11" s="387">
        <v>604.43811264999999</v>
      </c>
      <c r="AI11" s="387">
        <v>481.02320000999993</v>
      </c>
      <c r="AJ11" s="387">
        <v>581.70446903999971</v>
      </c>
      <c r="AK11" s="387">
        <v>566.08893578999982</v>
      </c>
      <c r="AL11" s="387">
        <v>846.80132327999991</v>
      </c>
      <c r="AM11" s="387">
        <v>594.01398145999997</v>
      </c>
      <c r="AN11" s="387">
        <v>790.22939502999986</v>
      </c>
      <c r="AO11" s="387">
        <v>633.91995333999978</v>
      </c>
      <c r="AP11" s="387">
        <v>498.84872641999993</v>
      </c>
      <c r="AQ11" s="387">
        <v>364.27381492000006</v>
      </c>
      <c r="AR11" s="387">
        <v>302.77652641000003</v>
      </c>
    </row>
    <row r="12" spans="1:44" s="109" customFormat="1">
      <c r="A12" s="218" t="s">
        <v>256</v>
      </c>
      <c r="B12" s="387">
        <v>-1568.57369421</v>
      </c>
      <c r="C12" s="387">
        <v>-1721.17187749</v>
      </c>
      <c r="D12" s="387">
        <v>-1738.8944956299999</v>
      </c>
      <c r="E12" s="387">
        <v>-1869.9191476200001</v>
      </c>
      <c r="F12" s="387">
        <v>-2527.5584449799999</v>
      </c>
      <c r="G12" s="387">
        <v>-2848.3528502200002</v>
      </c>
      <c r="H12" s="387">
        <v>-2335.25906141</v>
      </c>
      <c r="I12" s="387">
        <v>-2974.0882651299999</v>
      </c>
      <c r="J12" s="387">
        <v>-3431.1544556499998</v>
      </c>
      <c r="K12" s="387">
        <v>-3274.12794394</v>
      </c>
      <c r="L12" s="387">
        <v>-3993.9315596599999</v>
      </c>
      <c r="M12" s="387">
        <v>-3895.8393403400005</v>
      </c>
      <c r="N12" s="387">
        <v>-4643.2241305199996</v>
      </c>
      <c r="O12" s="387">
        <v>-3201.3941071999998</v>
      </c>
      <c r="P12" s="387">
        <v>-4153.5155512899992</v>
      </c>
      <c r="Q12" s="387">
        <v>-4177.1490543600012</v>
      </c>
      <c r="R12" s="387">
        <v>-4431.7206905400008</v>
      </c>
      <c r="S12" s="387">
        <v>-2404.7867139700002</v>
      </c>
      <c r="T12" s="387">
        <v>-2625.9134730800056</v>
      </c>
      <c r="U12" s="387">
        <v>-2024.8819231300031</v>
      </c>
      <c r="V12" s="387">
        <v>-2204.4933408899997</v>
      </c>
      <c r="W12" s="387">
        <v>-1785.5087035499996</v>
      </c>
      <c r="X12" s="387">
        <v>-1775.5686239099998</v>
      </c>
      <c r="Y12" s="387">
        <v>-1953.2601329223589</v>
      </c>
      <c r="Z12" s="387">
        <v>-1700.5761659831633</v>
      </c>
      <c r="AA12" s="387">
        <v>-2898.4027164498561</v>
      </c>
      <c r="AB12" s="387">
        <v>-2012.6434998656459</v>
      </c>
      <c r="AC12" s="387">
        <v>-1030.0611496277302</v>
      </c>
      <c r="AD12" s="387">
        <v>-1822.4664512760542</v>
      </c>
      <c r="AE12" s="387">
        <v>-2273.9007762247356</v>
      </c>
      <c r="AF12" s="387">
        <v>-1931.9673597793474</v>
      </c>
      <c r="AG12" s="387">
        <v>-1394.5056786746054</v>
      </c>
      <c r="AH12" s="387">
        <v>-1427.191266166024</v>
      </c>
      <c r="AI12" s="387">
        <v>-1193.0439295459369</v>
      </c>
      <c r="AJ12" s="387">
        <v>-874.33267611114547</v>
      </c>
      <c r="AK12" s="387">
        <v>-1002.1963135719197</v>
      </c>
      <c r="AL12" s="387">
        <v>-1270.9776202086841</v>
      </c>
      <c r="AM12" s="387">
        <v>-1429.5626706591131</v>
      </c>
      <c r="AN12" s="387">
        <v>-1872.6373209477592</v>
      </c>
      <c r="AO12" s="387">
        <v>-2058.6103475811219</v>
      </c>
      <c r="AP12" s="387">
        <v>-3702.6893597604449</v>
      </c>
      <c r="AQ12" s="387">
        <v>-2398.1968507704946</v>
      </c>
      <c r="AR12" s="387">
        <v>-2785.1250763305306</v>
      </c>
    </row>
    <row r="13" spans="1:44" s="109" customFormat="1">
      <c r="A13" s="215" t="s">
        <v>257</v>
      </c>
      <c r="B13" s="386">
        <v>602.37947015633495</v>
      </c>
      <c r="C13" s="386">
        <v>1096.8880349942692</v>
      </c>
      <c r="D13" s="386">
        <v>1192.8478071581392</v>
      </c>
      <c r="E13" s="386">
        <v>1540.7659644362686</v>
      </c>
      <c r="F13" s="386">
        <v>753.15290977386894</v>
      </c>
      <c r="G13" s="386">
        <v>1319.4084263359878</v>
      </c>
      <c r="H13" s="386">
        <v>1734.4497547049018</v>
      </c>
      <c r="I13" s="386">
        <v>1570.9733202062789</v>
      </c>
      <c r="J13" s="386">
        <v>1374.6597939545895</v>
      </c>
      <c r="K13" s="386">
        <v>2601.1175440129914</v>
      </c>
      <c r="L13" s="386">
        <v>1086.2875012899995</v>
      </c>
      <c r="M13" s="386">
        <v>1722.3562916599994</v>
      </c>
      <c r="N13" s="386">
        <v>-146.63578565999796</v>
      </c>
      <c r="O13" s="386">
        <v>862.73787311000024</v>
      </c>
      <c r="P13" s="386">
        <v>-613.66648627999803</v>
      </c>
      <c r="Q13" s="386">
        <v>-1500.5945893699995</v>
      </c>
      <c r="R13" s="386">
        <v>-2040.2447214700014</v>
      </c>
      <c r="S13" s="386">
        <v>-431.80924996000158</v>
      </c>
      <c r="T13" s="386">
        <v>-251.66757503000599</v>
      </c>
      <c r="U13" s="386">
        <v>-126.15482948000272</v>
      </c>
      <c r="V13" s="386">
        <v>-691.50732095000012</v>
      </c>
      <c r="W13" s="386">
        <v>155.90988513000002</v>
      </c>
      <c r="X13" s="386">
        <v>73.731874239999343</v>
      </c>
      <c r="Y13" s="386">
        <v>997.84086020764153</v>
      </c>
      <c r="Z13" s="386">
        <v>-43.746918903163987</v>
      </c>
      <c r="AA13" s="386">
        <v>-1458.5304066898557</v>
      </c>
      <c r="AB13" s="386">
        <v>1292.8650780643547</v>
      </c>
      <c r="AC13" s="386">
        <v>1705.4479295422702</v>
      </c>
      <c r="AD13" s="386">
        <v>-302.48982424605379</v>
      </c>
      <c r="AE13" s="386">
        <v>-796.5308641847364</v>
      </c>
      <c r="AF13" s="386">
        <v>-240.23007622934733</v>
      </c>
      <c r="AG13" s="386">
        <v>-123.17807965460543</v>
      </c>
      <c r="AH13" s="386">
        <v>-113.53165531602326</v>
      </c>
      <c r="AI13" s="386">
        <v>-1445.0384374959363</v>
      </c>
      <c r="AJ13" s="386">
        <v>-9.5472683711465152</v>
      </c>
      <c r="AK13" s="386">
        <v>1901.5682508620812</v>
      </c>
      <c r="AL13" s="386">
        <v>1304.3826425773159</v>
      </c>
      <c r="AM13" s="386">
        <v>1378.4449720708888</v>
      </c>
      <c r="AN13" s="386">
        <v>1520.5203620622387</v>
      </c>
      <c r="AO13" s="386">
        <v>2141.4536682688745</v>
      </c>
      <c r="AP13" s="386">
        <v>-1042.5841729704448</v>
      </c>
      <c r="AQ13" s="386">
        <v>-862.53416515049685</v>
      </c>
      <c r="AR13" s="386">
        <v>816.51798881946615</v>
      </c>
    </row>
    <row r="14" spans="1:44" s="109" customFormat="1">
      <c r="A14" s="215" t="s">
        <v>542</v>
      </c>
      <c r="B14" s="386">
        <v>-241.46087601534327</v>
      </c>
      <c r="C14" s="386">
        <v>-218.29209469270336</v>
      </c>
      <c r="D14" s="386">
        <v>-388.25872402510322</v>
      </c>
      <c r="E14" s="386">
        <v>-578.82007197587882</v>
      </c>
      <c r="F14" s="386">
        <v>-139.15230198481186</v>
      </c>
      <c r="G14" s="386">
        <v>-357.7508714767846</v>
      </c>
      <c r="H14" s="386">
        <v>-238.20057450816967</v>
      </c>
      <c r="I14" s="386">
        <v>-225.71209088862088</v>
      </c>
      <c r="J14" s="386">
        <v>-51.697216596629005</v>
      </c>
      <c r="K14" s="386">
        <v>-80.844922452968603</v>
      </c>
      <c r="L14" s="386">
        <v>-709.80690550621148</v>
      </c>
      <c r="M14" s="386">
        <v>-100.81177762788138</v>
      </c>
      <c r="N14" s="386">
        <v>-126.54902403776578</v>
      </c>
      <c r="O14" s="386">
        <v>-84.816235987007531</v>
      </c>
      <c r="P14" s="386">
        <v>-13.415874266993342</v>
      </c>
      <c r="Q14" s="386">
        <v>67.089030173923675</v>
      </c>
      <c r="R14" s="386">
        <v>82.671225055295508</v>
      </c>
      <c r="S14" s="386">
        <v>65.948162535605661</v>
      </c>
      <c r="T14" s="386">
        <v>-1045.8045091108215</v>
      </c>
      <c r="U14" s="386">
        <v>101.40974744333471</v>
      </c>
      <c r="V14" s="386">
        <v>325.98753998615211</v>
      </c>
      <c r="W14" s="386">
        <v>256.48114720089143</v>
      </c>
      <c r="X14" s="386">
        <v>235.10143382009846</v>
      </c>
      <c r="Y14" s="386">
        <v>77.874722359869338</v>
      </c>
      <c r="Z14" s="386">
        <v>470.88954126037424</v>
      </c>
      <c r="AA14" s="386">
        <v>785.03285269983098</v>
      </c>
      <c r="AB14" s="386">
        <v>279.67237687009037</v>
      </c>
      <c r="AC14" s="386">
        <v>3274.3274972906802</v>
      </c>
      <c r="AD14" s="386">
        <v>-21.618530020492472</v>
      </c>
      <c r="AE14" s="386">
        <v>-1816.9837389404747</v>
      </c>
      <c r="AF14" s="386">
        <v>114.2615211029588</v>
      </c>
      <c r="AG14" s="386">
        <v>43.73970686222674</v>
      </c>
      <c r="AH14" s="386">
        <v>-537.18691629165551</v>
      </c>
      <c r="AI14" s="386">
        <v>201.90850828946714</v>
      </c>
      <c r="AJ14" s="386">
        <v>7.0519721432247024</v>
      </c>
      <c r="AK14" s="386">
        <v>13.748920656875271</v>
      </c>
      <c r="AL14" s="386">
        <v>-2544.7971184559756</v>
      </c>
      <c r="AM14" s="386">
        <v>-138.98305544130199</v>
      </c>
      <c r="AN14" s="386">
        <v>-99.223394312099117</v>
      </c>
      <c r="AO14" s="386">
        <v>44.995902701080922</v>
      </c>
      <c r="AP14" s="386">
        <v>-41.294447729589592</v>
      </c>
      <c r="AQ14" s="386">
        <v>209.52245604102063</v>
      </c>
      <c r="AR14" s="386">
        <v>-428.80602254991754</v>
      </c>
    </row>
    <row r="15" spans="1:44" s="109" customFormat="1">
      <c r="A15" s="389" t="s">
        <v>258</v>
      </c>
      <c r="B15" s="390">
        <v>8279.2781228162348</v>
      </c>
      <c r="C15" s="390">
        <v>9157.8740631178007</v>
      </c>
      <c r="D15" s="390">
        <v>9962.4631462508369</v>
      </c>
      <c r="E15" s="390">
        <v>10924.409038711226</v>
      </c>
      <c r="F15" s="390">
        <v>11538.409646500284</v>
      </c>
      <c r="G15" s="390">
        <v>12500.067201359487</v>
      </c>
      <c r="H15" s="390">
        <v>13996.316381556218</v>
      </c>
      <c r="I15" s="390">
        <v>15341.577610873876</v>
      </c>
      <c r="J15" s="390">
        <v>16664.540188231837</v>
      </c>
      <c r="K15" s="390">
        <v>19184.81280979186</v>
      </c>
      <c r="L15" s="390">
        <v>19561.293405575649</v>
      </c>
      <c r="M15" s="390">
        <v>21182.837919607766</v>
      </c>
      <c r="N15" s="390">
        <v>20909.653109910003</v>
      </c>
      <c r="O15" s="390">
        <v>21687.574747032995</v>
      </c>
      <c r="P15" s="390">
        <v>21060.492386486003</v>
      </c>
      <c r="Q15" s="390">
        <v>19626.986827289926</v>
      </c>
      <c r="R15" s="390">
        <v>17669.413330875221</v>
      </c>
      <c r="S15" s="390">
        <v>17303.552243450824</v>
      </c>
      <c r="T15" s="390">
        <v>16006.080159309997</v>
      </c>
      <c r="U15" s="390">
        <v>15981.335077273328</v>
      </c>
      <c r="V15" s="390">
        <v>15615.81529630948</v>
      </c>
      <c r="W15" s="390">
        <v>16028.206328640372</v>
      </c>
      <c r="X15" s="390">
        <v>16337.039636700469</v>
      </c>
      <c r="Y15" s="390">
        <v>17412.75521926798</v>
      </c>
      <c r="Z15" s="390">
        <v>17839.897841625188</v>
      </c>
      <c r="AA15" s="390">
        <v>17166.400287635162</v>
      </c>
      <c r="AB15" s="390">
        <v>18738.937742569608</v>
      </c>
      <c r="AC15" s="390">
        <v>23718.713169402559</v>
      </c>
      <c r="AD15" s="390">
        <v>23394.604815136012</v>
      </c>
      <c r="AE15" s="390">
        <v>20781.0902120108</v>
      </c>
      <c r="AF15" s="390">
        <v>20655.12165688441</v>
      </c>
      <c r="AG15" s="390">
        <v>20575.683284092032</v>
      </c>
      <c r="AH15" s="390">
        <v>19924.964712484354</v>
      </c>
      <c r="AI15" s="390">
        <v>18681.834783277885</v>
      </c>
      <c r="AJ15" s="390">
        <v>18679.339487049965</v>
      </c>
      <c r="AK15" s="390">
        <v>20594.656658568922</v>
      </c>
      <c r="AL15" s="390">
        <v>19354.242182690261</v>
      </c>
      <c r="AM15" s="390">
        <v>20593.704099319846</v>
      </c>
      <c r="AN15" s="390">
        <v>22015.001067069985</v>
      </c>
      <c r="AO15" s="390">
        <v>24201.45063803994</v>
      </c>
      <c r="AP15" s="390">
        <v>23117.572017339906</v>
      </c>
      <c r="AQ15" s="390">
        <v>22464.56030823043</v>
      </c>
      <c r="AR15" s="390">
        <v>22852.272274499977</v>
      </c>
    </row>
    <row r="16" spans="1:44" s="109" customFormat="1">
      <c r="A16" s="218" t="s">
        <v>543</v>
      </c>
      <c r="B16" s="387">
        <v>8279.2781228162348</v>
      </c>
      <c r="C16" s="387">
        <v>9157.8740631178007</v>
      </c>
      <c r="D16" s="387">
        <v>9962.4631462508369</v>
      </c>
      <c r="E16" s="387">
        <v>10924.409038711226</v>
      </c>
      <c r="F16" s="387">
        <v>11538.409646500284</v>
      </c>
      <c r="G16" s="387">
        <v>12500.067201359487</v>
      </c>
      <c r="H16" s="387">
        <v>13996.316381556218</v>
      </c>
      <c r="I16" s="387">
        <v>15341.577610873876</v>
      </c>
      <c r="J16" s="387">
        <v>16664.540188231837</v>
      </c>
      <c r="K16" s="387">
        <v>19184.81280979186</v>
      </c>
      <c r="L16" s="387">
        <v>19561.293405575649</v>
      </c>
      <c r="M16" s="387">
        <v>21182.837919607766</v>
      </c>
      <c r="N16" s="387">
        <v>20909.653109910003</v>
      </c>
      <c r="O16" s="387">
        <v>21687.574747032995</v>
      </c>
      <c r="P16" s="387">
        <v>21060.492386486003</v>
      </c>
      <c r="Q16" s="387">
        <v>19626.986827289926</v>
      </c>
      <c r="R16" s="387">
        <v>17669.413330875221</v>
      </c>
      <c r="S16" s="387">
        <v>17303.552243450824</v>
      </c>
      <c r="T16" s="387">
        <v>16006.080159309997</v>
      </c>
      <c r="U16" s="387">
        <v>15981.335077273328</v>
      </c>
      <c r="V16" s="387">
        <v>15615.81529630948</v>
      </c>
      <c r="W16" s="387">
        <v>16028.206328640372</v>
      </c>
      <c r="X16" s="387">
        <v>16337.039636700469</v>
      </c>
      <c r="Y16" s="387">
        <v>17412.75521926798</v>
      </c>
      <c r="Z16" s="387">
        <v>17839.897841625188</v>
      </c>
      <c r="AA16" s="387">
        <v>17166.400287635162</v>
      </c>
      <c r="AB16" s="387">
        <v>18738.937742569608</v>
      </c>
      <c r="AC16" s="387">
        <v>23718.713169402559</v>
      </c>
      <c r="AD16" s="387">
        <v>23394.604815136012</v>
      </c>
      <c r="AE16" s="387">
        <v>20781.0902120108</v>
      </c>
      <c r="AF16" s="387">
        <v>20655.12165688441</v>
      </c>
      <c r="AG16" s="387">
        <v>20575.683284092032</v>
      </c>
      <c r="AH16" s="387">
        <v>19924.964712484354</v>
      </c>
      <c r="AI16" s="387">
        <v>18681.834783277885</v>
      </c>
      <c r="AJ16" s="387">
        <v>18679.339487049965</v>
      </c>
      <c r="AK16" s="387">
        <v>20594.656658568922</v>
      </c>
      <c r="AL16" s="387">
        <v>19354.242182690261</v>
      </c>
      <c r="AM16" s="387">
        <v>20593.704099319846</v>
      </c>
      <c r="AN16" s="387">
        <v>22015.001067069985</v>
      </c>
      <c r="AO16" s="387">
        <v>24201.45063803994</v>
      </c>
      <c r="AP16" s="387">
        <v>23117.572017339906</v>
      </c>
      <c r="AQ16" s="387">
        <v>22464.56030823043</v>
      </c>
      <c r="AR16" s="387">
        <v>22852.272274499977</v>
      </c>
    </row>
    <row r="17" spans="1:44" s="109" customFormat="1">
      <c r="A17" s="218" t="s">
        <v>544</v>
      </c>
      <c r="B17" s="387">
        <v>1929.4922883509914</v>
      </c>
      <c r="C17" s="387">
        <v>2599.7678177915659</v>
      </c>
      <c r="D17" s="387">
        <v>2543.4835787630363</v>
      </c>
      <c r="E17" s="387">
        <v>2831.8650400803899</v>
      </c>
      <c r="F17" s="387">
        <v>3141.5590527690574</v>
      </c>
      <c r="G17" s="387">
        <v>3810.0104050792029</v>
      </c>
      <c r="H17" s="387">
        <v>3831.5082416067316</v>
      </c>
      <c r="I17" s="387">
        <v>4319.349494447657</v>
      </c>
      <c r="J17" s="387">
        <v>4754.1170330079603</v>
      </c>
      <c r="K17" s="387">
        <v>5794.4005655000237</v>
      </c>
      <c r="L17" s="387">
        <v>4370.4121554437888</v>
      </c>
      <c r="M17" s="387">
        <v>5517.3838543721176</v>
      </c>
      <c r="N17" s="387">
        <v>4370.0393208222367</v>
      </c>
      <c r="O17" s="387">
        <v>3979.315744322992</v>
      </c>
      <c r="P17" s="387">
        <v>3526.4331907430069</v>
      </c>
      <c r="Q17" s="387">
        <v>2743.6434951639239</v>
      </c>
      <c r="R17" s="387">
        <v>2474.1471941252958</v>
      </c>
      <c r="S17" s="387">
        <v>2038.9256265456033</v>
      </c>
      <c r="T17" s="387">
        <v>1328.4413889391785</v>
      </c>
      <c r="U17" s="387">
        <v>2000.1368410933346</v>
      </c>
      <c r="V17" s="387">
        <v>1838.9735599261512</v>
      </c>
      <c r="W17" s="387">
        <v>2197.8997358808915</v>
      </c>
      <c r="X17" s="387">
        <v>2084.4019319700965</v>
      </c>
      <c r="Y17" s="387">
        <v>3028.9757154898698</v>
      </c>
      <c r="Z17" s="387">
        <v>2127.7187883403722</v>
      </c>
      <c r="AA17" s="387">
        <v>2224.9051624598301</v>
      </c>
      <c r="AB17" s="387">
        <v>3585.1809548000911</v>
      </c>
      <c r="AC17" s="387">
        <v>6009.8365764606824</v>
      </c>
      <c r="AD17" s="387">
        <v>1498.3580970095068</v>
      </c>
      <c r="AE17" s="387">
        <v>-339.61382690047594</v>
      </c>
      <c r="AF17" s="387">
        <v>1805.9988046529572</v>
      </c>
      <c r="AG17" s="387">
        <v>1315.0673058822276</v>
      </c>
      <c r="AH17" s="387">
        <v>776.47269455834567</v>
      </c>
      <c r="AI17" s="387">
        <v>-50.085999660531797</v>
      </c>
      <c r="AJ17" s="387">
        <v>871.83737988322514</v>
      </c>
      <c r="AK17" s="387">
        <v>2917.5134850908762</v>
      </c>
      <c r="AL17" s="387">
        <v>30.563144330023533</v>
      </c>
      <c r="AM17" s="387">
        <v>2669.0245872886981</v>
      </c>
      <c r="AN17" s="387">
        <v>3293.934288697898</v>
      </c>
      <c r="AO17" s="387">
        <v>4245.0599185510764</v>
      </c>
      <c r="AP17" s="387">
        <v>2618.8107390604109</v>
      </c>
      <c r="AQ17" s="387">
        <v>1745.1851416610184</v>
      </c>
      <c r="AR17" s="387">
        <v>3172.8370426000783</v>
      </c>
    </row>
    <row r="18" spans="1:44" s="109" customFormat="1">
      <c r="A18" s="218" t="s">
        <v>540</v>
      </c>
      <c r="B18" s="387">
        <v>0</v>
      </c>
      <c r="C18" s="387">
        <v>0</v>
      </c>
      <c r="D18" s="387">
        <v>0</v>
      </c>
      <c r="E18" s="387">
        <v>0</v>
      </c>
      <c r="F18" s="387">
        <v>0</v>
      </c>
      <c r="G18" s="387">
        <v>0</v>
      </c>
      <c r="H18" s="387">
        <v>0</v>
      </c>
      <c r="I18" s="387">
        <v>0</v>
      </c>
      <c r="J18" s="387">
        <v>0</v>
      </c>
      <c r="K18" s="387">
        <v>0</v>
      </c>
      <c r="L18" s="387">
        <v>0</v>
      </c>
      <c r="M18" s="387">
        <v>0</v>
      </c>
      <c r="N18" s="387">
        <v>0</v>
      </c>
      <c r="O18" s="387">
        <v>0</v>
      </c>
      <c r="P18" s="387">
        <v>0</v>
      </c>
      <c r="Q18" s="387">
        <v>0</v>
      </c>
      <c r="R18" s="387">
        <v>0</v>
      </c>
      <c r="S18" s="387">
        <v>0</v>
      </c>
      <c r="T18" s="387">
        <v>0</v>
      </c>
      <c r="U18" s="387">
        <v>0</v>
      </c>
      <c r="V18" s="387">
        <v>0</v>
      </c>
      <c r="W18" s="387">
        <v>0</v>
      </c>
      <c r="X18" s="387">
        <v>0</v>
      </c>
      <c r="Y18" s="387">
        <v>0</v>
      </c>
      <c r="Z18" s="387">
        <v>0</v>
      </c>
      <c r="AA18" s="387">
        <v>0</v>
      </c>
      <c r="AB18" s="387">
        <v>0</v>
      </c>
      <c r="AC18" s="387">
        <v>0</v>
      </c>
      <c r="AD18" s="387">
        <v>0</v>
      </c>
      <c r="AE18" s="387">
        <v>0</v>
      </c>
      <c r="AF18" s="387">
        <v>0</v>
      </c>
      <c r="AG18" s="387">
        <v>0</v>
      </c>
      <c r="AH18" s="387">
        <v>0</v>
      </c>
      <c r="AI18" s="387">
        <v>0</v>
      </c>
      <c r="AJ18" s="387">
        <v>0</v>
      </c>
      <c r="AK18" s="387">
        <v>0</v>
      </c>
      <c r="AL18" s="387">
        <v>0</v>
      </c>
      <c r="AM18" s="387">
        <v>0</v>
      </c>
      <c r="AN18" s="387">
        <v>0</v>
      </c>
      <c r="AO18" s="387">
        <v>0</v>
      </c>
      <c r="AP18" s="387">
        <v>0</v>
      </c>
      <c r="AQ18" s="387">
        <v>0</v>
      </c>
      <c r="AR18" s="387">
        <v>0</v>
      </c>
    </row>
    <row r="19" spans="1:44" s="109" customFormat="1">
      <c r="A19" s="218" t="s">
        <v>541</v>
      </c>
      <c r="B19" s="387">
        <v>1929.4922883509914</v>
      </c>
      <c r="C19" s="387">
        <v>2599.7678177915659</v>
      </c>
      <c r="D19" s="387">
        <v>2543.4835787630363</v>
      </c>
      <c r="E19" s="387">
        <v>2831.8650400803899</v>
      </c>
      <c r="F19" s="387">
        <v>3141.5590527690574</v>
      </c>
      <c r="G19" s="387">
        <v>3810.0104050792029</v>
      </c>
      <c r="H19" s="387">
        <v>3831.5082416067316</v>
      </c>
      <c r="I19" s="387">
        <v>4319.349494447657</v>
      </c>
      <c r="J19" s="387">
        <v>4754.1170330079603</v>
      </c>
      <c r="K19" s="387">
        <v>5794.4005655000237</v>
      </c>
      <c r="L19" s="387">
        <v>4370.4121554437888</v>
      </c>
      <c r="M19" s="387">
        <v>5517.3838543721176</v>
      </c>
      <c r="N19" s="387">
        <v>4370.0393208222367</v>
      </c>
      <c r="O19" s="387">
        <v>3979.315744322992</v>
      </c>
      <c r="P19" s="387">
        <v>3526.4331907430069</v>
      </c>
      <c r="Q19" s="387">
        <v>2743.6434951639239</v>
      </c>
      <c r="R19" s="387">
        <v>2474.1471941252958</v>
      </c>
      <c r="S19" s="387">
        <v>2038.9256265456033</v>
      </c>
      <c r="T19" s="387">
        <v>1328.4413889391785</v>
      </c>
      <c r="U19" s="387">
        <v>2000.1368410933346</v>
      </c>
      <c r="V19" s="387">
        <v>1838.9735599261512</v>
      </c>
      <c r="W19" s="387">
        <v>2197.8997358808915</v>
      </c>
      <c r="X19" s="387">
        <v>2084.4019319700965</v>
      </c>
      <c r="Y19" s="387">
        <v>1912.9275272598697</v>
      </c>
      <c r="Z19" s="387">
        <v>1304.0177519303729</v>
      </c>
      <c r="AA19" s="387">
        <v>1693.0846254498301</v>
      </c>
      <c r="AB19" s="387">
        <v>2095.463739840091</v>
      </c>
      <c r="AC19" s="387">
        <v>5136.637963280682</v>
      </c>
      <c r="AD19" s="387">
        <v>1498.3580970095068</v>
      </c>
      <c r="AE19" s="387">
        <v>-339.61382690047594</v>
      </c>
      <c r="AF19" s="387">
        <v>1805.9988046529572</v>
      </c>
      <c r="AG19" s="387">
        <v>1315.0673058822276</v>
      </c>
      <c r="AH19" s="387">
        <v>776.47269455834567</v>
      </c>
      <c r="AI19" s="387">
        <v>-50.085999660531797</v>
      </c>
      <c r="AJ19" s="387">
        <v>871.83737988322514</v>
      </c>
      <c r="AK19" s="387">
        <v>2917.5134850908762</v>
      </c>
      <c r="AL19" s="387">
        <v>30.563144330023533</v>
      </c>
      <c r="AM19" s="387">
        <v>2669.0245872886981</v>
      </c>
      <c r="AN19" s="387">
        <v>3293.934288697898</v>
      </c>
      <c r="AO19" s="387">
        <v>4245.0599185510764</v>
      </c>
      <c r="AP19" s="387">
        <v>2618.8107390604109</v>
      </c>
      <c r="AQ19" s="387">
        <v>1745.1851416610184</v>
      </c>
      <c r="AR19" s="387">
        <v>3172.8370426000783</v>
      </c>
    </row>
    <row r="20" spans="1:44" s="109" customFormat="1">
      <c r="A20" s="218" t="s">
        <v>595</v>
      </c>
      <c r="B20" s="391">
        <v>3.2318231774495096</v>
      </c>
      <c r="C20" s="391">
        <v>3.4290505253016454</v>
      </c>
      <c r="D20" s="391">
        <v>3.6452020358032375</v>
      </c>
      <c r="E20" s="391">
        <v>3.8477582169734279</v>
      </c>
      <c r="F20" s="391">
        <v>4.0235713885517148</v>
      </c>
      <c r="G20" s="391">
        <v>4.3795399222876767</v>
      </c>
      <c r="H20" s="391">
        <v>4.8090550817631428</v>
      </c>
      <c r="I20" s="391">
        <v>5.1363375181865623</v>
      </c>
      <c r="J20" s="391">
        <v>5.8148696260065069</v>
      </c>
      <c r="K20" s="391">
        <v>6.9794703094196757</v>
      </c>
      <c r="L20" s="391">
        <v>7.4225468819342328</v>
      </c>
      <c r="M20" s="391">
        <v>8.5002056214976154</v>
      </c>
      <c r="N20" s="391">
        <v>8.6433568889415842</v>
      </c>
      <c r="O20" s="391">
        <v>9.141984983567971</v>
      </c>
      <c r="P20" s="391">
        <v>9.1047398149630396</v>
      </c>
      <c r="Q20" s="391">
        <v>8.5153470133757629</v>
      </c>
      <c r="R20" s="391">
        <v>7.9382251832901067</v>
      </c>
      <c r="S20" s="391">
        <v>7.7295267001791759</v>
      </c>
      <c r="T20" s="391">
        <v>7.2820587180767085</v>
      </c>
      <c r="U20" s="391">
        <v>7.2119380199418979</v>
      </c>
      <c r="V20" s="391">
        <v>7.4507505580369715</v>
      </c>
      <c r="W20" s="391">
        <v>7.761927457036669</v>
      </c>
      <c r="X20" s="391">
        <v>8.025191442809767</v>
      </c>
      <c r="Y20" s="391">
        <v>8.8155798275716979</v>
      </c>
      <c r="Z20" s="391">
        <v>8.0388088263342574</v>
      </c>
      <c r="AA20" s="391">
        <v>0</v>
      </c>
      <c r="AB20" s="391">
        <v>8.3025145206616457</v>
      </c>
      <c r="AC20" s="391">
        <v>10.032914601602481</v>
      </c>
      <c r="AD20" s="391">
        <v>9.7107997298712725</v>
      </c>
      <c r="AE20" s="391">
        <v>8.759795066571801</v>
      </c>
      <c r="AF20" s="391">
        <v>8.3906241825665653</v>
      </c>
      <c r="AG20" s="391">
        <v>8.1291153193272034</v>
      </c>
      <c r="AH20" s="391">
        <v>7.9153530897479047</v>
      </c>
      <c r="AI20" s="391">
        <v>7.0657133901307612</v>
      </c>
      <c r="AJ20" s="391">
        <v>6.6789595895484002</v>
      </c>
      <c r="AK20" s="391">
        <v>7.3549983079741628</v>
      </c>
      <c r="AL20" s="391">
        <v>6.8513525409483353</v>
      </c>
      <c r="AM20" s="391">
        <v>7.0527065239572142</v>
      </c>
      <c r="AN20" s="391">
        <v>7.4262222145933805</v>
      </c>
      <c r="AO20" s="391">
        <v>7.8767380672936245</v>
      </c>
      <c r="AP20" s="391">
        <v>7.3930720264663341</v>
      </c>
      <c r="AQ20" s="391">
        <v>6.9375327070876871</v>
      </c>
      <c r="AR20" s="391">
        <v>6.9807082369645599</v>
      </c>
    </row>
    <row r="21" spans="1:44" s="109" customFormat="1">
      <c r="A21" s="218" t="s">
        <v>596</v>
      </c>
      <c r="B21" s="391">
        <v>0.75317893730591312</v>
      </c>
      <c r="C21" s="391">
        <v>0.97345029422969109</v>
      </c>
      <c r="D21" s="391">
        <v>0.930644498577469</v>
      </c>
      <c r="E21" s="391">
        <v>0.99742987824031248</v>
      </c>
      <c r="F21" s="391">
        <v>1.0954964771944229</v>
      </c>
      <c r="G21" s="391">
        <v>1.3348802374087287</v>
      </c>
      <c r="H21" s="391">
        <v>1.3164845433472177</v>
      </c>
      <c r="I21" s="391">
        <v>1.4461118292532587</v>
      </c>
      <c r="J21" s="391">
        <v>1.65888589912851</v>
      </c>
      <c r="K21" s="391">
        <v>2.1080136203961617</v>
      </c>
      <c r="L21" s="391">
        <v>1.6583560424440213</v>
      </c>
      <c r="M21" s="391">
        <v>2.2140044423170693</v>
      </c>
      <c r="N21" s="391">
        <v>1.806429273122315</v>
      </c>
      <c r="O21" s="391">
        <v>1.6774049290344584</v>
      </c>
      <c r="P21" s="391">
        <v>1.5245254520814262</v>
      </c>
      <c r="Q21" s="391">
        <v>1.1903547216849033</v>
      </c>
      <c r="R21" s="391">
        <v>1.1115444070377141</v>
      </c>
      <c r="S21" s="391">
        <v>0.91079160211330201</v>
      </c>
      <c r="T21" s="391">
        <v>0.6043820911487614</v>
      </c>
      <c r="U21" s="391">
        <v>0.90260687606010803</v>
      </c>
      <c r="V21" s="391">
        <v>0.87742669965321407</v>
      </c>
      <c r="W21" s="391">
        <v>1.0643697715110885</v>
      </c>
      <c r="X21" s="391">
        <v>1.0239140578593224</v>
      </c>
      <c r="Y21" s="391">
        <v>1.533483752538479</v>
      </c>
      <c r="Z21" s="391">
        <v>0.95876807857940283</v>
      </c>
      <c r="AA21" s="391">
        <v>7.8200458631168122</v>
      </c>
      <c r="AB21" s="391">
        <v>1.5884580729892337</v>
      </c>
      <c r="AC21" s="391">
        <v>2.5421352630124927</v>
      </c>
      <c r="AD21" s="391">
        <v>0.62194918523592757</v>
      </c>
      <c r="AE21" s="391">
        <v>-0.14315647038108398</v>
      </c>
      <c r="AF21" s="391">
        <v>0.73364163599378862</v>
      </c>
      <c r="AG21" s="391">
        <v>0.51956154430403478</v>
      </c>
      <c r="AH21" s="391">
        <v>0.30846004651272269</v>
      </c>
      <c r="AI21" s="391">
        <v>-1.89431778283509E-2</v>
      </c>
      <c r="AJ21" s="391">
        <v>0.31173300495634609</v>
      </c>
      <c r="AK21" s="391">
        <v>1.0419356390390191</v>
      </c>
      <c r="AL21" s="391">
        <v>1.0819275411989846E-2</v>
      </c>
      <c r="AM21" s="391">
        <v>0.91405834659899354</v>
      </c>
      <c r="AN21" s="391">
        <v>1.1111281763564682</v>
      </c>
      <c r="AO21" s="391">
        <v>1.3816206953246377</v>
      </c>
      <c r="AP21" s="391">
        <v>0.83750388678512233</v>
      </c>
      <c r="AQ21" s="391">
        <v>0.53895018794385141</v>
      </c>
      <c r="AR21" s="391">
        <v>0.96920995040565472</v>
      </c>
    </row>
    <row r="22" spans="1:44" s="109" customFormat="1">
      <c r="A22" s="218" t="s">
        <v>601</v>
      </c>
      <c r="B22" s="391">
        <v>3.8397702224695642</v>
      </c>
      <c r="C22" s="391">
        <v>3.8021400951011115</v>
      </c>
      <c r="D22" s="391">
        <v>4.0677505890332322</v>
      </c>
      <c r="E22" s="391">
        <v>3.9034972021825105</v>
      </c>
      <c r="F22" s="391">
        <v>4.6880158428375696</v>
      </c>
      <c r="G22" s="391">
        <v>4.5000881647163054</v>
      </c>
      <c r="H22" s="391">
        <v>5.6158722050718168</v>
      </c>
      <c r="I22" s="391">
        <v>5.5570506686100574</v>
      </c>
      <c r="J22" s="391">
        <v>7.0704820292451354</v>
      </c>
      <c r="K22" s="391">
        <v>7.0859374190092126</v>
      </c>
      <c r="L22" s="391">
        <v>8.4712143088483902</v>
      </c>
      <c r="M22" s="391">
        <v>9.2917605868697972</v>
      </c>
      <c r="N22" s="391">
        <v>10.95259493310849</v>
      </c>
      <c r="O22" s="391">
        <v>9.2855996261893399</v>
      </c>
      <c r="P22" s="391">
        <v>8.803509141941591</v>
      </c>
      <c r="Q22" s="391">
        <v>8.0736891280870715</v>
      </c>
      <c r="R22" s="391">
        <v>7.3182778029091535</v>
      </c>
      <c r="S22" s="391">
        <v>7.1952062455245578</v>
      </c>
      <c r="T22" s="391">
        <v>4.9839592971832172</v>
      </c>
      <c r="U22" s="391">
        <v>4.5456045924992807</v>
      </c>
      <c r="V22" s="391">
        <v>4.9842788362298727</v>
      </c>
      <c r="W22" s="391">
        <v>5.9027075556001432</v>
      </c>
      <c r="X22" s="391">
        <v>5.2256766577255647</v>
      </c>
      <c r="Y22" s="391">
        <v>4.5967927369888972</v>
      </c>
      <c r="Z22" s="391">
        <v>4.6090949119461184</v>
      </c>
      <c r="AA22" s="391">
        <v>3.074431569125152</v>
      </c>
      <c r="AB22" s="391">
        <v>3.1348641741319105</v>
      </c>
      <c r="AC22" s="391">
        <v>3.0042152868842096</v>
      </c>
      <c r="AD22" s="391">
        <v>3.2713562663356295</v>
      </c>
      <c r="AE22" s="391">
        <v>2.8321077883077144</v>
      </c>
      <c r="AF22" s="391">
        <v>2.3711032997984609</v>
      </c>
      <c r="AG22" s="391">
        <v>2.1391741191114733</v>
      </c>
      <c r="AH22" s="391">
        <v>2.1571812402734305</v>
      </c>
      <c r="AI22" s="391">
        <v>2.3876570734958169</v>
      </c>
      <c r="AJ22" s="391">
        <v>2.6301534083601781</v>
      </c>
      <c r="AK22" s="391">
        <v>2.9816295112105475</v>
      </c>
      <c r="AL22" s="391">
        <v>3.7655885723640425</v>
      </c>
      <c r="AM22" s="391">
        <v>3.9890396692716918</v>
      </c>
      <c r="AN22" s="391">
        <v>4.341969481835446</v>
      </c>
      <c r="AO22" s="391">
        <v>4.7302153248198255</v>
      </c>
      <c r="AP22" s="391">
        <v>4.9925654858967015</v>
      </c>
      <c r="AQ22" s="391">
        <v>4.9614345510453139</v>
      </c>
      <c r="AR22" s="391">
        <v>5.0177436249500555</v>
      </c>
    </row>
    <row r="23" spans="1:44" s="109" customFormat="1" ht="13.5" thickBot="1">
      <c r="A23" s="220" t="s">
        <v>602</v>
      </c>
      <c r="B23" s="392">
        <v>2.2435197543982532</v>
      </c>
      <c r="C23" s="392">
        <v>2.4273690308982006</v>
      </c>
      <c r="D23" s="392">
        <v>2.6744903248102383</v>
      </c>
      <c r="E23" s="392">
        <v>2.5909170146987464</v>
      </c>
      <c r="F23" s="392">
        <v>2.5231039663884327</v>
      </c>
      <c r="G23" s="392">
        <v>2.7164033936694212</v>
      </c>
      <c r="H23" s="392">
        <v>3.1020143418834714</v>
      </c>
      <c r="I23" s="392">
        <v>3.4176901991381055</v>
      </c>
      <c r="J23" s="392">
        <v>4.0082108491443984</v>
      </c>
      <c r="K23" s="392">
        <v>4.8153142284432002</v>
      </c>
      <c r="L23" s="392">
        <v>5.2647657192772348</v>
      </c>
      <c r="M23" s="392">
        <v>5.8310785401608056</v>
      </c>
      <c r="N23" s="392">
        <v>6.7385879845328027</v>
      </c>
      <c r="O23" s="392">
        <v>7.2540426267432014</v>
      </c>
      <c r="P23" s="392">
        <v>6.6056734338919041</v>
      </c>
      <c r="Q23" s="392">
        <v>6.175513923200401</v>
      </c>
      <c r="R23" s="392">
        <v>5.6819318981745646</v>
      </c>
      <c r="S23" s="392">
        <v>5.1039767315177214</v>
      </c>
      <c r="T23" s="392">
        <v>3.6847643510079604</v>
      </c>
      <c r="U23" s="392">
        <v>3.1517319419026197</v>
      </c>
      <c r="V23" s="392">
        <v>3.0169002435576409</v>
      </c>
      <c r="W23" s="392">
        <v>3.8372301042761716</v>
      </c>
      <c r="X23" s="392">
        <v>3.9661407510890938</v>
      </c>
      <c r="Y23" s="392">
        <v>3.3680699166150045</v>
      </c>
      <c r="Z23" s="392">
        <v>2.8320759446590333</v>
      </c>
      <c r="AA23" s="392">
        <v>2.4212752347585083</v>
      </c>
      <c r="AB23" s="392">
        <v>1.9927479252232008</v>
      </c>
      <c r="AC23" s="392">
        <v>1.9973849298679309</v>
      </c>
      <c r="AD23" s="392">
        <v>1.8281097745773154</v>
      </c>
      <c r="AE23" s="392">
        <v>1.7983238140674767</v>
      </c>
      <c r="AF23" s="392">
        <v>1.5332645965579617</v>
      </c>
      <c r="AG23" s="392">
        <v>1.3513876391904305</v>
      </c>
      <c r="AH23" s="392">
        <v>1.2311330112139358</v>
      </c>
      <c r="AI23" s="392">
        <v>1.2454746556605831</v>
      </c>
      <c r="AJ23" s="392">
        <v>1.4724301288695305</v>
      </c>
      <c r="AK23" s="392">
        <v>1.8251744707276756</v>
      </c>
      <c r="AL23" s="392">
        <v>2.1335822709926604</v>
      </c>
      <c r="AM23" s="392">
        <v>2.5804532447745747</v>
      </c>
      <c r="AN23" s="392">
        <v>3.0443512675088993</v>
      </c>
      <c r="AO23" s="392">
        <v>3.3656800904865878</v>
      </c>
      <c r="AP23" s="392">
        <v>3.1903174903631086</v>
      </c>
      <c r="AQ23" s="392">
        <v>3.3827620236452653</v>
      </c>
      <c r="AR23" s="392">
        <v>3.5768136511494455</v>
      </c>
    </row>
    <row r="24" spans="1:44" s="109" customFormat="1" ht="13.5" thickTop="1">
      <c r="B24" s="291"/>
      <c r="C24" s="291"/>
      <c r="D24" s="291"/>
      <c r="E24" s="291"/>
      <c r="F24" s="291"/>
      <c r="G24" s="291"/>
      <c r="H24" s="291"/>
      <c r="I24" s="291"/>
      <c r="J24" s="291"/>
      <c r="K24" s="291"/>
      <c r="L24" s="291"/>
      <c r="M24" s="291"/>
      <c r="N24" s="291"/>
      <c r="O24" s="291"/>
      <c r="P24" s="291"/>
      <c r="Q24" s="291"/>
      <c r="R24" s="291"/>
      <c r="S24" s="291"/>
      <c r="T24" s="291"/>
      <c r="U24" s="291"/>
      <c r="V24" s="291"/>
    </row>
    <row r="25" spans="1:44" s="109" customFormat="1" ht="29.1" customHeight="1">
      <c r="A25" s="578" t="s">
        <v>685</v>
      </c>
      <c r="B25" s="291"/>
      <c r="C25" s="291"/>
      <c r="D25" s="291"/>
      <c r="E25" s="291"/>
      <c r="F25" s="291"/>
      <c r="G25" s="291"/>
      <c r="H25" s="291"/>
      <c r="I25" s="291"/>
      <c r="J25" s="291"/>
      <c r="K25" s="291"/>
      <c r="L25" s="291"/>
      <c r="M25" s="291"/>
      <c r="N25" s="291"/>
      <c r="O25" s="291"/>
      <c r="P25" s="291"/>
      <c r="Q25" s="291"/>
      <c r="R25" s="291"/>
      <c r="S25" s="291"/>
      <c r="T25" s="291"/>
      <c r="U25" s="291"/>
      <c r="V25" s="291"/>
    </row>
    <row r="26" spans="1:44" s="109" customFormat="1">
      <c r="B26" s="291"/>
      <c r="C26" s="291"/>
      <c r="D26" s="291"/>
      <c r="E26" s="291"/>
      <c r="F26" s="291"/>
      <c r="G26" s="291"/>
      <c r="H26" s="291"/>
      <c r="I26" s="291"/>
      <c r="J26" s="291"/>
      <c r="K26" s="291"/>
      <c r="L26" s="291"/>
      <c r="M26" s="291"/>
      <c r="N26" s="291"/>
      <c r="O26" s="291"/>
      <c r="P26" s="291"/>
      <c r="Q26" s="291"/>
      <c r="R26" s="291"/>
      <c r="S26" s="291"/>
      <c r="T26" s="291"/>
      <c r="U26" s="291"/>
      <c r="V26" s="291"/>
    </row>
    <row r="27" spans="1:44" s="109" customFormat="1">
      <c r="B27" s="291"/>
      <c r="C27" s="291"/>
      <c r="D27" s="291"/>
      <c r="E27" s="291"/>
      <c r="F27" s="291"/>
      <c r="G27" s="291"/>
      <c r="H27" s="291"/>
      <c r="I27" s="291"/>
      <c r="J27" s="291"/>
      <c r="K27" s="291"/>
      <c r="L27" s="291"/>
      <c r="M27" s="291"/>
      <c r="N27" s="291"/>
      <c r="O27" s="291"/>
      <c r="P27" s="291"/>
      <c r="Q27" s="291"/>
      <c r="R27" s="291"/>
      <c r="S27" s="291"/>
      <c r="T27" s="291"/>
      <c r="U27" s="291"/>
      <c r="V27" s="291"/>
    </row>
    <row r="28" spans="1:44" s="109" customFormat="1">
      <c r="C28" s="291"/>
      <c r="D28" s="291"/>
      <c r="E28" s="291"/>
      <c r="F28" s="291"/>
      <c r="G28" s="291"/>
      <c r="H28" s="291"/>
      <c r="I28" s="291"/>
      <c r="J28" s="291"/>
      <c r="K28" s="291"/>
      <c r="L28" s="291"/>
      <c r="M28" s="291"/>
      <c r="N28" s="291"/>
      <c r="O28" s="291"/>
      <c r="P28" s="291"/>
      <c r="Q28" s="291"/>
      <c r="R28" s="291"/>
      <c r="S28" s="291"/>
      <c r="T28" s="291"/>
      <c r="U28" s="291"/>
      <c r="V28" s="291"/>
    </row>
  </sheetData>
  <sheetProtection sheet="1" objects="1" scenarios="1"/>
  <hyperlinks>
    <hyperlink ref="A4" location="'Index'!D17" display="Índice!A1" xr:uid="{18B4E614-1A63-4D5A-BF31-9E2A021C30D9}"/>
  </hyperlinks>
  <printOptions horizontalCentered="1"/>
  <pageMargins left="0.39370078740157483" right="0.39370078740157483" top="0.39370078740157483" bottom="0.39370078740157483" header="0.51181102362204722" footer="0.51181102362204722"/>
  <pageSetup paperSize="9" orientation="landscape" r:id="rId1"/>
  <headerFooter alignWithMargins="0">
    <oddHeader>&amp;R&amp;"Calibri"&amp;10&amp;K000000 #interna&amp;1#_x000D_</oddHead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29CC6-EBB2-4713-9B87-96D718DF2583}">
  <sheetPr codeName="Plan25">
    <tabColor rgb="FF33CCCC"/>
  </sheetPr>
  <dimension ref="A1:BH26"/>
  <sheetViews>
    <sheetView showGridLines="0" showRowColHeaders="0" zoomScaleNormal="100" workbookViewId="0">
      <pane xSplit="1" ySplit="5" topLeftCell="AZ6" activePane="bottomRight" state="frozen"/>
      <selection pane="topRight" activeCell="B1" sqref="B1"/>
      <selection pane="bottomLeft" activeCell="A6" sqref="A6"/>
      <selection pane="bottomRight" activeCell="A4" sqref="A4"/>
    </sheetView>
  </sheetViews>
  <sheetFormatPr defaultColWidth="12.42578125" defaultRowHeight="12.75"/>
  <cols>
    <col min="1" max="1" width="64.7109375" customWidth="1"/>
    <col min="2" max="236" width="12.7109375" customWidth="1"/>
  </cols>
  <sheetData>
    <row r="1" spans="1:60" s="323" customFormat="1" ht="16.350000000000001" customHeight="1">
      <c r="A1" s="320"/>
      <c r="B1" s="343"/>
      <c r="C1" s="339"/>
      <c r="D1" s="339"/>
      <c r="E1" s="339"/>
      <c r="F1" s="339"/>
      <c r="G1" s="339"/>
      <c r="H1" s="339"/>
      <c r="I1" s="339"/>
      <c r="J1" s="339"/>
      <c r="K1" s="339"/>
      <c r="L1" s="339"/>
      <c r="M1" s="339"/>
      <c r="N1" s="339"/>
      <c r="O1" s="339"/>
      <c r="P1" s="339"/>
      <c r="Q1" s="339"/>
      <c r="R1" s="339"/>
      <c r="S1" s="339"/>
      <c r="T1" s="339"/>
      <c r="U1" s="339"/>
      <c r="V1" s="339"/>
      <c r="W1" s="339"/>
      <c r="X1" s="339"/>
      <c r="Y1" s="339"/>
      <c r="Z1" s="339"/>
      <c r="AA1" s="339"/>
      <c r="AB1" s="339"/>
      <c r="AC1" s="339"/>
      <c r="AD1" s="339"/>
      <c r="AE1" s="339"/>
      <c r="AF1" s="339"/>
      <c r="AG1" s="339"/>
      <c r="AH1" s="339"/>
      <c r="AI1" s="339"/>
      <c r="AJ1" s="339"/>
      <c r="AK1" s="339"/>
      <c r="AL1" s="339"/>
      <c r="AM1" s="339"/>
      <c r="AN1" s="339"/>
      <c r="AO1" s="339"/>
      <c r="AP1" s="339"/>
      <c r="AQ1" s="339"/>
      <c r="AR1" s="339"/>
      <c r="AS1" s="339"/>
      <c r="AT1" s="339"/>
      <c r="AU1" s="339"/>
      <c r="AV1" s="339"/>
      <c r="AW1" s="339"/>
      <c r="AX1" s="339"/>
      <c r="AY1" s="339"/>
      <c r="AZ1" s="339"/>
      <c r="BA1" s="339"/>
      <c r="BB1" s="339"/>
      <c r="BC1" s="339"/>
      <c r="BD1" s="339"/>
      <c r="BE1" s="339"/>
      <c r="BF1" s="339"/>
      <c r="BG1" s="339"/>
      <c r="BH1" s="339"/>
    </row>
    <row r="2" spans="1:60" s="323" customFormat="1" ht="33" customHeight="1">
      <c r="A2" s="620" t="s">
        <v>832</v>
      </c>
      <c r="B2" s="343"/>
      <c r="C2" s="339"/>
      <c r="D2" s="339"/>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c r="AH2" s="339"/>
      <c r="AI2" s="339"/>
      <c r="AJ2" s="339"/>
      <c r="AK2" s="339"/>
      <c r="AL2" s="339"/>
      <c r="AM2" s="339"/>
      <c r="AN2" s="339"/>
      <c r="AO2" s="339"/>
      <c r="AP2" s="339"/>
      <c r="AQ2" s="339"/>
      <c r="AR2" s="339"/>
      <c r="AS2" s="339"/>
      <c r="AT2" s="339"/>
      <c r="AU2" s="339"/>
      <c r="AV2" s="339"/>
      <c r="AW2" s="339"/>
      <c r="AX2" s="339"/>
      <c r="AY2" s="339"/>
      <c r="AZ2" s="339"/>
      <c r="BA2" s="339"/>
      <c r="BB2" s="339"/>
      <c r="BC2" s="339"/>
      <c r="BD2" s="339"/>
      <c r="BE2" s="339"/>
      <c r="BF2" s="339"/>
      <c r="BG2" s="339"/>
      <c r="BH2" s="339"/>
    </row>
    <row r="3" spans="1:60" s="323" customFormat="1" ht="16.350000000000001" customHeight="1">
      <c r="A3" s="621" t="s">
        <v>1595</v>
      </c>
      <c r="B3" s="343"/>
      <c r="C3" s="339"/>
      <c r="D3" s="339"/>
      <c r="E3" s="339"/>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39"/>
      <c r="AG3" s="339"/>
      <c r="AH3" s="339"/>
      <c r="AI3" s="339"/>
      <c r="AJ3" s="339"/>
      <c r="AK3" s="339"/>
      <c r="AL3" s="339"/>
      <c r="AM3" s="339"/>
      <c r="AN3" s="339"/>
      <c r="AO3" s="339"/>
      <c r="AP3" s="339"/>
      <c r="AQ3" s="339"/>
      <c r="AR3" s="339"/>
      <c r="AS3" s="339"/>
      <c r="AT3" s="339"/>
      <c r="AU3" s="339"/>
      <c r="AV3" s="339"/>
      <c r="AW3" s="339"/>
      <c r="AX3" s="339"/>
      <c r="AY3" s="339"/>
      <c r="AZ3" s="339"/>
      <c r="BA3" s="339"/>
      <c r="BB3" s="339"/>
      <c r="BC3" s="339"/>
      <c r="BD3" s="339"/>
      <c r="BE3" s="339"/>
      <c r="BF3" s="339"/>
      <c r="BG3" s="339"/>
      <c r="BH3" s="339"/>
    </row>
    <row r="4" spans="1:60" s="323" customFormat="1" ht="16.350000000000001" customHeight="1">
      <c r="A4" s="95" t="s">
        <v>1457</v>
      </c>
      <c r="B4" s="94" t="s">
        <v>1567</v>
      </c>
      <c r="C4" s="94" t="s">
        <v>1568</v>
      </c>
      <c r="D4" s="94" t="s">
        <v>1569</v>
      </c>
      <c r="E4" s="94" t="s">
        <v>1570</v>
      </c>
      <c r="F4" s="94" t="s">
        <v>1571</v>
      </c>
      <c r="G4" s="94" t="s">
        <v>1572</v>
      </c>
      <c r="H4" s="94" t="s">
        <v>1573</v>
      </c>
      <c r="I4" s="94" t="s">
        <v>1574</v>
      </c>
      <c r="J4" s="94" t="s">
        <v>1575</v>
      </c>
      <c r="K4" s="94" t="s">
        <v>1576</v>
      </c>
      <c r="L4" s="94" t="s">
        <v>1577</v>
      </c>
      <c r="M4" s="94" t="s">
        <v>1578</v>
      </c>
      <c r="N4" s="94" t="s">
        <v>1521</v>
      </c>
      <c r="O4" s="94" t="s">
        <v>1522</v>
      </c>
      <c r="P4" s="94" t="s">
        <v>1523</v>
      </c>
      <c r="Q4" s="94" t="s">
        <v>1524</v>
      </c>
      <c r="R4" s="94" t="s">
        <v>1492</v>
      </c>
      <c r="S4" s="94" t="s">
        <v>1493</v>
      </c>
      <c r="T4" s="94" t="s">
        <v>1494</v>
      </c>
      <c r="U4" s="94" t="s">
        <v>1495</v>
      </c>
      <c r="V4" s="94" t="s">
        <v>1496</v>
      </c>
      <c r="W4" s="94" t="s">
        <v>1497</v>
      </c>
      <c r="X4" s="94" t="s">
        <v>1498</v>
      </c>
      <c r="Y4" s="94" t="s">
        <v>1499</v>
      </c>
      <c r="Z4" s="94" t="s">
        <v>1500</v>
      </c>
      <c r="AA4" s="94" t="s">
        <v>1501</v>
      </c>
      <c r="AB4" s="94" t="s">
        <v>1502</v>
      </c>
      <c r="AC4" s="94" t="s">
        <v>1503</v>
      </c>
      <c r="AD4" s="94" t="s">
        <v>1504</v>
      </c>
      <c r="AE4" s="94" t="s">
        <v>1505</v>
      </c>
      <c r="AF4" s="94" t="s">
        <v>1506</v>
      </c>
      <c r="AG4" s="94" t="s">
        <v>1507</v>
      </c>
      <c r="AH4" s="94" t="s">
        <v>1508</v>
      </c>
      <c r="AI4" s="94" t="s">
        <v>1509</v>
      </c>
      <c r="AJ4" s="94" t="s">
        <v>1510</v>
      </c>
      <c r="AK4" s="94" t="s">
        <v>1511</v>
      </c>
      <c r="AL4" s="94" t="s">
        <v>1512</v>
      </c>
      <c r="AM4" s="94" t="s">
        <v>1513</v>
      </c>
      <c r="AN4" s="94" t="s">
        <v>1514</v>
      </c>
      <c r="AO4" s="94" t="s">
        <v>1515</v>
      </c>
      <c r="AP4" s="94" t="s">
        <v>1516</v>
      </c>
      <c r="AQ4" s="94" t="s">
        <v>1517</v>
      </c>
      <c r="AR4" s="94" t="s">
        <v>1518</v>
      </c>
      <c r="AS4" s="94" t="s">
        <v>1519</v>
      </c>
      <c r="AT4" s="94" t="s">
        <v>1520</v>
      </c>
      <c r="AU4" s="94" t="s">
        <v>1388</v>
      </c>
      <c r="AV4" s="94" t="s">
        <v>1389</v>
      </c>
      <c r="AW4" s="94" t="s">
        <v>1390</v>
      </c>
      <c r="AX4" s="94" t="s">
        <v>1391</v>
      </c>
      <c r="AY4" s="94" t="s">
        <v>1392</v>
      </c>
      <c r="AZ4" s="94" t="s">
        <v>1393</v>
      </c>
      <c r="BA4" s="94" t="s">
        <v>1394</v>
      </c>
      <c r="BB4" s="94" t="s">
        <v>1395</v>
      </c>
      <c r="BC4" s="94" t="s">
        <v>1396</v>
      </c>
      <c r="BD4" s="94" t="s">
        <v>1397</v>
      </c>
      <c r="BE4" s="94" t="s">
        <v>1398</v>
      </c>
      <c r="BF4" s="94" t="s">
        <v>1399</v>
      </c>
      <c r="BG4" s="94" t="s">
        <v>1400</v>
      </c>
      <c r="BH4" s="94" t="s">
        <v>1401</v>
      </c>
    </row>
    <row r="5" spans="1:60" s="109" customFormat="1" ht="4.5" customHeight="1">
      <c r="A5" s="344"/>
      <c r="B5" s="345"/>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row>
    <row r="6" spans="1:60" s="109" customFormat="1">
      <c r="A6" s="215" t="s">
        <v>261</v>
      </c>
      <c r="B6" s="393">
        <v>46920.127149269967</v>
      </c>
      <c r="C6" s="393">
        <v>47838.972938030071</v>
      </c>
      <c r="D6" s="393">
        <v>47986.274350690044</v>
      </c>
      <c r="E6" s="393">
        <v>48907.767921689992</v>
      </c>
      <c r="F6" s="393">
        <v>49535.927089589997</v>
      </c>
      <c r="G6" s="393">
        <v>51648.787305960141</v>
      </c>
      <c r="H6" s="393">
        <v>53436.699937000107</v>
      </c>
      <c r="I6" s="393">
        <v>57193.825923120188</v>
      </c>
      <c r="J6" s="393">
        <v>59484.666224080109</v>
      </c>
      <c r="K6" s="393">
        <v>63507.302677469685</v>
      </c>
      <c r="L6" s="393">
        <v>65841.581121819894</v>
      </c>
      <c r="M6" s="393">
        <v>74051.300605869823</v>
      </c>
      <c r="N6" s="393">
        <v>76723.755422149727</v>
      </c>
      <c r="O6" s="393">
        <v>85721.242280499908</v>
      </c>
      <c r="P6" s="393">
        <v>86884.772204430017</v>
      </c>
      <c r="Q6" s="393">
        <v>95613.893780590181</v>
      </c>
      <c r="R6" s="393">
        <v>99668.624826970103</v>
      </c>
      <c r="S6" s="393">
        <v>109020.39328522998</v>
      </c>
      <c r="T6" s="393">
        <v>109938.54408695997</v>
      </c>
      <c r="U6" s="393">
        <v>116850.80622140967</v>
      </c>
      <c r="V6" s="393">
        <v>117805.78016711939</v>
      </c>
      <c r="W6" s="393">
        <v>119672.76208766025</v>
      </c>
      <c r="X6" s="393">
        <v>119681.6722815102</v>
      </c>
      <c r="Y6" s="393">
        <v>122346.73098800036</v>
      </c>
      <c r="Z6" s="393">
        <v>124977.00985973969</v>
      </c>
      <c r="AA6" s="393">
        <v>130474.81139750018</v>
      </c>
      <c r="AB6" s="393">
        <v>128522.54207479999</v>
      </c>
      <c r="AC6" s="393">
        <v>130784.60052143002</v>
      </c>
      <c r="AD6" s="393">
        <v>134010.04048456004</v>
      </c>
      <c r="AE6" s="393">
        <v>138715.49397171999</v>
      </c>
      <c r="AF6" s="393">
        <v>135897.60092390698</v>
      </c>
      <c r="AG6" s="393">
        <v>138893.65156535606</v>
      </c>
      <c r="AH6" s="393">
        <v>140896.77965963224</v>
      </c>
      <c r="AI6" s="393">
        <v>144085.6818058526</v>
      </c>
      <c r="AJ6" s="393">
        <v>144608.69172584004</v>
      </c>
      <c r="AK6" s="393">
        <v>148419.92829855002</v>
      </c>
      <c r="AL6" s="393">
        <v>148672.6615910788</v>
      </c>
      <c r="AM6" s="393">
        <v>151675.19357632939</v>
      </c>
      <c r="AN6" s="393">
        <v>151118.84069838002</v>
      </c>
      <c r="AO6" s="393">
        <v>155466.91985501544</v>
      </c>
      <c r="AP6" s="393">
        <v>157970.40059694374</v>
      </c>
      <c r="AQ6" s="393">
        <v>159205.87377202086</v>
      </c>
      <c r="AR6" s="393">
        <v>163301.47068114937</v>
      </c>
      <c r="AS6" s="393">
        <v>169900.92262117294</v>
      </c>
      <c r="AT6" s="393">
        <v>175786.7015628329</v>
      </c>
      <c r="AU6" s="393">
        <v>185075.97618301338</v>
      </c>
      <c r="AV6" s="393">
        <v>198206.62233941516</v>
      </c>
      <c r="AW6" s="393">
        <v>215883.48528380512</v>
      </c>
      <c r="AX6" s="393">
        <v>222815.22296712635</v>
      </c>
      <c r="AY6" s="393">
        <v>227408.9317094764</v>
      </c>
      <c r="AZ6" s="393">
        <v>254222.89438839606</v>
      </c>
      <c r="BA6" s="393">
        <v>272531.27134474588</v>
      </c>
      <c r="BB6" s="393">
        <v>283443.78251887136</v>
      </c>
      <c r="BC6" s="393">
        <v>277611.05432607705</v>
      </c>
      <c r="BD6" s="393">
        <v>295583.23525348899</v>
      </c>
      <c r="BE6" s="393">
        <v>307153.38750200585</v>
      </c>
      <c r="BF6" s="393">
        <v>322247.18451146199</v>
      </c>
      <c r="BG6" s="393">
        <v>322748.42303366517</v>
      </c>
      <c r="BH6" s="393">
        <v>333351.65709481423</v>
      </c>
    </row>
    <row r="7" spans="1:60" s="109" customFormat="1">
      <c r="A7" s="215" t="s">
        <v>253</v>
      </c>
      <c r="B7" s="393">
        <v>4174.8354959031403</v>
      </c>
      <c r="C7" s="393">
        <v>4193.9298292422927</v>
      </c>
      <c r="D7" s="393">
        <v>4009.06875881001</v>
      </c>
      <c r="E7" s="393">
        <v>3806.7793702200001</v>
      </c>
      <c r="F7" s="393">
        <v>3501.528852015801</v>
      </c>
      <c r="G7" s="393">
        <v>3204.5504630160985</v>
      </c>
      <c r="H7" s="393">
        <v>2980.7969110770009</v>
      </c>
      <c r="I7" s="393">
        <v>2763.2465314642468</v>
      </c>
      <c r="J7" s="393">
        <v>2571.2969180377995</v>
      </c>
      <c r="K7" s="393">
        <v>2571.1175316399017</v>
      </c>
      <c r="L7" s="393">
        <v>2623.6419471917998</v>
      </c>
      <c r="M7" s="393">
        <v>2614.7653342102499</v>
      </c>
      <c r="N7" s="393">
        <v>2636.644855006698</v>
      </c>
      <c r="O7" s="393">
        <v>2664.9512211942529</v>
      </c>
      <c r="P7" s="393">
        <v>2755.4732663399986</v>
      </c>
      <c r="Q7" s="393">
        <v>2945.8222656799999</v>
      </c>
      <c r="R7" s="393">
        <v>3271.09748223</v>
      </c>
      <c r="S7" s="393">
        <v>3391.1641488700034</v>
      </c>
      <c r="T7" s="393">
        <v>3300.8731581700004</v>
      </c>
      <c r="U7" s="393">
        <v>3319.5915242700003</v>
      </c>
      <c r="V7" s="393">
        <v>3701.3897111699926</v>
      </c>
      <c r="W7" s="393">
        <v>4200.4702046899856</v>
      </c>
      <c r="X7" s="393">
        <v>4238.7769490499804</v>
      </c>
      <c r="Y7" s="393">
        <v>4334.9265042300003</v>
      </c>
      <c r="Z7" s="393">
        <v>4615.1454281899751</v>
      </c>
      <c r="AA7" s="393">
        <v>5092.7540625299989</v>
      </c>
      <c r="AB7" s="393">
        <v>4677.6809097599835</v>
      </c>
      <c r="AC7" s="393">
        <v>4757.0220174899996</v>
      </c>
      <c r="AD7" s="393">
        <v>3762.72555908</v>
      </c>
      <c r="AE7" s="393">
        <v>3891.09787336</v>
      </c>
      <c r="AF7" s="393">
        <v>4097.7758051799992</v>
      </c>
      <c r="AG7" s="393">
        <v>4462.6053960500476</v>
      </c>
      <c r="AH7" s="393">
        <v>4781.9842511300085</v>
      </c>
      <c r="AI7" s="393">
        <v>5107.9261547500428</v>
      </c>
      <c r="AJ7" s="393">
        <v>5178.0340812899467</v>
      </c>
      <c r="AK7" s="393">
        <v>5133.2499199800004</v>
      </c>
      <c r="AL7" s="393">
        <v>4784.1789042199998</v>
      </c>
      <c r="AM7" s="393">
        <v>4956.2571831599744</v>
      </c>
      <c r="AN7" s="393">
        <v>4798.1417080701058</v>
      </c>
      <c r="AO7" s="393">
        <v>4856.1005289599998</v>
      </c>
      <c r="AP7" s="393">
        <v>5064.7958682800781</v>
      </c>
      <c r="AQ7" s="393">
        <v>5337.7756023300171</v>
      </c>
      <c r="AR7" s="393">
        <v>5194.2732490100307</v>
      </c>
      <c r="AS7" s="393">
        <v>4755.3857171500022</v>
      </c>
      <c r="AT7" s="393">
        <v>4143.8747580500249</v>
      </c>
      <c r="AU7" s="393">
        <v>4158.9988338300245</v>
      </c>
      <c r="AV7" s="393">
        <v>3812.2247745500945</v>
      </c>
      <c r="AW7" s="393">
        <v>3654.6617351499926</v>
      </c>
      <c r="AX7" s="393">
        <v>3512.4509030599984</v>
      </c>
      <c r="AY7" s="393">
        <v>3499.0062895600304</v>
      </c>
      <c r="AZ7" s="393">
        <v>3246.0514392399987</v>
      </c>
      <c r="BA7" s="393">
        <v>3409.4291422900214</v>
      </c>
      <c r="BB7" s="393">
        <v>3431.6601741399918</v>
      </c>
      <c r="BC7" s="393">
        <v>3607.4507039900227</v>
      </c>
      <c r="BD7" s="393">
        <v>3865.3412991499758</v>
      </c>
      <c r="BE7" s="393">
        <v>4635.6502057799535</v>
      </c>
      <c r="BF7" s="393">
        <v>5636.5640886100337</v>
      </c>
      <c r="BG7" s="393">
        <v>6981.8291142999478</v>
      </c>
      <c r="BH7" s="393">
        <v>8619.9381105200537</v>
      </c>
    </row>
    <row r="8" spans="1:60" s="109" customFormat="1">
      <c r="A8" s="218" t="s">
        <v>254</v>
      </c>
      <c r="B8" s="394">
        <v>542.07508812999936</v>
      </c>
      <c r="C8" s="394">
        <v>237.76592263000515</v>
      </c>
      <c r="D8" s="394">
        <v>256.41264688999911</v>
      </c>
      <c r="E8" s="394">
        <v>362.53898355000189</v>
      </c>
      <c r="F8" s="394">
        <v>355.6116640700028</v>
      </c>
      <c r="G8" s="394">
        <v>184.05207642000204</v>
      </c>
      <c r="H8" s="394">
        <v>201.82244123999988</v>
      </c>
      <c r="I8" s="394">
        <v>87.713204559994438</v>
      </c>
      <c r="J8" s="394">
        <v>261.8414272199982</v>
      </c>
      <c r="K8" s="394">
        <v>215.40630010000382</v>
      </c>
      <c r="L8" s="394">
        <v>195.38110523000009</v>
      </c>
      <c r="M8" s="394">
        <v>165.77273055999677</v>
      </c>
      <c r="N8" s="394">
        <v>272.15049917000067</v>
      </c>
      <c r="O8" s="394">
        <v>242.95093050999913</v>
      </c>
      <c r="P8" s="394">
        <v>508.87618997999607</v>
      </c>
      <c r="Q8" s="394">
        <v>538.95897779999711</v>
      </c>
      <c r="R8" s="394">
        <v>513.9964509899969</v>
      </c>
      <c r="S8" s="394">
        <v>362.73080799999809</v>
      </c>
      <c r="T8" s="394">
        <v>443.53288341999394</v>
      </c>
      <c r="U8" s="394">
        <v>684.38084872000002</v>
      </c>
      <c r="V8" s="394">
        <v>866.32568776999801</v>
      </c>
      <c r="W8" s="394">
        <v>593.41647850001459</v>
      </c>
      <c r="X8" s="394">
        <v>644.59673854999005</v>
      </c>
      <c r="Y8" s="394">
        <v>999.14063606998911</v>
      </c>
      <c r="Z8" s="394">
        <v>1024.3977989100015</v>
      </c>
      <c r="AA8" s="394">
        <v>488.45765200999972</v>
      </c>
      <c r="AB8" s="394">
        <v>811.56410199999993</v>
      </c>
      <c r="AC8" s="394">
        <v>-282.70091900000011</v>
      </c>
      <c r="AD8" s="394">
        <v>575.45436726000003</v>
      </c>
      <c r="AE8" s="394">
        <v>769.07822409999994</v>
      </c>
      <c r="AF8" s="394">
        <v>981.70475169999872</v>
      </c>
      <c r="AG8" s="394">
        <v>1128.7869040499984</v>
      </c>
      <c r="AH8" s="394">
        <v>1140.4051942999999</v>
      </c>
      <c r="AI8" s="394">
        <v>1109.0832434699994</v>
      </c>
      <c r="AJ8" s="394">
        <v>855.48640769999997</v>
      </c>
      <c r="AK8" s="394">
        <v>745.52015998000013</v>
      </c>
      <c r="AL8" s="394">
        <v>920.01825850999865</v>
      </c>
      <c r="AM8" s="394">
        <v>742.10476351999955</v>
      </c>
      <c r="AN8" s="394">
        <v>854.56926486999907</v>
      </c>
      <c r="AO8" s="394">
        <v>1115.5307067300009</v>
      </c>
      <c r="AP8" s="394">
        <v>1231.4166694</v>
      </c>
      <c r="AQ8" s="394">
        <v>1045.8764523200007</v>
      </c>
      <c r="AR8" s="394">
        <v>585.47579836000023</v>
      </c>
      <c r="AS8" s="394">
        <v>517.54561695000007</v>
      </c>
      <c r="AT8" s="394">
        <v>530.30483998000057</v>
      </c>
      <c r="AU8" s="394">
        <v>404.0014548999992</v>
      </c>
      <c r="AV8" s="394">
        <v>353.55261756000033</v>
      </c>
      <c r="AW8" s="394">
        <v>479.28354724999929</v>
      </c>
      <c r="AX8" s="394">
        <v>424.31986843999965</v>
      </c>
      <c r="AY8" s="394">
        <v>347.32290252999985</v>
      </c>
      <c r="AZ8" s="394">
        <v>414.7707782199999</v>
      </c>
      <c r="BA8" s="394">
        <v>338.92769259000045</v>
      </c>
      <c r="BB8" s="394">
        <v>563.49092005999989</v>
      </c>
      <c r="BC8" s="394">
        <v>705.61464807000107</v>
      </c>
      <c r="BD8" s="394">
        <v>1129.865305700001</v>
      </c>
      <c r="BE8" s="394">
        <v>1663.945661239999</v>
      </c>
      <c r="BF8" s="394">
        <v>1923.8208120499989</v>
      </c>
      <c r="BG8" s="394">
        <v>2775.294677939999</v>
      </c>
      <c r="BH8" s="394">
        <v>3657.8446408899963</v>
      </c>
    </row>
    <row r="9" spans="1:60" s="109" customFormat="1">
      <c r="A9" s="216" t="s">
        <v>363</v>
      </c>
      <c r="B9" s="388">
        <v>749.24068003999901</v>
      </c>
      <c r="C9" s="388">
        <v>674.20190512000499</v>
      </c>
      <c r="D9" s="388">
        <v>724.75299245999895</v>
      </c>
      <c r="E9" s="388">
        <v>620.99647673000209</v>
      </c>
      <c r="F9" s="388">
        <v>566.05188064000299</v>
      </c>
      <c r="G9" s="388">
        <v>489.66077172000098</v>
      </c>
      <c r="H9" s="388">
        <v>468.33030817999997</v>
      </c>
      <c r="I9" s="388">
        <v>461.85875972999395</v>
      </c>
      <c r="J9" s="388">
        <v>488.77008410999804</v>
      </c>
      <c r="K9" s="388">
        <v>460.09412601000395</v>
      </c>
      <c r="L9" s="388">
        <v>451.11530089000007</v>
      </c>
      <c r="M9" s="388">
        <v>508.59738043999801</v>
      </c>
      <c r="N9" s="388">
        <v>539.90889953000101</v>
      </c>
      <c r="O9" s="388">
        <v>588.74458314999902</v>
      </c>
      <c r="P9" s="388">
        <v>1277.0087268399961</v>
      </c>
      <c r="Q9" s="388">
        <v>997.95761896999613</v>
      </c>
      <c r="R9" s="388">
        <v>989.87257201999796</v>
      </c>
      <c r="S9" s="388">
        <v>954.72708826999701</v>
      </c>
      <c r="T9" s="388">
        <v>1046.9486380799931</v>
      </c>
      <c r="U9" s="388">
        <v>1311.8198346000011</v>
      </c>
      <c r="V9" s="388">
        <v>1531.4612997300012</v>
      </c>
      <c r="W9" s="388">
        <v>1560.6430495500151</v>
      </c>
      <c r="X9" s="388">
        <v>1301.8807237599899</v>
      </c>
      <c r="Y9" s="388">
        <v>1556.8233751899888</v>
      </c>
      <c r="Z9" s="388">
        <v>1533.3503420800039</v>
      </c>
      <c r="AA9" s="388">
        <v>1235.4347696299999</v>
      </c>
      <c r="AB9" s="388">
        <v>1289.5696888</v>
      </c>
      <c r="AC9" s="388">
        <v>1658.0411469999999</v>
      </c>
      <c r="AD9" s="388">
        <v>1138.3528945</v>
      </c>
      <c r="AE9" s="388">
        <v>1355.7332397</v>
      </c>
      <c r="AF9" s="388">
        <v>1357.2709972399987</v>
      </c>
      <c r="AG9" s="388">
        <v>1547.1695099299986</v>
      </c>
      <c r="AH9" s="388">
        <v>1497.22416236</v>
      </c>
      <c r="AI9" s="388">
        <v>1611.7047950299996</v>
      </c>
      <c r="AJ9" s="388">
        <v>1229.7829694</v>
      </c>
      <c r="AK9" s="388">
        <v>1461.7535486000002</v>
      </c>
      <c r="AL9" s="388">
        <v>1256.5048872999987</v>
      </c>
      <c r="AM9" s="388">
        <v>1318.9516394999998</v>
      </c>
      <c r="AN9" s="388">
        <v>1363.1941521999991</v>
      </c>
      <c r="AO9" s="388">
        <v>1490.198559330001</v>
      </c>
      <c r="AP9" s="388">
        <v>1626.4455084599999</v>
      </c>
      <c r="AQ9" s="388">
        <v>1491.5340721500008</v>
      </c>
      <c r="AR9" s="388">
        <v>1035.5479104300005</v>
      </c>
      <c r="AS9" s="388">
        <v>972.96316708999984</v>
      </c>
      <c r="AT9" s="388">
        <v>876.1893748600005</v>
      </c>
      <c r="AU9" s="388">
        <v>849.72844553999926</v>
      </c>
      <c r="AV9" s="388">
        <v>723.19129718000033</v>
      </c>
      <c r="AW9" s="388">
        <v>852.19597202999944</v>
      </c>
      <c r="AX9" s="388">
        <v>766.0759743699997</v>
      </c>
      <c r="AY9" s="388">
        <v>770.86054087999958</v>
      </c>
      <c r="AZ9" s="388">
        <v>835.28379556999994</v>
      </c>
      <c r="BA9" s="388">
        <v>998.64714195000045</v>
      </c>
      <c r="BB9" s="388">
        <v>1240.7162997599999</v>
      </c>
      <c r="BC9" s="388">
        <v>1270.0285321600009</v>
      </c>
      <c r="BD9" s="388">
        <v>1634.5778573200009</v>
      </c>
      <c r="BE9" s="388">
        <v>2217.4544492399991</v>
      </c>
      <c r="BF9" s="388">
        <v>2492.7123162899989</v>
      </c>
      <c r="BG9" s="388">
        <v>3368.4963493199994</v>
      </c>
      <c r="BH9" s="388">
        <v>4274.9876377299961</v>
      </c>
    </row>
    <row r="10" spans="1:60" s="109" customFormat="1">
      <c r="A10" s="216" t="s">
        <v>364</v>
      </c>
      <c r="B10" s="388">
        <v>-207.16559190999959</v>
      </c>
      <c r="C10" s="388">
        <v>-436.43598248999984</v>
      </c>
      <c r="D10" s="388">
        <v>-468.34034556999984</v>
      </c>
      <c r="E10" s="388">
        <v>-258.4574931800002</v>
      </c>
      <c r="F10" s="388">
        <v>-210.44021657000019</v>
      </c>
      <c r="G10" s="388">
        <v>-305.60869529999894</v>
      </c>
      <c r="H10" s="388">
        <v>-266.5078669400001</v>
      </c>
      <c r="I10" s="388">
        <v>-374.14555516999951</v>
      </c>
      <c r="J10" s="388">
        <v>-226.92865688999981</v>
      </c>
      <c r="K10" s="388">
        <v>-244.68782591000013</v>
      </c>
      <c r="L10" s="388">
        <v>-255.73419565999998</v>
      </c>
      <c r="M10" s="388">
        <v>-342.82464988000123</v>
      </c>
      <c r="N10" s="388">
        <v>-267.75840036000034</v>
      </c>
      <c r="O10" s="388">
        <v>-345.79365263999989</v>
      </c>
      <c r="P10" s="388">
        <v>-768.13253686000007</v>
      </c>
      <c r="Q10" s="388">
        <v>-458.99864116999902</v>
      </c>
      <c r="R10" s="388">
        <v>-475.87612103000106</v>
      </c>
      <c r="S10" s="388">
        <v>-591.99628026999892</v>
      </c>
      <c r="T10" s="388">
        <v>-603.41575465999915</v>
      </c>
      <c r="U10" s="388">
        <v>-627.43898588000104</v>
      </c>
      <c r="V10" s="388">
        <v>-665.13561196000319</v>
      </c>
      <c r="W10" s="388">
        <v>-967.22657105000053</v>
      </c>
      <c r="X10" s="388">
        <v>-657.28398520999986</v>
      </c>
      <c r="Y10" s="388">
        <v>-557.68273911999972</v>
      </c>
      <c r="Z10" s="388">
        <v>-508.9525431700024</v>
      </c>
      <c r="AA10" s="388">
        <v>-746.97711762000017</v>
      </c>
      <c r="AB10" s="388">
        <v>-478.00558680000006</v>
      </c>
      <c r="AC10" s="388">
        <v>-1940.742066</v>
      </c>
      <c r="AD10" s="388">
        <v>-562.89852724000002</v>
      </c>
      <c r="AE10" s="388">
        <v>-586.65501560000007</v>
      </c>
      <c r="AF10" s="388">
        <v>-375.56624553999995</v>
      </c>
      <c r="AG10" s="388">
        <v>-418.38260588000026</v>
      </c>
      <c r="AH10" s="388">
        <v>-356.81896806000009</v>
      </c>
      <c r="AI10" s="388">
        <v>-502.62155156000017</v>
      </c>
      <c r="AJ10" s="388">
        <v>-374.29656169999998</v>
      </c>
      <c r="AK10" s="388">
        <v>-716.23338862000003</v>
      </c>
      <c r="AL10" s="388">
        <v>-336.48662879000005</v>
      </c>
      <c r="AM10" s="388">
        <v>-576.84687598000028</v>
      </c>
      <c r="AN10" s="388">
        <v>-508.62488732999998</v>
      </c>
      <c r="AO10" s="388">
        <v>-374.66785259999995</v>
      </c>
      <c r="AP10" s="388">
        <v>-395.02883905999988</v>
      </c>
      <c r="AQ10" s="388">
        <v>-445.65761983000004</v>
      </c>
      <c r="AR10" s="388">
        <v>-450.07211207000029</v>
      </c>
      <c r="AS10" s="388">
        <v>-455.41755013999978</v>
      </c>
      <c r="AT10" s="388">
        <v>-345.88453487999993</v>
      </c>
      <c r="AU10" s="388">
        <v>-445.72699064000005</v>
      </c>
      <c r="AV10" s="388">
        <v>-369.63867962</v>
      </c>
      <c r="AW10" s="388">
        <v>-372.91242478000015</v>
      </c>
      <c r="AX10" s="388">
        <v>-341.75610593000005</v>
      </c>
      <c r="AY10" s="388">
        <v>-423.53763834999972</v>
      </c>
      <c r="AZ10" s="388">
        <v>-420.51301735000004</v>
      </c>
      <c r="BA10" s="388">
        <v>-659.71944936</v>
      </c>
      <c r="BB10" s="388">
        <v>-677.22537969999996</v>
      </c>
      <c r="BC10" s="388">
        <v>-564.41388408999978</v>
      </c>
      <c r="BD10" s="388">
        <v>-504.71255162</v>
      </c>
      <c r="BE10" s="388">
        <v>-553.50878799999998</v>
      </c>
      <c r="BF10" s="388">
        <v>-568.8915042399999</v>
      </c>
      <c r="BG10" s="388">
        <v>-593.20167138000011</v>
      </c>
      <c r="BH10" s="388">
        <v>-617.14299684000002</v>
      </c>
    </row>
    <row r="11" spans="1:60" s="109" customFormat="1">
      <c r="A11" s="218" t="s">
        <v>255</v>
      </c>
      <c r="B11" s="394">
        <v>31.76086886734997</v>
      </c>
      <c r="C11" s="394">
        <v>56.654863320899992</v>
      </c>
      <c r="D11" s="394">
        <v>70.289515839599972</v>
      </c>
      <c r="E11" s="394">
        <v>66.232175579499994</v>
      </c>
      <c r="F11" s="394">
        <v>32.516443717499968</v>
      </c>
      <c r="G11" s="394">
        <v>67.600272987900013</v>
      </c>
      <c r="H11" s="394">
        <v>80.077372268250102</v>
      </c>
      <c r="I11" s="394">
        <v>77.325183717999963</v>
      </c>
      <c r="J11" s="394">
        <v>44.62938844725003</v>
      </c>
      <c r="K11" s="394">
        <v>79.974078867900005</v>
      </c>
      <c r="L11" s="394">
        <v>84.501628015649828</v>
      </c>
      <c r="M11" s="394">
        <v>121.37260166404992</v>
      </c>
      <c r="N11" s="394">
        <v>61.922186201350002</v>
      </c>
      <c r="O11" s="394">
        <v>132.92706970404998</v>
      </c>
      <c r="P11" s="394">
        <v>61.872089237999987</v>
      </c>
      <c r="Q11" s="394">
        <v>76.107957482399996</v>
      </c>
      <c r="R11" s="394">
        <v>35.872769595699978</v>
      </c>
      <c r="S11" s="394">
        <v>68.858170361199996</v>
      </c>
      <c r="T11" s="394">
        <v>67.605887345000014</v>
      </c>
      <c r="U11" s="394">
        <v>68.059165064549973</v>
      </c>
      <c r="V11" s="394">
        <v>41.225468072849999</v>
      </c>
      <c r="W11" s="394">
        <v>59.561083223150021</v>
      </c>
      <c r="X11" s="394">
        <v>63.659915541399997</v>
      </c>
      <c r="Y11" s="394">
        <v>89.817026937950004</v>
      </c>
      <c r="Z11" s="394">
        <v>55.753386580400004</v>
      </c>
      <c r="AA11" s="394">
        <v>89.812502015949988</v>
      </c>
      <c r="AB11" s="394">
        <v>81.258942779999998</v>
      </c>
      <c r="AC11" s="394">
        <v>159.18438108999999</v>
      </c>
      <c r="AD11" s="394">
        <v>62.382054150000002</v>
      </c>
      <c r="AE11" s="394">
        <v>89.918034000000006</v>
      </c>
      <c r="AF11" s="394">
        <v>87.775957540000007</v>
      </c>
      <c r="AG11" s="394">
        <v>86.876629379999997</v>
      </c>
      <c r="AH11" s="394">
        <v>54.604875539999995</v>
      </c>
      <c r="AI11" s="394">
        <v>91.71254583000001</v>
      </c>
      <c r="AJ11" s="394">
        <v>103.97361254</v>
      </c>
      <c r="AK11" s="394">
        <v>84.153340240000006</v>
      </c>
      <c r="AL11" s="394">
        <v>47.827590110000003</v>
      </c>
      <c r="AM11" s="394">
        <v>95.544759150000004</v>
      </c>
      <c r="AN11" s="394">
        <v>103.01553403</v>
      </c>
      <c r="AO11" s="394">
        <v>85.261850810000013</v>
      </c>
      <c r="AP11" s="394">
        <v>57.899662550000002</v>
      </c>
      <c r="AQ11" s="394">
        <v>100.49001254000001</v>
      </c>
      <c r="AR11" s="394">
        <v>132.53631480999996</v>
      </c>
      <c r="AS11" s="394">
        <v>87.776030320000004</v>
      </c>
      <c r="AT11" s="394">
        <v>83.497546010000008</v>
      </c>
      <c r="AU11" s="394">
        <v>138.83743785000001</v>
      </c>
      <c r="AV11" s="394">
        <v>145.11474239</v>
      </c>
      <c r="AW11" s="394">
        <v>129.28804700999999</v>
      </c>
      <c r="AX11" s="394">
        <v>81.733894349999986</v>
      </c>
      <c r="AY11" s="394">
        <v>150.90167807</v>
      </c>
      <c r="AZ11" s="394">
        <v>216.10111175000006</v>
      </c>
      <c r="BA11" s="394">
        <v>129.67456063999998</v>
      </c>
      <c r="BB11" s="394">
        <v>80.968874609999986</v>
      </c>
      <c r="BC11" s="394">
        <v>128.10002306000004</v>
      </c>
      <c r="BD11" s="394">
        <v>198.72715011999992</v>
      </c>
      <c r="BE11" s="394">
        <v>78.082431899999989</v>
      </c>
      <c r="BF11" s="394">
        <v>71.644400509999997</v>
      </c>
      <c r="BG11" s="394">
        <v>60.004848339999995</v>
      </c>
      <c r="BH11" s="394">
        <v>101.53675214999998</v>
      </c>
    </row>
    <row r="12" spans="1:60" s="109" customFormat="1">
      <c r="A12" s="218" t="s">
        <v>256</v>
      </c>
      <c r="B12" s="394">
        <v>-564.92568964999998</v>
      </c>
      <c r="C12" s="394">
        <v>-724.31048642999997</v>
      </c>
      <c r="D12" s="394">
        <v>-361.96594727000002</v>
      </c>
      <c r="E12" s="394">
        <v>-558.77586144999998</v>
      </c>
      <c r="F12" s="394">
        <v>-583.98376664</v>
      </c>
      <c r="G12" s="394">
        <v>-344.16605136999999</v>
      </c>
      <c r="H12" s="394">
        <v>-397.83783535999999</v>
      </c>
      <c r="I12" s="394">
        <v>-268.90320455</v>
      </c>
      <c r="J12" s="394">
        <v>-285.20127602999997</v>
      </c>
      <c r="K12" s="394">
        <v>-196.00986506000001</v>
      </c>
      <c r="L12" s="394">
        <v>-138.37771280000001</v>
      </c>
      <c r="M12" s="394">
        <v>-183.66703552000001</v>
      </c>
      <c r="N12" s="394">
        <v>-133.73281714999999</v>
      </c>
      <c r="O12" s="394">
        <v>-202.00437348</v>
      </c>
      <c r="P12" s="394">
        <v>-274.95416546000001</v>
      </c>
      <c r="Q12" s="394">
        <v>-225.09328511000001</v>
      </c>
      <c r="R12" s="394">
        <v>-390.76438528</v>
      </c>
      <c r="S12" s="394">
        <v>-491.35643794999999</v>
      </c>
      <c r="T12" s="394">
        <v>-367.30874383999998</v>
      </c>
      <c r="U12" s="394">
        <v>-282.21146017000001</v>
      </c>
      <c r="V12" s="394">
        <v>-339.90598533000002</v>
      </c>
      <c r="W12" s="394">
        <v>-498.12769695999998</v>
      </c>
      <c r="X12" s="394">
        <v>-431.68138769000001</v>
      </c>
      <c r="Y12" s="394">
        <v>-537.06592105000004</v>
      </c>
      <c r="Z12" s="394">
        <v>-482.00386030999999</v>
      </c>
      <c r="AA12" s="394">
        <v>-717.27816104999999</v>
      </c>
      <c r="AB12" s="394">
        <v>-666.66189689999999</v>
      </c>
      <c r="AC12" s="394">
        <v>-648.2772612</v>
      </c>
      <c r="AD12" s="394">
        <v>-473.14364810999996</v>
      </c>
      <c r="AE12" s="394">
        <v>-533.31089231999999</v>
      </c>
      <c r="AF12" s="394">
        <v>-578.70244304999994</v>
      </c>
      <c r="AG12" s="394">
        <v>-736.68180647999998</v>
      </c>
      <c r="AH12" s="394">
        <v>-785.49494766999987</v>
      </c>
      <c r="AI12" s="394">
        <v>-908.91826558000002</v>
      </c>
      <c r="AJ12" s="394">
        <v>-831.89341289999993</v>
      </c>
      <c r="AK12" s="394">
        <v>-981.60081730000002</v>
      </c>
      <c r="AL12" s="394">
        <v>-696.85116046000007</v>
      </c>
      <c r="AM12" s="394">
        <v>-833.03560141000003</v>
      </c>
      <c r="AN12" s="394">
        <v>-732.69592972999976</v>
      </c>
      <c r="AO12" s="394">
        <v>-838.07151902999954</v>
      </c>
      <c r="AP12" s="394">
        <v>-871.03866417999984</v>
      </c>
      <c r="AQ12" s="394">
        <v>-1028.49195577</v>
      </c>
      <c r="AR12" s="394">
        <v>-881.22226266999985</v>
      </c>
      <c r="AS12" s="394">
        <v>-972.54169434999994</v>
      </c>
      <c r="AT12" s="394">
        <v>-475.01734860999989</v>
      </c>
      <c r="AU12" s="394">
        <v>-689.61088333999987</v>
      </c>
      <c r="AV12" s="394">
        <v>-484.6675690899998</v>
      </c>
      <c r="AW12" s="394">
        <v>-561.17572020000011</v>
      </c>
      <c r="AX12" s="394">
        <v>-398.19420398</v>
      </c>
      <c r="AY12" s="394">
        <v>-577.2533098900002</v>
      </c>
      <c r="AZ12" s="394">
        <v>-303.21990638</v>
      </c>
      <c r="BA12" s="394">
        <v>-337.68376537</v>
      </c>
      <c r="BB12" s="394">
        <v>-390.8796910800001</v>
      </c>
      <c r="BC12" s="394">
        <v>-429.44300433000012</v>
      </c>
      <c r="BD12" s="394">
        <v>-460.65331424999999</v>
      </c>
      <c r="BE12" s="394">
        <v>-589.04507717000013</v>
      </c>
      <c r="BF12" s="394">
        <v>-637.85817298000006</v>
      </c>
      <c r="BG12" s="394">
        <v>-1132.7407656999999</v>
      </c>
      <c r="BH12" s="394">
        <v>-1216.5998187599998</v>
      </c>
    </row>
    <row r="13" spans="1:60" s="109" customFormat="1">
      <c r="A13" s="215" t="s">
        <v>257</v>
      </c>
      <c r="B13" s="393">
        <v>8.9102673473493041</v>
      </c>
      <c r="C13" s="393">
        <v>-429.88970047909481</v>
      </c>
      <c r="D13" s="393">
        <v>-35.263784540400934</v>
      </c>
      <c r="E13" s="393">
        <v>-130.0047023204981</v>
      </c>
      <c r="F13" s="393">
        <v>-195.85565885249724</v>
      </c>
      <c r="G13" s="393">
        <v>-92.51370196209794</v>
      </c>
      <c r="H13" s="393">
        <v>-115.93802185175002</v>
      </c>
      <c r="I13" s="393">
        <v>-103.86481627200561</v>
      </c>
      <c r="J13" s="393">
        <v>21.269539637248272</v>
      </c>
      <c r="K13" s="393">
        <v>99.370513907903813</v>
      </c>
      <c r="L13" s="393">
        <v>141.50502044564988</v>
      </c>
      <c r="M13" s="393">
        <v>103.47829670404667</v>
      </c>
      <c r="N13" s="393">
        <v>200.33986822135066</v>
      </c>
      <c r="O13" s="393">
        <v>173.87362673404911</v>
      </c>
      <c r="P13" s="393">
        <v>295.794113757996</v>
      </c>
      <c r="Q13" s="393">
        <v>389.97365017239713</v>
      </c>
      <c r="R13" s="393">
        <v>159.10483530569689</v>
      </c>
      <c r="S13" s="393">
        <v>-59.767459588801898</v>
      </c>
      <c r="T13" s="393">
        <v>143.830026924994</v>
      </c>
      <c r="U13" s="393">
        <v>470.22855361455004</v>
      </c>
      <c r="V13" s="393">
        <v>567.64517051284804</v>
      </c>
      <c r="W13" s="393">
        <v>154.84986476316465</v>
      </c>
      <c r="X13" s="393">
        <v>276.57526640139002</v>
      </c>
      <c r="Y13" s="393">
        <v>551.89174195793908</v>
      </c>
      <c r="Z13" s="393">
        <v>598.14732518040159</v>
      </c>
      <c r="AA13" s="393">
        <v>-139.00800702405024</v>
      </c>
      <c r="AB13" s="393">
        <v>226.16114787999993</v>
      </c>
      <c r="AC13" s="393">
        <v>-771.79379911000012</v>
      </c>
      <c r="AD13" s="393">
        <v>164.69277330000011</v>
      </c>
      <c r="AE13" s="393">
        <v>325.68536577999998</v>
      </c>
      <c r="AF13" s="393">
        <v>490.77826618999882</v>
      </c>
      <c r="AG13" s="393">
        <v>478.98172694999835</v>
      </c>
      <c r="AH13" s="393">
        <v>409.51512217000004</v>
      </c>
      <c r="AI13" s="393">
        <v>291.87752371999932</v>
      </c>
      <c r="AJ13" s="393">
        <v>127.56660734000002</v>
      </c>
      <c r="AK13" s="393">
        <v>-151.92731707999985</v>
      </c>
      <c r="AL13" s="393">
        <v>270.99468815999853</v>
      </c>
      <c r="AM13" s="393">
        <v>4.613921259999529</v>
      </c>
      <c r="AN13" s="393">
        <v>224.88886916999934</v>
      </c>
      <c r="AO13" s="393">
        <v>362.72103851000134</v>
      </c>
      <c r="AP13" s="393">
        <v>418.27766777000011</v>
      </c>
      <c r="AQ13" s="393">
        <v>117.87450909000063</v>
      </c>
      <c r="AR13" s="393">
        <v>-163.2101494999996</v>
      </c>
      <c r="AS13" s="393">
        <v>-367.22004707999986</v>
      </c>
      <c r="AT13" s="393">
        <v>138.78503738000074</v>
      </c>
      <c r="AU13" s="393">
        <v>-146.77199059000066</v>
      </c>
      <c r="AV13" s="393">
        <v>13.99979086000053</v>
      </c>
      <c r="AW13" s="393">
        <v>47.395874059999187</v>
      </c>
      <c r="AX13" s="393">
        <v>107.85955880999961</v>
      </c>
      <c r="AY13" s="393">
        <v>-79.028729290000342</v>
      </c>
      <c r="AZ13" s="393">
        <v>327.65198358999999</v>
      </c>
      <c r="BA13" s="393">
        <v>130.91848786000043</v>
      </c>
      <c r="BB13" s="393">
        <v>253.58010358999974</v>
      </c>
      <c r="BC13" s="393">
        <v>404.27166680000096</v>
      </c>
      <c r="BD13" s="393">
        <v>867.93914157000086</v>
      </c>
      <c r="BE13" s="393">
        <v>1152.9830159699991</v>
      </c>
      <c r="BF13" s="393">
        <v>1357.6070395799989</v>
      </c>
      <c r="BG13" s="393">
        <v>1702.5587605799992</v>
      </c>
      <c r="BH13" s="393">
        <v>2542.7815742799967</v>
      </c>
    </row>
    <row r="14" spans="1:60" s="109" customFormat="1">
      <c r="A14" s="215" t="s">
        <v>542</v>
      </c>
      <c r="B14" s="393">
        <v>10.184065991803436</v>
      </c>
      <c r="C14" s="393">
        <v>245.0286300468124</v>
      </c>
      <c r="D14" s="393">
        <v>-167.02560404960877</v>
      </c>
      <c r="E14" s="393">
        <v>-175.2458158837012</v>
      </c>
      <c r="F14" s="393">
        <v>-101.1227301472054</v>
      </c>
      <c r="G14" s="393">
        <v>-131.23984997699972</v>
      </c>
      <c r="H14" s="393">
        <v>-101.6123577610042</v>
      </c>
      <c r="I14" s="393">
        <v>-88.084797154441731</v>
      </c>
      <c r="J14" s="393">
        <v>-21.448926035146087</v>
      </c>
      <c r="K14" s="393">
        <v>-46.846098356005768</v>
      </c>
      <c r="L14" s="393">
        <v>-150.38163342719963</v>
      </c>
      <c r="M14" s="393">
        <v>-81.598775907598338</v>
      </c>
      <c r="N14" s="393">
        <v>-172.03350203379568</v>
      </c>
      <c r="O14" s="393">
        <v>-83.351581588303361</v>
      </c>
      <c r="P14" s="393">
        <v>-105.44511441799477</v>
      </c>
      <c r="Q14" s="393">
        <v>-64.698433622396806</v>
      </c>
      <c r="R14" s="393">
        <v>-39.03816866569332</v>
      </c>
      <c r="S14" s="393">
        <v>-30.523531111201009</v>
      </c>
      <c r="T14" s="393">
        <v>-125.11166082499403</v>
      </c>
      <c r="U14" s="393">
        <v>-88.430366714557749</v>
      </c>
      <c r="V14" s="393">
        <v>-68.564676992854857</v>
      </c>
      <c r="W14" s="393">
        <v>-116.54312040316972</v>
      </c>
      <c r="X14" s="393">
        <v>-180.42571122136997</v>
      </c>
      <c r="Y14" s="393">
        <v>-271.67281799796456</v>
      </c>
      <c r="Z14" s="393">
        <v>-120.53869084037797</v>
      </c>
      <c r="AA14" s="393">
        <v>-276.06514574596531</v>
      </c>
      <c r="AB14" s="393">
        <v>-146.82004014998347</v>
      </c>
      <c r="AC14" s="393">
        <v>-222.50265929999932</v>
      </c>
      <c r="AD14" s="393">
        <v>-36.320459020000271</v>
      </c>
      <c r="AE14" s="393">
        <v>-119.00743396000098</v>
      </c>
      <c r="AF14" s="393">
        <v>-125.94867531995033</v>
      </c>
      <c r="AG14" s="393">
        <v>-159.60287187003723</v>
      </c>
      <c r="AH14" s="393">
        <v>-83.573218549965532</v>
      </c>
      <c r="AI14" s="393">
        <v>-221.76959718009493</v>
      </c>
      <c r="AJ14" s="393">
        <v>-172.35076864994608</v>
      </c>
      <c r="AK14" s="393">
        <v>-197.14369868000085</v>
      </c>
      <c r="AL14" s="393">
        <v>-98.916409220024434</v>
      </c>
      <c r="AM14" s="393">
        <v>-162.72939634986778</v>
      </c>
      <c r="AN14" s="393">
        <v>-166.93004828010544</v>
      </c>
      <c r="AO14" s="393">
        <v>-154.02569918992322</v>
      </c>
      <c r="AP14" s="393">
        <v>-145.29793372006134</v>
      </c>
      <c r="AQ14" s="393">
        <v>-261.37686240998664</v>
      </c>
      <c r="AR14" s="393">
        <v>-275.67738236002879</v>
      </c>
      <c r="AS14" s="393">
        <v>-244.29091201997744</v>
      </c>
      <c r="AT14" s="393">
        <v>-123.66096160000097</v>
      </c>
      <c r="AU14" s="393">
        <v>-200.00206868992927</v>
      </c>
      <c r="AV14" s="393">
        <v>-171.5628302601026</v>
      </c>
      <c r="AW14" s="393">
        <v>-189.60670614999344</v>
      </c>
      <c r="AX14" s="393">
        <v>-121.30417230996773</v>
      </c>
      <c r="AY14" s="393">
        <v>-173.92612103003148</v>
      </c>
      <c r="AZ14" s="393">
        <v>-164.2742805399771</v>
      </c>
      <c r="BA14" s="393">
        <v>-108.68745601003002</v>
      </c>
      <c r="BB14" s="393">
        <v>-77.789573739969001</v>
      </c>
      <c r="BC14" s="393">
        <v>-146.38107164004759</v>
      </c>
      <c r="BD14" s="393">
        <v>-97.630234940023456</v>
      </c>
      <c r="BE14" s="393">
        <v>-152.06913313991936</v>
      </c>
      <c r="BF14" s="393">
        <v>-12.342013890084672</v>
      </c>
      <c r="BG14" s="393">
        <v>-64.449764359893379</v>
      </c>
      <c r="BH14" s="393">
        <v>7.8282927198215475</v>
      </c>
    </row>
    <row r="15" spans="1:60" s="109" customFormat="1">
      <c r="A15" s="389" t="s">
        <v>258</v>
      </c>
      <c r="B15" s="395">
        <v>4193.9298292422927</v>
      </c>
      <c r="C15" s="395">
        <v>4009.06875881001</v>
      </c>
      <c r="D15" s="395">
        <v>3806.7793702200001</v>
      </c>
      <c r="E15" s="395">
        <v>3501.528852015801</v>
      </c>
      <c r="F15" s="395">
        <v>3204.5504630160985</v>
      </c>
      <c r="G15" s="395">
        <v>2980.7969110770009</v>
      </c>
      <c r="H15" s="395">
        <v>2763.2465314642468</v>
      </c>
      <c r="I15" s="395">
        <v>2571.2969180377995</v>
      </c>
      <c r="J15" s="395">
        <v>2571.1175316399017</v>
      </c>
      <c r="K15" s="395">
        <v>2623.6419471917998</v>
      </c>
      <c r="L15" s="395">
        <v>2614.7653342102499</v>
      </c>
      <c r="M15" s="395">
        <v>2636.644855006698</v>
      </c>
      <c r="N15" s="395">
        <v>2664.9512211942529</v>
      </c>
      <c r="O15" s="395">
        <v>2755.4732663399986</v>
      </c>
      <c r="P15" s="395">
        <v>2945.8222656799999</v>
      </c>
      <c r="Q15" s="395">
        <v>3271.09748223</v>
      </c>
      <c r="R15" s="395">
        <v>3391.1641488700034</v>
      </c>
      <c r="S15" s="395">
        <v>3300.8731581700004</v>
      </c>
      <c r="T15" s="395">
        <v>3319.5915242700003</v>
      </c>
      <c r="U15" s="395">
        <v>3701.3897111699926</v>
      </c>
      <c r="V15" s="395">
        <v>4200.4702046899856</v>
      </c>
      <c r="W15" s="395">
        <v>4238.7769490499804</v>
      </c>
      <c r="X15" s="395">
        <v>4334.9265042300003</v>
      </c>
      <c r="Y15" s="395">
        <v>4615.1454281899751</v>
      </c>
      <c r="Z15" s="395">
        <v>5092.7540625299989</v>
      </c>
      <c r="AA15" s="395">
        <v>4677.6809097599835</v>
      </c>
      <c r="AB15" s="395">
        <v>4757.0220174899996</v>
      </c>
      <c r="AC15" s="395">
        <v>3762.72555908</v>
      </c>
      <c r="AD15" s="395">
        <v>3891.09787336</v>
      </c>
      <c r="AE15" s="395">
        <v>4097.7758051799992</v>
      </c>
      <c r="AF15" s="395">
        <v>4462.6053960500476</v>
      </c>
      <c r="AG15" s="395">
        <v>4781.9842511300085</v>
      </c>
      <c r="AH15" s="395">
        <v>5107.9261547500428</v>
      </c>
      <c r="AI15" s="395">
        <v>5178.0340812899467</v>
      </c>
      <c r="AJ15" s="395">
        <v>5133.2499199800004</v>
      </c>
      <c r="AK15" s="395">
        <v>4784.1789042199998</v>
      </c>
      <c r="AL15" s="395">
        <v>4956.2571831599744</v>
      </c>
      <c r="AM15" s="395">
        <v>4798.1417080701058</v>
      </c>
      <c r="AN15" s="395">
        <v>4856.1005289599998</v>
      </c>
      <c r="AO15" s="395">
        <v>5064.7958682800781</v>
      </c>
      <c r="AP15" s="395">
        <v>5337.7756023300171</v>
      </c>
      <c r="AQ15" s="395">
        <v>5194.2732490100307</v>
      </c>
      <c r="AR15" s="395">
        <v>4755.3857171500022</v>
      </c>
      <c r="AS15" s="395">
        <v>4143.8747580500249</v>
      </c>
      <c r="AT15" s="395">
        <v>4158.9988338300245</v>
      </c>
      <c r="AU15" s="395">
        <v>3812.2247745500945</v>
      </c>
      <c r="AV15" s="395">
        <v>3654.6617351499926</v>
      </c>
      <c r="AW15" s="395">
        <v>3512.4509030599984</v>
      </c>
      <c r="AX15" s="395">
        <v>3499.0062895600304</v>
      </c>
      <c r="AY15" s="395">
        <v>3246.0514392399987</v>
      </c>
      <c r="AZ15" s="395">
        <v>3409.4291422900214</v>
      </c>
      <c r="BA15" s="395">
        <v>3431.6601741399918</v>
      </c>
      <c r="BB15" s="395">
        <v>3607.4507039900227</v>
      </c>
      <c r="BC15" s="395">
        <v>3865.3412991499758</v>
      </c>
      <c r="BD15" s="395">
        <v>4635.6502057799535</v>
      </c>
      <c r="BE15" s="395">
        <v>5636.5640886100337</v>
      </c>
      <c r="BF15" s="395">
        <v>6981.8291142999478</v>
      </c>
      <c r="BG15" s="395">
        <v>8619.9381105200537</v>
      </c>
      <c r="BH15" s="395">
        <v>11170.547977519873</v>
      </c>
    </row>
    <row r="16" spans="1:60" s="109" customFormat="1">
      <c r="A16" s="218" t="s">
        <v>543</v>
      </c>
      <c r="B16" s="394">
        <v>4193.9298292422927</v>
      </c>
      <c r="C16" s="394">
        <v>4009.06875881001</v>
      </c>
      <c r="D16" s="394">
        <v>3806.7793702200001</v>
      </c>
      <c r="E16" s="394">
        <v>3501.528852015801</v>
      </c>
      <c r="F16" s="394">
        <v>3204.5504630160985</v>
      </c>
      <c r="G16" s="394">
        <v>2980.7969110770009</v>
      </c>
      <c r="H16" s="394">
        <v>2763.2465314642468</v>
      </c>
      <c r="I16" s="394">
        <v>2571.2969180377995</v>
      </c>
      <c r="J16" s="394">
        <v>2571.1175316399017</v>
      </c>
      <c r="K16" s="394">
        <v>2623.6419471917998</v>
      </c>
      <c r="L16" s="394">
        <v>2614.7653342102499</v>
      </c>
      <c r="M16" s="394">
        <v>2636.644855006698</v>
      </c>
      <c r="N16" s="394">
        <v>2664.9512211942529</v>
      </c>
      <c r="O16" s="394">
        <v>2755.4732663399986</v>
      </c>
      <c r="P16" s="394">
        <v>2945.8222656799999</v>
      </c>
      <c r="Q16" s="394">
        <v>3271.09748223</v>
      </c>
      <c r="R16" s="394">
        <v>3391.1641488700034</v>
      </c>
      <c r="S16" s="394">
        <v>3300.8731581700004</v>
      </c>
      <c r="T16" s="394">
        <v>3319.5915242700003</v>
      </c>
      <c r="U16" s="394">
        <v>3701.3897111699926</v>
      </c>
      <c r="V16" s="394">
        <v>4200.4702046899856</v>
      </c>
      <c r="W16" s="394">
        <v>4238.7769490499804</v>
      </c>
      <c r="X16" s="394">
        <v>4334.9265042300003</v>
      </c>
      <c r="Y16" s="394">
        <v>4615.1454281899751</v>
      </c>
      <c r="Z16" s="394">
        <v>5092.7540625299989</v>
      </c>
      <c r="AA16" s="394">
        <v>4677.6809097599835</v>
      </c>
      <c r="AB16" s="394">
        <v>4757.0220174899996</v>
      </c>
      <c r="AC16" s="394">
        <v>3762.72555908</v>
      </c>
      <c r="AD16" s="394">
        <v>3891.09787336</v>
      </c>
      <c r="AE16" s="394">
        <v>4097.7758051799992</v>
      </c>
      <c r="AF16" s="394">
        <v>4462.6053960500476</v>
      </c>
      <c r="AG16" s="394">
        <v>4781.9842511300085</v>
      </c>
      <c r="AH16" s="394">
        <v>5107.9261547500428</v>
      </c>
      <c r="AI16" s="394">
        <v>5178.0340812899467</v>
      </c>
      <c r="AJ16" s="394">
        <v>5133.2499199800004</v>
      </c>
      <c r="AK16" s="394">
        <v>4784.1789042199998</v>
      </c>
      <c r="AL16" s="394">
        <v>4956.2571831599744</v>
      </c>
      <c r="AM16" s="394">
        <v>4798.1417080701058</v>
      </c>
      <c r="AN16" s="394">
        <v>4856.1005289599998</v>
      </c>
      <c r="AO16" s="394">
        <v>5064.7958682800781</v>
      </c>
      <c r="AP16" s="394">
        <v>5337.7756023300171</v>
      </c>
      <c r="AQ16" s="394">
        <v>5194.2732490100307</v>
      </c>
      <c r="AR16" s="394">
        <v>4755.3857171500022</v>
      </c>
      <c r="AS16" s="394">
        <v>4143.8747580500249</v>
      </c>
      <c r="AT16" s="394">
        <v>4158.9988338300245</v>
      </c>
      <c r="AU16" s="394">
        <v>3812.2247745500945</v>
      </c>
      <c r="AV16" s="394">
        <v>3654.6617351499926</v>
      </c>
      <c r="AW16" s="394">
        <v>3512.4509030599984</v>
      </c>
      <c r="AX16" s="394">
        <v>3499.0062895600304</v>
      </c>
      <c r="AY16" s="394">
        <v>3246.0514392399987</v>
      </c>
      <c r="AZ16" s="394">
        <v>3409.4291422900214</v>
      </c>
      <c r="BA16" s="394">
        <v>3431.6601741399918</v>
      </c>
      <c r="BB16" s="394">
        <v>3607.4507039900227</v>
      </c>
      <c r="BC16" s="394">
        <v>3865.3412991499758</v>
      </c>
      <c r="BD16" s="394">
        <v>4635.6502057799535</v>
      </c>
      <c r="BE16" s="394">
        <v>5636.5640886100337</v>
      </c>
      <c r="BF16" s="394">
        <v>6981.8291142999478</v>
      </c>
      <c r="BG16" s="394">
        <v>8619.9381105200537</v>
      </c>
      <c r="BH16" s="394">
        <v>11170.547977519873</v>
      </c>
    </row>
    <row r="17" spans="1:60" s="109" customFormat="1">
      <c r="A17" s="218" t="s">
        <v>544</v>
      </c>
      <c r="B17" s="394">
        <v>584.02002298915238</v>
      </c>
      <c r="C17" s="394">
        <v>539.44941599771721</v>
      </c>
      <c r="D17" s="394">
        <v>159.67655867999019</v>
      </c>
      <c r="E17" s="394">
        <v>253.52534324580085</v>
      </c>
      <c r="F17" s="394">
        <v>287.00537764029752</v>
      </c>
      <c r="G17" s="394">
        <v>120.41249943090236</v>
      </c>
      <c r="H17" s="394">
        <v>180.28745574724587</v>
      </c>
      <c r="I17" s="394">
        <v>76.953591123552712</v>
      </c>
      <c r="J17" s="394">
        <v>285.02188963210216</v>
      </c>
      <c r="K17" s="394">
        <v>248.53428061189808</v>
      </c>
      <c r="L17" s="394">
        <v>129.50109981845011</v>
      </c>
      <c r="M17" s="394">
        <v>205.54655631644812</v>
      </c>
      <c r="N17" s="394">
        <v>162.03918333755487</v>
      </c>
      <c r="O17" s="394">
        <v>292.52641862574581</v>
      </c>
      <c r="P17" s="394">
        <v>465.30316480000124</v>
      </c>
      <c r="Q17" s="394">
        <v>550.36850166000011</v>
      </c>
      <c r="R17" s="394">
        <v>510.8310519200034</v>
      </c>
      <c r="S17" s="394">
        <v>401.06544724999696</v>
      </c>
      <c r="T17" s="394">
        <v>386.02710993999989</v>
      </c>
      <c r="U17" s="394">
        <v>664.0096470699923</v>
      </c>
      <c r="V17" s="394">
        <v>838.98647884999309</v>
      </c>
      <c r="W17" s="394">
        <v>536.43444131999479</v>
      </c>
      <c r="X17" s="394">
        <v>527.83094287001995</v>
      </c>
      <c r="Y17" s="394">
        <v>817.28484500997479</v>
      </c>
      <c r="Z17" s="394">
        <v>959.61249465002379</v>
      </c>
      <c r="AA17" s="394">
        <v>302.20500827998455</v>
      </c>
      <c r="AB17" s="394">
        <v>746.00300463001611</v>
      </c>
      <c r="AC17" s="394">
        <v>-346.01919720999956</v>
      </c>
      <c r="AD17" s="394">
        <v>601.51596238999991</v>
      </c>
      <c r="AE17" s="394">
        <v>739.98882413999922</v>
      </c>
      <c r="AF17" s="394">
        <v>943.53203392004832</v>
      </c>
      <c r="AG17" s="394">
        <v>1056.0606615599609</v>
      </c>
      <c r="AH17" s="394">
        <v>1111.4368512900342</v>
      </c>
      <c r="AI17" s="394">
        <v>979.02619211990395</v>
      </c>
      <c r="AJ17" s="394">
        <v>787.10925159005365</v>
      </c>
      <c r="AK17" s="394">
        <v>632.52980153999943</v>
      </c>
      <c r="AL17" s="394">
        <v>868.92943939997463</v>
      </c>
      <c r="AM17" s="394">
        <v>674.92012632013143</v>
      </c>
      <c r="AN17" s="394">
        <v>790.65475061989378</v>
      </c>
      <c r="AO17" s="394">
        <v>1046.7668583500779</v>
      </c>
      <c r="AP17" s="394">
        <v>1144.0183982299388</v>
      </c>
      <c r="AQ17" s="394">
        <v>884.98960245001354</v>
      </c>
      <c r="AR17" s="394">
        <v>442.33473080997135</v>
      </c>
      <c r="AS17" s="394">
        <v>361.03073525002264</v>
      </c>
      <c r="AT17" s="394">
        <v>490.14142438999954</v>
      </c>
      <c r="AU17" s="394">
        <v>342.83682406006983</v>
      </c>
      <c r="AV17" s="394">
        <v>327.10452968989796</v>
      </c>
      <c r="AW17" s="394">
        <v>418.96488811000586</v>
      </c>
      <c r="AX17" s="394">
        <v>384.749590480032</v>
      </c>
      <c r="AY17" s="394">
        <v>324.29845956996849</v>
      </c>
      <c r="AZ17" s="394">
        <v>466.59760943002277</v>
      </c>
      <c r="BA17" s="394">
        <v>359.91479721997035</v>
      </c>
      <c r="BB17" s="394">
        <v>566.67022093003106</v>
      </c>
      <c r="BC17" s="394">
        <v>687.33359948995326</v>
      </c>
      <c r="BD17" s="394">
        <v>1230.9622208799776</v>
      </c>
      <c r="BE17" s="394">
        <v>1589.9589600000804</v>
      </c>
      <c r="BF17" s="394">
        <v>1983.1231986699142</v>
      </c>
      <c r="BG17" s="394">
        <v>2770.8497619201057</v>
      </c>
      <c r="BH17" s="394">
        <v>3767.209685759819</v>
      </c>
    </row>
    <row r="18" spans="1:60" s="109" customFormat="1">
      <c r="A18" s="218" t="s">
        <v>540</v>
      </c>
      <c r="B18" s="394">
        <v>0</v>
      </c>
      <c r="C18" s="394">
        <v>0</v>
      </c>
      <c r="D18" s="394">
        <v>0</v>
      </c>
      <c r="E18" s="394">
        <v>0</v>
      </c>
      <c r="F18" s="394">
        <v>0</v>
      </c>
      <c r="G18" s="394">
        <v>0</v>
      </c>
      <c r="H18" s="394">
        <v>0</v>
      </c>
      <c r="I18" s="394">
        <v>0</v>
      </c>
      <c r="J18" s="394">
        <v>0</v>
      </c>
      <c r="K18" s="394">
        <v>0</v>
      </c>
      <c r="L18" s="394">
        <v>0</v>
      </c>
      <c r="M18" s="394">
        <v>0</v>
      </c>
      <c r="N18" s="394">
        <v>0</v>
      </c>
      <c r="O18" s="394">
        <v>0</v>
      </c>
      <c r="P18" s="394">
        <v>0</v>
      </c>
      <c r="Q18" s="394">
        <v>0</v>
      </c>
      <c r="R18" s="394">
        <v>0</v>
      </c>
      <c r="S18" s="394">
        <v>0</v>
      </c>
      <c r="T18" s="394">
        <v>0</v>
      </c>
      <c r="U18" s="394">
        <v>0</v>
      </c>
      <c r="V18" s="394">
        <v>0</v>
      </c>
      <c r="W18" s="394">
        <v>0</v>
      </c>
      <c r="X18" s="394">
        <v>0</v>
      </c>
      <c r="Y18" s="394">
        <v>0</v>
      </c>
      <c r="Z18" s="394">
        <v>0</v>
      </c>
      <c r="AA18" s="394">
        <v>0</v>
      </c>
      <c r="AB18" s="394">
        <v>0</v>
      </c>
      <c r="AC18" s="394">
        <v>0</v>
      </c>
      <c r="AD18" s="394">
        <v>0</v>
      </c>
      <c r="AE18" s="394">
        <v>0</v>
      </c>
      <c r="AF18" s="394">
        <v>0</v>
      </c>
      <c r="AG18" s="394">
        <v>0</v>
      </c>
      <c r="AH18" s="394">
        <v>0</v>
      </c>
      <c r="AI18" s="394">
        <v>0</v>
      </c>
      <c r="AJ18" s="394">
        <v>0</v>
      </c>
      <c r="AK18" s="394">
        <v>0</v>
      </c>
      <c r="AL18" s="394">
        <v>0</v>
      </c>
      <c r="AM18" s="394">
        <v>0</v>
      </c>
      <c r="AN18" s="394">
        <v>0</v>
      </c>
      <c r="AO18" s="394">
        <v>0</v>
      </c>
      <c r="AP18" s="394">
        <v>0</v>
      </c>
      <c r="AQ18" s="394">
        <v>0</v>
      </c>
      <c r="AR18" s="394">
        <v>0</v>
      </c>
      <c r="AS18" s="394">
        <v>0</v>
      </c>
      <c r="AT18" s="394">
        <v>0</v>
      </c>
      <c r="AU18" s="394">
        <v>0</v>
      </c>
      <c r="AV18" s="394">
        <v>0</v>
      </c>
      <c r="AW18" s="394">
        <v>0</v>
      </c>
      <c r="AX18" s="394">
        <v>0</v>
      </c>
      <c r="AY18" s="394">
        <v>0</v>
      </c>
      <c r="AZ18" s="394">
        <v>0</v>
      </c>
      <c r="BA18" s="394">
        <v>0</v>
      </c>
      <c r="BB18" s="394">
        <v>0</v>
      </c>
      <c r="BC18" s="394">
        <v>0</v>
      </c>
      <c r="BD18" s="394">
        <v>0</v>
      </c>
      <c r="BE18" s="394">
        <v>0</v>
      </c>
      <c r="BF18" s="394">
        <v>0</v>
      </c>
      <c r="BG18" s="394">
        <v>0</v>
      </c>
      <c r="BH18" s="394">
        <v>0</v>
      </c>
    </row>
    <row r="19" spans="1:60" s="109" customFormat="1">
      <c r="A19" s="218" t="s">
        <v>541</v>
      </c>
      <c r="B19" s="394">
        <v>584.02002298915238</v>
      </c>
      <c r="C19" s="394">
        <v>539.44941599771721</v>
      </c>
      <c r="D19" s="394">
        <v>159.67655867999019</v>
      </c>
      <c r="E19" s="394">
        <v>253.52534324580085</v>
      </c>
      <c r="F19" s="394">
        <v>287.00537764029752</v>
      </c>
      <c r="G19" s="394">
        <v>120.41249943090236</v>
      </c>
      <c r="H19" s="394">
        <v>180.28745574724587</v>
      </c>
      <c r="I19" s="394">
        <v>76.953591123552712</v>
      </c>
      <c r="J19" s="394">
        <v>285.02188963210216</v>
      </c>
      <c r="K19" s="394">
        <v>248.53428061189808</v>
      </c>
      <c r="L19" s="394">
        <v>129.50109981845011</v>
      </c>
      <c r="M19" s="394">
        <v>205.54655631644812</v>
      </c>
      <c r="N19" s="394">
        <v>162.03918333755487</v>
      </c>
      <c r="O19" s="394">
        <v>292.52641862574581</v>
      </c>
      <c r="P19" s="394">
        <v>465.30316480000124</v>
      </c>
      <c r="Q19" s="394">
        <v>550.36850166000011</v>
      </c>
      <c r="R19" s="394">
        <v>510.8310519200034</v>
      </c>
      <c r="S19" s="394">
        <v>401.06544724999696</v>
      </c>
      <c r="T19" s="394">
        <v>386.02710993999989</v>
      </c>
      <c r="U19" s="394">
        <v>664.0096470699923</v>
      </c>
      <c r="V19" s="394">
        <v>838.98647884999309</v>
      </c>
      <c r="W19" s="394">
        <v>536.43444131999479</v>
      </c>
      <c r="X19" s="394">
        <v>527.83094287001995</v>
      </c>
      <c r="Y19" s="394">
        <v>817.28484500997479</v>
      </c>
      <c r="Z19" s="394">
        <v>959.61249465002379</v>
      </c>
      <c r="AA19" s="394">
        <v>302.20500827998455</v>
      </c>
      <c r="AB19" s="394">
        <v>746.00300463001611</v>
      </c>
      <c r="AC19" s="394">
        <v>-346.01919720999956</v>
      </c>
      <c r="AD19" s="394">
        <v>601.51596238999991</v>
      </c>
      <c r="AE19" s="394">
        <v>739.98882413999922</v>
      </c>
      <c r="AF19" s="394">
        <v>943.53203392004832</v>
      </c>
      <c r="AG19" s="394">
        <v>1056.0606615599609</v>
      </c>
      <c r="AH19" s="394">
        <v>1111.4368512900342</v>
      </c>
      <c r="AI19" s="394">
        <v>979.02619211990395</v>
      </c>
      <c r="AJ19" s="394">
        <v>787.10925159005365</v>
      </c>
      <c r="AK19" s="394">
        <v>632.52980153999943</v>
      </c>
      <c r="AL19" s="394">
        <v>868.92943939997463</v>
      </c>
      <c r="AM19" s="394">
        <v>674.92012632013143</v>
      </c>
      <c r="AN19" s="394">
        <v>790.65475061989378</v>
      </c>
      <c r="AO19" s="394">
        <v>1046.7668583500779</v>
      </c>
      <c r="AP19" s="394">
        <v>1115.8540335499388</v>
      </c>
      <c r="AQ19" s="394">
        <v>664.72510897001348</v>
      </c>
      <c r="AR19" s="394">
        <v>440.40873186997135</v>
      </c>
      <c r="AS19" s="394">
        <v>340.76429006002263</v>
      </c>
      <c r="AT19" s="394">
        <v>490.14142438999954</v>
      </c>
      <c r="AU19" s="394">
        <v>342.83682406006983</v>
      </c>
      <c r="AV19" s="394">
        <v>327.10452968989796</v>
      </c>
      <c r="AW19" s="394">
        <v>418.96488811000586</v>
      </c>
      <c r="AX19" s="394">
        <v>384.749590480032</v>
      </c>
      <c r="AY19" s="394">
        <v>324.29845956996849</v>
      </c>
      <c r="AZ19" s="394">
        <v>466.59760943002277</v>
      </c>
      <c r="BA19" s="394">
        <v>359.91479721997035</v>
      </c>
      <c r="BB19" s="394">
        <v>566.67022093003106</v>
      </c>
      <c r="BC19" s="394">
        <v>687.33359948995326</v>
      </c>
      <c r="BD19" s="394">
        <v>1230.9622208799776</v>
      </c>
      <c r="BE19" s="394">
        <v>1589.9589600000804</v>
      </c>
      <c r="BF19" s="394">
        <v>1983.1231986699142</v>
      </c>
      <c r="BG19" s="394">
        <v>2770.8497619201057</v>
      </c>
      <c r="BH19" s="394">
        <v>3767.209685759819</v>
      </c>
    </row>
    <row r="20" spans="1:60" s="109" customFormat="1">
      <c r="A20" s="218" t="s">
        <v>595</v>
      </c>
      <c r="B20" s="396">
        <v>8.9384451493489756</v>
      </c>
      <c r="C20" s="396">
        <v>8.3803403639189771</v>
      </c>
      <c r="D20" s="396">
        <v>7.9330588209444066</v>
      </c>
      <c r="E20" s="396">
        <v>7.1594533973056578</v>
      </c>
      <c r="F20" s="396">
        <v>6.4691440158582125</v>
      </c>
      <c r="G20" s="396">
        <v>5.7712815083521321</v>
      </c>
      <c r="H20" s="396">
        <v>5.1710650820915447</v>
      </c>
      <c r="I20" s="396">
        <v>4.4957595973630626</v>
      </c>
      <c r="J20" s="396">
        <v>4.3223198428220861</v>
      </c>
      <c r="K20" s="396">
        <v>4.1312444972136753</v>
      </c>
      <c r="L20" s="396">
        <v>3.9712979087978142</v>
      </c>
      <c r="M20" s="396">
        <v>3.5605652209134857</v>
      </c>
      <c r="N20" s="396">
        <v>3.4734368860480673</v>
      </c>
      <c r="O20" s="396">
        <v>3.2144579255203127</v>
      </c>
      <c r="P20" s="396">
        <v>3.3904931680649564</v>
      </c>
      <c r="Q20" s="396">
        <v>3.42115288154287</v>
      </c>
      <c r="R20" s="396">
        <v>3.4024389869502465</v>
      </c>
      <c r="S20" s="396">
        <v>3.0277575219655724</v>
      </c>
      <c r="T20" s="396">
        <v>3.0194974399917887</v>
      </c>
      <c r="U20" s="396">
        <v>3.1676201738450782</v>
      </c>
      <c r="V20" s="396">
        <v>3.5655892255296764</v>
      </c>
      <c r="W20" s="396">
        <v>3.5419730230217952</v>
      </c>
      <c r="X20" s="396">
        <v>3.6220470700255332</v>
      </c>
      <c r="Y20" s="396">
        <v>3.7721853219295443</v>
      </c>
      <c r="Z20" s="396">
        <v>4.0749527199006765</v>
      </c>
      <c r="AA20" s="396">
        <v>3.5851218021761442</v>
      </c>
      <c r="AB20" s="396">
        <v>3.7013133577154251</v>
      </c>
      <c r="AC20" s="396">
        <v>2.8770402203915815</v>
      </c>
      <c r="AD20" s="396">
        <v>2.9035868202788229</v>
      </c>
      <c r="AE20" s="396">
        <v>2.9540865896461539</v>
      </c>
      <c r="AF20" s="396">
        <v>3.2837999830098474</v>
      </c>
      <c r="AG20" s="396">
        <v>3.442910599034728</v>
      </c>
      <c r="AH20" s="396">
        <v>3.6252965944923532</v>
      </c>
      <c r="AI20" s="396">
        <v>3.5937186932057954</v>
      </c>
      <c r="AJ20" s="396">
        <v>3.549751995344788</v>
      </c>
      <c r="AK20" s="396">
        <v>3.2234073679085173</v>
      </c>
      <c r="AL20" s="396">
        <v>3.3336708511966116</v>
      </c>
      <c r="AM20" s="396">
        <v>3.1634320648850709</v>
      </c>
      <c r="AN20" s="396">
        <v>3.2134315658577286</v>
      </c>
      <c r="AO20" s="396">
        <v>3.257796496517317</v>
      </c>
      <c r="AP20" s="396">
        <v>0</v>
      </c>
      <c r="AQ20" s="396">
        <v>0</v>
      </c>
      <c r="AR20" s="396">
        <v>2.9120287143249457</v>
      </c>
      <c r="AS20" s="396">
        <v>2.4389948530706906</v>
      </c>
      <c r="AT20" s="396">
        <v>2.3659348499371209</v>
      </c>
      <c r="AU20" s="396">
        <v>2.0598161107524593</v>
      </c>
      <c r="AV20" s="396">
        <v>1.8438645954480959</v>
      </c>
      <c r="AW20" s="396">
        <v>1.627012320299746</v>
      </c>
      <c r="AX20" s="396">
        <v>1.5703623132052633</v>
      </c>
      <c r="AY20" s="396">
        <v>1.4274071888200739</v>
      </c>
      <c r="AZ20" s="396">
        <v>1.3411180572435666</v>
      </c>
      <c r="BA20" s="396">
        <v>1.2591803345015111</v>
      </c>
      <c r="BB20" s="396">
        <v>1.2727217622950833</v>
      </c>
      <c r="BC20" s="396">
        <v>1.3923585674689358</v>
      </c>
      <c r="BD20" s="396">
        <v>1.5683062003853061</v>
      </c>
      <c r="BE20" s="396">
        <v>1.8350974848269332</v>
      </c>
      <c r="BF20" s="396">
        <v>2.1666067074828428</v>
      </c>
      <c r="BG20" s="396">
        <v>2.6707917050367516</v>
      </c>
      <c r="BH20" s="396">
        <v>3.3509801855710188</v>
      </c>
    </row>
    <row r="21" spans="1:60" s="109" customFormat="1" ht="13.5" thickBot="1">
      <c r="A21" s="220" t="s">
        <v>596</v>
      </c>
      <c r="B21" s="397">
        <v>1.244711083435841</v>
      </c>
      <c r="C21" s="397">
        <v>1.1276358643746645</v>
      </c>
      <c r="D21" s="397">
        <v>0.33275464878363503</v>
      </c>
      <c r="E21" s="397">
        <v>0.51837438922123757</v>
      </c>
      <c r="F21" s="397">
        <v>0.57938832379421001</v>
      </c>
      <c r="G21" s="397">
        <v>0.23313712811415238</v>
      </c>
      <c r="H21" s="397">
        <v>0.33738508545587231</v>
      </c>
      <c r="I21" s="397">
        <v>0.13454877319624248</v>
      </c>
      <c r="J21" s="397">
        <v>0.47915186841331198</v>
      </c>
      <c r="K21" s="397">
        <v>0.391347561829405</v>
      </c>
      <c r="L21" s="397">
        <v>0.19668588999836983</v>
      </c>
      <c r="M21" s="397">
        <v>0.27757318863371194</v>
      </c>
      <c r="N21" s="397">
        <v>0.21119819076371107</v>
      </c>
      <c r="O21" s="397">
        <v>0.34125312564711918</v>
      </c>
      <c r="P21" s="397">
        <v>0.53554052452965595</v>
      </c>
      <c r="Q21" s="397">
        <v>0.5756156139012153</v>
      </c>
      <c r="R21" s="397">
        <v>0.51252944726269933</v>
      </c>
      <c r="S21" s="397">
        <v>0.36788112312224902</v>
      </c>
      <c r="T21" s="397">
        <v>0.35112990911964181</v>
      </c>
      <c r="U21" s="397">
        <v>0.56825422822656657</v>
      </c>
      <c r="V21" s="397">
        <v>0.71217768572968665</v>
      </c>
      <c r="W21" s="397">
        <v>0.44825107398044073</v>
      </c>
      <c r="X21" s="397">
        <v>0.44102905048692687</v>
      </c>
      <c r="Y21" s="397">
        <v>0.6680070962338448</v>
      </c>
      <c r="Z21" s="397">
        <v>0.76783121609885385</v>
      </c>
      <c r="AA21" s="397">
        <v>0.23161942526921686</v>
      </c>
      <c r="AB21" s="397">
        <v>0.58044526087559267</v>
      </c>
      <c r="AC21" s="397">
        <v>-0.26457181948825986</v>
      </c>
      <c r="AD21" s="397">
        <v>0.44885887670431945</v>
      </c>
      <c r="AE21" s="397">
        <v>0.53345794543388292</v>
      </c>
      <c r="AF21" s="397">
        <v>0.69429631391974267</v>
      </c>
      <c r="AG21" s="397">
        <v>0.76033760338069456</v>
      </c>
      <c r="AH21" s="397">
        <v>0.78883055664931367</v>
      </c>
      <c r="AI21" s="397">
        <v>0.67947500393487192</v>
      </c>
      <c r="AJ21" s="397">
        <v>0.54430286464544897</v>
      </c>
      <c r="AK21" s="397">
        <v>0.42617578972794778</v>
      </c>
      <c r="AL21" s="397">
        <v>0.58445811765309463</v>
      </c>
      <c r="AM21" s="397">
        <v>0.44497726385328989</v>
      </c>
      <c r="AN21" s="397">
        <v>0.5232006459062053</v>
      </c>
      <c r="AO21" s="397">
        <v>0.67330520172797304</v>
      </c>
      <c r="AP21" s="397">
        <v>3.3789719986525677</v>
      </c>
      <c r="AQ21" s="397">
        <v>3.2626140769454963</v>
      </c>
      <c r="AR21" s="397">
        <v>0.27087002276522182</v>
      </c>
      <c r="AS21" s="397">
        <v>0.21249486446581028</v>
      </c>
      <c r="AT21" s="397">
        <v>0.2788273629531664</v>
      </c>
      <c r="AU21" s="397">
        <v>0.18524112698508952</v>
      </c>
      <c r="AV21" s="397">
        <v>0.16503208915479828</v>
      </c>
      <c r="AW21" s="397">
        <v>0.19406991116491637</v>
      </c>
      <c r="AX21" s="397">
        <v>0.17267652782269599</v>
      </c>
      <c r="AY21" s="397">
        <v>0.14260585858794331</v>
      </c>
      <c r="AZ21" s="397">
        <v>0.1835387841651922</v>
      </c>
      <c r="BA21" s="397">
        <v>0.13206366940720218</v>
      </c>
      <c r="BB21" s="397">
        <v>0.19992332020629267</v>
      </c>
      <c r="BC21" s="397">
        <v>0.2475886996497709</v>
      </c>
      <c r="BD21" s="397">
        <v>0.4164519749654671</v>
      </c>
      <c r="BE21" s="397">
        <v>0.51764330940016001</v>
      </c>
      <c r="BF21" s="397">
        <v>0.61540435230687851</v>
      </c>
      <c r="BG21" s="397">
        <v>0.85851690176378792</v>
      </c>
      <c r="BH21" s="397">
        <v>1.1301007826363745</v>
      </c>
    </row>
    <row r="22" spans="1:60" s="109" customFormat="1" ht="13.5" thickTop="1">
      <c r="C22" s="291"/>
      <c r="D22" s="291"/>
      <c r="E22" s="291"/>
      <c r="F22" s="291"/>
      <c r="G22" s="291"/>
      <c r="H22" s="291"/>
      <c r="I22" s="291"/>
      <c r="J22" s="291"/>
      <c r="K22" s="291"/>
      <c r="L22" s="291"/>
      <c r="M22" s="291"/>
      <c r="N22" s="328"/>
      <c r="O22" s="291"/>
      <c r="P22" s="291"/>
      <c r="Q22" s="291"/>
      <c r="R22" s="291"/>
      <c r="S22" s="291"/>
      <c r="T22" s="291"/>
      <c r="U22" s="291"/>
      <c r="V22" s="291"/>
      <c r="W22" s="291"/>
      <c r="X22" s="291"/>
      <c r="Y22" s="291"/>
      <c r="Z22" s="291"/>
      <c r="AA22" s="291"/>
      <c r="AB22" s="291"/>
      <c r="AC22" s="291"/>
      <c r="AD22" s="291"/>
      <c r="AE22" s="291"/>
      <c r="AF22" s="291"/>
      <c r="AG22" s="291"/>
      <c r="AH22" s="291"/>
      <c r="AI22" s="291"/>
      <c r="AJ22" s="291"/>
      <c r="AK22" s="291"/>
      <c r="AL22" s="291"/>
    </row>
    <row r="23" spans="1:60" s="109" customFormat="1" ht="29.1" customHeight="1">
      <c r="A23" s="578" t="s">
        <v>685</v>
      </c>
      <c r="C23" s="291"/>
      <c r="D23" s="291"/>
      <c r="E23" s="291"/>
      <c r="F23" s="291"/>
      <c r="G23" s="291"/>
      <c r="H23" s="291"/>
      <c r="I23" s="291"/>
      <c r="J23" s="291"/>
      <c r="K23" s="291"/>
      <c r="L23" s="291"/>
      <c r="M23" s="291"/>
      <c r="N23" s="328"/>
      <c r="O23" s="328"/>
      <c r="P23" s="328"/>
      <c r="Q23" s="328"/>
      <c r="R23" s="328"/>
      <c r="S23" s="328"/>
      <c r="T23" s="291"/>
      <c r="U23" s="291"/>
      <c r="V23" s="291"/>
      <c r="W23" s="291"/>
      <c r="X23" s="291"/>
      <c r="Y23" s="291"/>
      <c r="Z23" s="291"/>
      <c r="AA23" s="291"/>
      <c r="AB23" s="291"/>
      <c r="AC23" s="291"/>
      <c r="AD23" s="291"/>
      <c r="AE23" s="291"/>
      <c r="AF23" s="291"/>
      <c r="AG23" s="291"/>
      <c r="AH23" s="291"/>
      <c r="AI23" s="291"/>
      <c r="AJ23" s="291"/>
      <c r="AK23" s="291"/>
      <c r="AL23" s="291"/>
    </row>
    <row r="24" spans="1:60" s="109" customFormat="1">
      <c r="A24" s="578"/>
      <c r="C24" s="291"/>
      <c r="D24" s="291"/>
      <c r="E24" s="291"/>
      <c r="F24" s="291"/>
      <c r="G24" s="291"/>
      <c r="H24" s="291"/>
      <c r="I24" s="291"/>
      <c r="J24" s="291"/>
      <c r="K24" s="291"/>
      <c r="L24" s="291"/>
      <c r="M24" s="291"/>
      <c r="N24" s="328"/>
      <c r="O24" s="328"/>
      <c r="P24" s="328"/>
      <c r="Q24" s="328"/>
      <c r="R24" s="328"/>
      <c r="S24" s="328"/>
      <c r="T24" s="291"/>
      <c r="U24" s="291"/>
      <c r="V24" s="291"/>
      <c r="W24" s="291"/>
      <c r="X24" s="291"/>
      <c r="Y24" s="291"/>
      <c r="Z24" s="291"/>
      <c r="AA24" s="291"/>
      <c r="AB24" s="291"/>
      <c r="AC24" s="291"/>
      <c r="AD24" s="291"/>
      <c r="AE24" s="291"/>
      <c r="AF24" s="291"/>
      <c r="AG24" s="291"/>
      <c r="AH24" s="291"/>
      <c r="AI24" s="291"/>
      <c r="AJ24" s="291"/>
      <c r="AK24" s="291"/>
      <c r="AL24" s="291"/>
    </row>
    <row r="25" spans="1:60" s="109" customFormat="1">
      <c r="C25" s="291"/>
      <c r="D25" s="291"/>
      <c r="E25" s="291"/>
      <c r="F25" s="291"/>
      <c r="G25" s="291"/>
      <c r="H25" s="291"/>
      <c r="I25" s="291"/>
      <c r="J25" s="291"/>
      <c r="K25" s="291"/>
      <c r="L25" s="291"/>
      <c r="M25" s="291"/>
      <c r="N25" s="328"/>
      <c r="O25" s="328"/>
      <c r="P25" s="328"/>
      <c r="Q25" s="328"/>
      <c r="R25" s="328"/>
      <c r="S25" s="328"/>
      <c r="T25" s="291"/>
      <c r="U25" s="291"/>
      <c r="V25" s="291"/>
      <c r="W25" s="291"/>
      <c r="X25" s="291"/>
      <c r="Y25" s="291"/>
      <c r="Z25" s="291"/>
      <c r="AA25" s="291"/>
      <c r="AB25" s="291"/>
      <c r="AC25" s="291"/>
      <c r="AD25" s="291"/>
      <c r="AE25" s="291"/>
      <c r="AF25" s="291"/>
      <c r="AG25" s="291"/>
      <c r="AH25" s="291"/>
      <c r="AI25" s="291"/>
      <c r="AJ25" s="291"/>
      <c r="AK25" s="291"/>
      <c r="AL25" s="291"/>
    </row>
    <row r="26" spans="1:60" s="109" customFormat="1">
      <c r="C26" s="291"/>
      <c r="D26" s="291"/>
      <c r="E26" s="291"/>
      <c r="F26" s="291"/>
      <c r="G26" s="291"/>
      <c r="H26" s="291"/>
      <c r="I26" s="291"/>
      <c r="J26" s="291"/>
      <c r="K26" s="291"/>
      <c r="L26" s="291"/>
      <c r="M26" s="291"/>
      <c r="N26" s="328"/>
      <c r="O26" s="328"/>
      <c r="P26" s="328"/>
      <c r="Q26" s="328"/>
      <c r="R26" s="328"/>
      <c r="S26" s="328"/>
      <c r="T26" s="291"/>
      <c r="U26" s="291"/>
      <c r="V26" s="291"/>
      <c r="W26" s="291"/>
      <c r="X26" s="291"/>
      <c r="Y26" s="291"/>
      <c r="Z26" s="291"/>
      <c r="AA26" s="291"/>
      <c r="AB26" s="291"/>
      <c r="AC26" s="291"/>
      <c r="AD26" s="291"/>
      <c r="AE26" s="291"/>
      <c r="AF26" s="291"/>
      <c r="AG26" s="291"/>
      <c r="AH26" s="291"/>
      <c r="AI26" s="291"/>
      <c r="AJ26" s="291"/>
      <c r="AK26" s="291"/>
      <c r="AL26" s="291"/>
    </row>
  </sheetData>
  <sheetProtection sheet="1" objects="1" scenarios="1"/>
  <hyperlinks>
    <hyperlink ref="A4" location="'Index'!D16" display="Índice!A1" xr:uid="{9B8D4FD5-5B94-4A14-8236-152DB659BB9F}"/>
  </hyperlinks>
  <printOptions horizontalCentered="1"/>
  <pageMargins left="0.39370078740157483" right="0.39370078740157483" top="0.39370078740157483" bottom="0.39370078740157483" header="0.51181102362204722" footer="0.51181102362204722"/>
  <pageSetup paperSize="9" orientation="landscape" r:id="rId1"/>
  <headerFooter alignWithMargins="0">
    <oddHeader>&amp;R&amp;"Calibri"&amp;10&amp;K000000 #interna&amp;1#_x000D_</oddHead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D0467-DC87-45D3-81FE-2D5369314D1D}">
  <sheetPr codeName="Plan26">
    <tabColor rgb="FF33CCCC"/>
  </sheetPr>
  <dimension ref="A1:BH26"/>
  <sheetViews>
    <sheetView showGridLines="0" showRowColHeaders="0" zoomScaleNormal="100" workbookViewId="0">
      <pane xSplit="1" ySplit="5" topLeftCell="AZ6" activePane="bottomRight" state="frozen"/>
      <selection pane="topRight" activeCell="B1" sqref="B1"/>
      <selection pane="bottomLeft" activeCell="A6" sqref="A6"/>
      <selection pane="bottomRight" activeCell="A4" sqref="A4"/>
    </sheetView>
  </sheetViews>
  <sheetFormatPr defaultColWidth="12.42578125" defaultRowHeight="12.75"/>
  <cols>
    <col min="1" max="1" width="64.7109375" customWidth="1"/>
    <col min="2" max="236" width="12.7109375" customWidth="1"/>
  </cols>
  <sheetData>
    <row r="1" spans="1:60" s="323" customFormat="1" ht="16.350000000000001" customHeight="1">
      <c r="A1" s="320"/>
      <c r="B1" s="343"/>
      <c r="C1" s="339"/>
      <c r="D1" s="339"/>
      <c r="E1" s="339"/>
      <c r="F1" s="339"/>
      <c r="G1" s="339"/>
      <c r="H1" s="339"/>
      <c r="I1" s="339"/>
      <c r="J1" s="339"/>
      <c r="K1" s="339"/>
      <c r="L1" s="339"/>
      <c r="M1" s="339"/>
      <c r="N1" s="339"/>
      <c r="O1" s="339"/>
      <c r="P1" s="339"/>
      <c r="Q1" s="339"/>
      <c r="R1" s="339"/>
      <c r="S1" s="339"/>
      <c r="T1" s="339"/>
      <c r="U1" s="339"/>
      <c r="V1" s="339"/>
      <c r="W1" s="339"/>
      <c r="X1" s="339"/>
      <c r="Y1" s="339"/>
      <c r="Z1" s="339"/>
      <c r="AA1" s="339"/>
      <c r="AB1" s="339"/>
      <c r="AC1" s="339"/>
      <c r="AD1" s="339"/>
      <c r="AE1" s="339"/>
      <c r="AF1" s="339"/>
      <c r="AG1" s="339"/>
      <c r="AH1" s="339"/>
      <c r="AI1" s="339"/>
      <c r="AJ1" s="339"/>
      <c r="AK1" s="339"/>
      <c r="AL1" s="339"/>
      <c r="AM1" s="339"/>
      <c r="AN1" s="339"/>
      <c r="AO1" s="339"/>
      <c r="AP1" s="339"/>
      <c r="AQ1" s="339"/>
      <c r="AR1" s="339"/>
      <c r="AS1" s="339"/>
      <c r="AT1" s="339"/>
      <c r="AU1" s="339"/>
      <c r="AV1" s="339"/>
      <c r="AW1" s="339"/>
      <c r="AX1" s="339"/>
      <c r="AY1" s="339"/>
      <c r="AZ1" s="339"/>
      <c r="BA1" s="339"/>
      <c r="BB1" s="339"/>
      <c r="BC1" s="339"/>
      <c r="BD1" s="339"/>
      <c r="BE1" s="339"/>
      <c r="BF1" s="339"/>
      <c r="BG1" s="339"/>
      <c r="BH1" s="339"/>
    </row>
    <row r="2" spans="1:60" s="323" customFormat="1" ht="33" customHeight="1">
      <c r="A2" s="620" t="s">
        <v>833</v>
      </c>
      <c r="B2" s="343"/>
      <c r="C2" s="339"/>
      <c r="D2" s="339"/>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c r="AH2" s="339"/>
      <c r="AI2" s="339"/>
      <c r="AJ2" s="339"/>
      <c r="AK2" s="339"/>
      <c r="AL2" s="339"/>
      <c r="AM2" s="339"/>
      <c r="AN2" s="339"/>
      <c r="AO2" s="339"/>
      <c r="AP2" s="339"/>
      <c r="AQ2" s="339"/>
      <c r="AR2" s="339"/>
      <c r="AS2" s="339"/>
      <c r="AT2" s="339"/>
      <c r="AU2" s="339"/>
      <c r="AV2" s="339"/>
      <c r="AW2" s="339"/>
      <c r="AX2" s="339"/>
      <c r="AY2" s="339"/>
      <c r="AZ2" s="339"/>
      <c r="BA2" s="339"/>
      <c r="BB2" s="339"/>
      <c r="BC2" s="339"/>
      <c r="BD2" s="339"/>
      <c r="BE2" s="339"/>
      <c r="BF2" s="339"/>
      <c r="BG2" s="339"/>
      <c r="BH2" s="339"/>
    </row>
    <row r="3" spans="1:60" s="323" customFormat="1" ht="16.350000000000001" customHeight="1">
      <c r="A3" s="621" t="s">
        <v>1595</v>
      </c>
      <c r="B3" s="343"/>
      <c r="C3" s="339"/>
      <c r="D3" s="339"/>
      <c r="E3" s="339"/>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39"/>
      <c r="AG3" s="339"/>
      <c r="AH3" s="339"/>
      <c r="AI3" s="339"/>
      <c r="AJ3" s="339"/>
      <c r="AK3" s="339"/>
      <c r="AL3" s="339"/>
      <c r="AM3" s="339"/>
      <c r="AN3" s="339"/>
      <c r="AO3" s="339"/>
      <c r="AP3" s="339"/>
      <c r="AQ3" s="339"/>
      <c r="AR3" s="339"/>
      <c r="AS3" s="339"/>
      <c r="AT3" s="339"/>
      <c r="AU3" s="339"/>
      <c r="AV3" s="339"/>
      <c r="AW3" s="339"/>
      <c r="AX3" s="339"/>
      <c r="AY3" s="339"/>
      <c r="AZ3" s="339"/>
      <c r="BA3" s="339"/>
      <c r="BB3" s="339"/>
      <c r="BC3" s="339"/>
      <c r="BD3" s="339"/>
      <c r="BE3" s="339"/>
      <c r="BF3" s="339"/>
      <c r="BG3" s="339"/>
      <c r="BH3" s="339"/>
    </row>
    <row r="4" spans="1:60" s="323" customFormat="1" ht="16.350000000000001" customHeight="1">
      <c r="A4" s="95" t="s">
        <v>1457</v>
      </c>
      <c r="B4" s="94" t="s">
        <v>1567</v>
      </c>
      <c r="C4" s="94" t="s">
        <v>1568</v>
      </c>
      <c r="D4" s="94" t="s">
        <v>1569</v>
      </c>
      <c r="E4" s="94" t="s">
        <v>1570</v>
      </c>
      <c r="F4" s="94" t="s">
        <v>1571</v>
      </c>
      <c r="G4" s="94" t="s">
        <v>1572</v>
      </c>
      <c r="H4" s="94" t="s">
        <v>1573</v>
      </c>
      <c r="I4" s="94" t="s">
        <v>1574</v>
      </c>
      <c r="J4" s="94" t="s">
        <v>1575</v>
      </c>
      <c r="K4" s="94" t="s">
        <v>1576</v>
      </c>
      <c r="L4" s="94" t="s">
        <v>1577</v>
      </c>
      <c r="M4" s="94" t="s">
        <v>1578</v>
      </c>
      <c r="N4" s="94" t="s">
        <v>1521</v>
      </c>
      <c r="O4" s="94" t="s">
        <v>1522</v>
      </c>
      <c r="P4" s="94" t="s">
        <v>1523</v>
      </c>
      <c r="Q4" s="94" t="s">
        <v>1524</v>
      </c>
      <c r="R4" s="94" t="s">
        <v>1492</v>
      </c>
      <c r="S4" s="94" t="s">
        <v>1493</v>
      </c>
      <c r="T4" s="94" t="s">
        <v>1494</v>
      </c>
      <c r="U4" s="94" t="s">
        <v>1495</v>
      </c>
      <c r="V4" s="94" t="s">
        <v>1496</v>
      </c>
      <c r="W4" s="94" t="s">
        <v>1497</v>
      </c>
      <c r="X4" s="94" t="s">
        <v>1498</v>
      </c>
      <c r="Y4" s="94" t="s">
        <v>1499</v>
      </c>
      <c r="Z4" s="94" t="s">
        <v>1500</v>
      </c>
      <c r="AA4" s="94" t="s">
        <v>1501</v>
      </c>
      <c r="AB4" s="94" t="s">
        <v>1502</v>
      </c>
      <c r="AC4" s="94" t="s">
        <v>1503</v>
      </c>
      <c r="AD4" s="94" t="s">
        <v>1504</v>
      </c>
      <c r="AE4" s="94" t="s">
        <v>1505</v>
      </c>
      <c r="AF4" s="94" t="s">
        <v>1506</v>
      </c>
      <c r="AG4" s="94" t="s">
        <v>1507</v>
      </c>
      <c r="AH4" s="94" t="s">
        <v>1508</v>
      </c>
      <c r="AI4" s="94" t="s">
        <v>1509</v>
      </c>
      <c r="AJ4" s="94" t="s">
        <v>1510</v>
      </c>
      <c r="AK4" s="94" t="s">
        <v>1511</v>
      </c>
      <c r="AL4" s="94" t="s">
        <v>1512</v>
      </c>
      <c r="AM4" s="94" t="s">
        <v>1513</v>
      </c>
      <c r="AN4" s="94" t="s">
        <v>1514</v>
      </c>
      <c r="AO4" s="94" t="s">
        <v>1515</v>
      </c>
      <c r="AP4" s="94" t="s">
        <v>1516</v>
      </c>
      <c r="AQ4" s="94" t="s">
        <v>1517</v>
      </c>
      <c r="AR4" s="94" t="s">
        <v>1518</v>
      </c>
      <c r="AS4" s="94" t="s">
        <v>1519</v>
      </c>
      <c r="AT4" s="94" t="s">
        <v>1520</v>
      </c>
      <c r="AU4" s="94" t="s">
        <v>1388</v>
      </c>
      <c r="AV4" s="94" t="s">
        <v>1389</v>
      </c>
      <c r="AW4" s="94" t="s">
        <v>1390</v>
      </c>
      <c r="AX4" s="94" t="s">
        <v>1391</v>
      </c>
      <c r="AY4" s="94" t="s">
        <v>1392</v>
      </c>
      <c r="AZ4" s="94" t="s">
        <v>1393</v>
      </c>
      <c r="BA4" s="94" t="s">
        <v>1394</v>
      </c>
      <c r="BB4" s="94" t="s">
        <v>1395</v>
      </c>
      <c r="BC4" s="94" t="s">
        <v>1396</v>
      </c>
      <c r="BD4" s="94" t="s">
        <v>1397</v>
      </c>
      <c r="BE4" s="94" t="s">
        <v>1398</v>
      </c>
      <c r="BF4" s="94" t="s">
        <v>1399</v>
      </c>
      <c r="BG4" s="94" t="s">
        <v>1400</v>
      </c>
      <c r="BH4" s="94" t="s">
        <v>1401</v>
      </c>
    </row>
    <row r="5" spans="1:60" s="109" customFormat="1" ht="4.5" customHeight="1">
      <c r="A5" s="344"/>
      <c r="B5" s="345"/>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row>
    <row r="6" spans="1:60" s="109" customFormat="1">
      <c r="A6" s="215" t="s">
        <v>262</v>
      </c>
      <c r="B6" s="393">
        <v>17193.078940200001</v>
      </c>
      <c r="C6" s="393">
        <v>22481.580503760004</v>
      </c>
      <c r="D6" s="393">
        <v>25965.681977559998</v>
      </c>
      <c r="E6" s="393">
        <v>26107.339546870011</v>
      </c>
      <c r="F6" s="393">
        <v>27866.906252830002</v>
      </c>
      <c r="G6" s="393">
        <v>28902.51983026999</v>
      </c>
      <c r="H6" s="393">
        <v>29632.19938102</v>
      </c>
      <c r="I6" s="393">
        <v>31464.600246170012</v>
      </c>
      <c r="J6" s="393">
        <v>32173.689011469989</v>
      </c>
      <c r="K6" s="393">
        <v>31320.954027369997</v>
      </c>
      <c r="L6" s="393">
        <v>31814.844504269993</v>
      </c>
      <c r="M6" s="393">
        <v>32932.568114580004</v>
      </c>
      <c r="N6" s="393">
        <v>33008.52621348</v>
      </c>
      <c r="O6" s="393">
        <v>40578.763817249994</v>
      </c>
      <c r="P6" s="393">
        <v>42483.24755213999</v>
      </c>
      <c r="Q6" s="393">
        <v>48486.336465519904</v>
      </c>
      <c r="R6" s="393">
        <v>49596.456321919992</v>
      </c>
      <c r="S6" s="393">
        <v>46599.187866330001</v>
      </c>
      <c r="T6" s="393">
        <v>46880.723665089994</v>
      </c>
      <c r="U6" s="393">
        <v>46789.451165639999</v>
      </c>
      <c r="V6" s="393">
        <v>44713.26582316</v>
      </c>
      <c r="W6" s="393">
        <v>47578.373176199995</v>
      </c>
      <c r="X6" s="393">
        <v>51237.353858560004</v>
      </c>
      <c r="Y6" s="393">
        <v>51518.892304639994</v>
      </c>
      <c r="Z6" s="393">
        <v>53445.009884769999</v>
      </c>
      <c r="AA6" s="393">
        <v>53078.270058220012</v>
      </c>
      <c r="AB6" s="393">
        <v>50325.87006211</v>
      </c>
      <c r="AC6" s="393">
        <v>48326.501907169994</v>
      </c>
      <c r="AD6" s="393">
        <v>45420.595544150005</v>
      </c>
      <c r="AE6" s="393">
        <v>48949.062837029996</v>
      </c>
      <c r="AF6" s="393">
        <v>44429.453728420034</v>
      </c>
      <c r="AG6" s="393">
        <v>42487.213039840084</v>
      </c>
      <c r="AH6" s="393">
        <v>43158.204031689696</v>
      </c>
      <c r="AI6" s="393">
        <v>43854.88114079021</v>
      </c>
      <c r="AJ6" s="393">
        <v>42825.575065819998</v>
      </c>
      <c r="AK6" s="393">
        <v>38772.661767090009</v>
      </c>
      <c r="AL6" s="393">
        <v>36066.235898289939</v>
      </c>
      <c r="AM6" s="393">
        <v>29530.309960249961</v>
      </c>
      <c r="AN6" s="393">
        <v>27574.796646340001</v>
      </c>
      <c r="AO6" s="393">
        <v>23956.192258629981</v>
      </c>
      <c r="AP6" s="393">
        <v>23917.780604630028</v>
      </c>
      <c r="AQ6" s="393">
        <v>23187.420025800064</v>
      </c>
      <c r="AR6" s="393">
        <v>21865.016871939988</v>
      </c>
      <c r="AS6" s="393">
        <v>16307.465311990003</v>
      </c>
      <c r="AT6" s="393">
        <v>16398.639018329999</v>
      </c>
      <c r="AU6" s="393">
        <v>13030.160004149997</v>
      </c>
      <c r="AV6" s="393">
        <v>15829.517486760025</v>
      </c>
      <c r="AW6" s="393">
        <v>16545.569140179989</v>
      </c>
      <c r="AX6" s="393">
        <v>15695.370881190007</v>
      </c>
      <c r="AY6" s="393">
        <v>13453.074517229985</v>
      </c>
      <c r="AZ6" s="393">
        <v>10207.809361909998</v>
      </c>
      <c r="BA6" s="393">
        <v>13515.79801474001</v>
      </c>
      <c r="BB6" s="393">
        <v>13703.957287019985</v>
      </c>
      <c r="BC6" s="393">
        <v>14317.451900139993</v>
      </c>
      <c r="BD6" s="393">
        <v>13836.19425564996</v>
      </c>
      <c r="BE6" s="393">
        <v>13108.983959320001</v>
      </c>
      <c r="BF6" s="393">
        <v>12633.556244850006</v>
      </c>
      <c r="BG6" s="393">
        <v>12700.059165139992</v>
      </c>
      <c r="BH6" s="393">
        <v>13757.611781999971</v>
      </c>
    </row>
    <row r="7" spans="1:60" s="109" customFormat="1">
      <c r="A7" s="215" t="s">
        <v>253</v>
      </c>
      <c r="B7" s="393">
        <v>221.47947012999998</v>
      </c>
      <c r="C7" s="393">
        <v>402.75384551914999</v>
      </c>
      <c r="D7" s="393">
        <v>336.78185628000006</v>
      </c>
      <c r="E7" s="393">
        <v>302.62172608000003</v>
      </c>
      <c r="F7" s="393">
        <v>339.66319671999997</v>
      </c>
      <c r="G7" s="393">
        <v>352.61896680099994</v>
      </c>
      <c r="H7" s="393">
        <v>314.72825813999998</v>
      </c>
      <c r="I7" s="393">
        <v>317.69295127000009</v>
      </c>
      <c r="J7" s="393">
        <v>343.09373394999994</v>
      </c>
      <c r="K7" s="393">
        <v>294.12270161999987</v>
      </c>
      <c r="L7" s="393">
        <v>303.20340127000009</v>
      </c>
      <c r="M7" s="393">
        <v>298.58401383000012</v>
      </c>
      <c r="N7" s="393">
        <v>281.15044510000007</v>
      </c>
      <c r="O7" s="393">
        <v>275.51896343999994</v>
      </c>
      <c r="P7" s="393">
        <v>270.1249438100001</v>
      </c>
      <c r="Q7" s="393">
        <v>185.73240142000003</v>
      </c>
      <c r="R7" s="393">
        <v>205.78387232</v>
      </c>
      <c r="S7" s="393">
        <v>198.84143967</v>
      </c>
      <c r="T7" s="393">
        <v>145.35694393</v>
      </c>
      <c r="U7" s="393">
        <v>178.63314466</v>
      </c>
      <c r="V7" s="393">
        <v>219.61415870000002</v>
      </c>
      <c r="W7" s="393">
        <v>254.09302101</v>
      </c>
      <c r="X7" s="393">
        <v>258.37509781</v>
      </c>
      <c r="Y7" s="393">
        <v>224.60402348999997</v>
      </c>
      <c r="Z7" s="393">
        <v>296.72037524000001</v>
      </c>
      <c r="AA7" s="393">
        <v>320.22901979</v>
      </c>
      <c r="AB7" s="393">
        <v>375.97272305000007</v>
      </c>
      <c r="AC7" s="393">
        <v>293.81243186999995</v>
      </c>
      <c r="AD7" s="393">
        <v>295.02801530000005</v>
      </c>
      <c r="AE7" s="393">
        <v>268.86290594000002</v>
      </c>
      <c r="AF7" s="393">
        <v>270.36014333000003</v>
      </c>
      <c r="AG7" s="393">
        <v>234.35534042999996</v>
      </c>
      <c r="AH7" s="393">
        <v>244.89741981000009</v>
      </c>
      <c r="AI7" s="393">
        <v>217.89903701999992</v>
      </c>
      <c r="AJ7" s="393">
        <v>420.83847288999993</v>
      </c>
      <c r="AK7" s="393">
        <v>771.35330642999998</v>
      </c>
      <c r="AL7" s="393">
        <v>777.05067145999999</v>
      </c>
      <c r="AM7" s="393">
        <v>990.95722758000022</v>
      </c>
      <c r="AN7" s="393">
        <v>1548.9094778299998</v>
      </c>
      <c r="AO7" s="393">
        <v>1543.5201061399998</v>
      </c>
      <c r="AP7" s="393">
        <v>2117.6017038799996</v>
      </c>
      <c r="AQ7" s="393">
        <v>2122.4771886799999</v>
      </c>
      <c r="AR7" s="393">
        <v>2921.5504565499991</v>
      </c>
      <c r="AS7" s="393">
        <v>2942.8140811399999</v>
      </c>
      <c r="AT7" s="393">
        <v>117.73865615000001</v>
      </c>
      <c r="AU7" s="393">
        <v>114.52024477999998</v>
      </c>
      <c r="AV7" s="393">
        <v>111.26276654999997</v>
      </c>
      <c r="AW7" s="393">
        <v>87.264669609999999</v>
      </c>
      <c r="AX7" s="393">
        <v>79.357798510000023</v>
      </c>
      <c r="AY7" s="393">
        <v>70.673696739999997</v>
      </c>
      <c r="AZ7" s="393">
        <v>61.332919409999981</v>
      </c>
      <c r="BA7" s="393">
        <v>53.580479750000009</v>
      </c>
      <c r="BB7" s="393">
        <v>250.77070376099999</v>
      </c>
      <c r="BC7" s="393">
        <v>220.71222490000002</v>
      </c>
      <c r="BD7" s="393">
        <v>53.793267569999998</v>
      </c>
      <c r="BE7" s="393">
        <v>71.233414090000011</v>
      </c>
      <c r="BF7" s="393">
        <v>114.37278020000002</v>
      </c>
      <c r="BG7" s="393">
        <v>141.924781</v>
      </c>
      <c r="BH7" s="393">
        <v>176.64863216000001</v>
      </c>
    </row>
    <row r="8" spans="1:60" s="109" customFormat="1">
      <c r="A8" s="218" t="s">
        <v>254</v>
      </c>
      <c r="B8" s="394">
        <v>8.028816189999997</v>
      </c>
      <c r="C8" s="394">
        <v>-116.93190445999998</v>
      </c>
      <c r="D8" s="394">
        <v>11.084744119999996</v>
      </c>
      <c r="E8" s="394">
        <v>41.904973250000012</v>
      </c>
      <c r="F8" s="394">
        <v>17.600975939999998</v>
      </c>
      <c r="G8" s="394">
        <v>35.537551459999996</v>
      </c>
      <c r="H8" s="394">
        <v>-2.8561282800000001</v>
      </c>
      <c r="I8" s="394">
        <v>22.138404189999996</v>
      </c>
      <c r="J8" s="394">
        <v>23.429351039999993</v>
      </c>
      <c r="K8" s="394">
        <v>22.865318749999997</v>
      </c>
      <c r="L8" s="394">
        <v>4.0365471799999995</v>
      </c>
      <c r="M8" s="394">
        <v>6.2269451800000013</v>
      </c>
      <c r="N8" s="394">
        <v>8.9288039399999946</v>
      </c>
      <c r="O8" s="394">
        <v>31.952029460000013</v>
      </c>
      <c r="P8" s="394">
        <v>-40.079751990000005</v>
      </c>
      <c r="Q8" s="394">
        <v>19.1016428</v>
      </c>
      <c r="R8" s="394">
        <v>17.872822919999997</v>
      </c>
      <c r="S8" s="394">
        <v>10.317810279999996</v>
      </c>
      <c r="T8" s="394">
        <v>40.419592039999991</v>
      </c>
      <c r="U8" s="394">
        <v>55.756591619999995</v>
      </c>
      <c r="V8" s="394">
        <v>51.986963509999995</v>
      </c>
      <c r="W8" s="394">
        <v>43.638441870000001</v>
      </c>
      <c r="X8" s="394">
        <v>11.105222900000008</v>
      </c>
      <c r="Y8" s="394">
        <v>131.98137481999998</v>
      </c>
      <c r="Z8" s="394">
        <v>62.318025160000005</v>
      </c>
      <c r="AA8" s="394">
        <v>90.106988580000007</v>
      </c>
      <c r="AB8" s="394">
        <v>39.733235430000001</v>
      </c>
      <c r="AC8" s="394">
        <v>10.382963119999999</v>
      </c>
      <c r="AD8" s="394">
        <v>2.5526591099999933</v>
      </c>
      <c r="AE8" s="394">
        <v>10.244091729999997</v>
      </c>
      <c r="AF8" s="394">
        <v>-14.340259889999999</v>
      </c>
      <c r="AG8" s="394">
        <v>20.077164120000003</v>
      </c>
      <c r="AH8" s="394">
        <v>16.851146379999999</v>
      </c>
      <c r="AI8" s="394">
        <v>210.53315671000001</v>
      </c>
      <c r="AJ8" s="394">
        <v>354.31255128000004</v>
      </c>
      <c r="AK8" s="394">
        <v>48.466245109999988</v>
      </c>
      <c r="AL8" s="394">
        <v>214.18641814999995</v>
      </c>
      <c r="AM8" s="394">
        <v>585.42172915999981</v>
      </c>
      <c r="AN8" s="394">
        <v>19.529404139999997</v>
      </c>
      <c r="AO8" s="394">
        <v>593.08567542000014</v>
      </c>
      <c r="AP8" s="394">
        <v>26.109970600000004</v>
      </c>
      <c r="AQ8" s="394">
        <v>853.91982393999967</v>
      </c>
      <c r="AR8" s="394">
        <v>35.826180460000003</v>
      </c>
      <c r="AS8" s="394">
        <v>5.5045088100000008</v>
      </c>
      <c r="AT8" s="394">
        <v>4.9836040599999984</v>
      </c>
      <c r="AU8" s="394">
        <v>-0.90732538999999868</v>
      </c>
      <c r="AV8" s="394">
        <v>3.1726144399999949</v>
      </c>
      <c r="AW8" s="394">
        <v>1.03101223</v>
      </c>
      <c r="AX8" s="394">
        <v>1.4177321900000006</v>
      </c>
      <c r="AY8" s="394">
        <v>1.3843472400000012</v>
      </c>
      <c r="AZ8" s="394">
        <v>-0.18062117999999927</v>
      </c>
      <c r="BA8" s="394">
        <v>199.075746041</v>
      </c>
      <c r="BB8" s="394">
        <v>-31.089312214000014</v>
      </c>
      <c r="BC8" s="394">
        <v>14.158307450000002</v>
      </c>
      <c r="BD8" s="394">
        <v>22.758391180000011</v>
      </c>
      <c r="BE8" s="394">
        <v>46.39028784000002</v>
      </c>
      <c r="BF8" s="394">
        <v>34.561447779999995</v>
      </c>
      <c r="BG8" s="394">
        <v>10.74541842</v>
      </c>
      <c r="BH8" s="394">
        <v>26.599773620000001</v>
      </c>
    </row>
    <row r="9" spans="1:60" s="109" customFormat="1">
      <c r="A9" s="216" t="s">
        <v>363</v>
      </c>
      <c r="B9" s="388">
        <v>26.539693289999995</v>
      </c>
      <c r="C9" s="388">
        <v>53.447802530000004</v>
      </c>
      <c r="D9" s="388">
        <v>47.770585609999998</v>
      </c>
      <c r="E9" s="388">
        <v>57.401234500000008</v>
      </c>
      <c r="F9" s="388">
        <v>33.061231229999997</v>
      </c>
      <c r="G9" s="388">
        <v>54.795990859999996</v>
      </c>
      <c r="H9" s="388">
        <v>42.295479929999999</v>
      </c>
      <c r="I9" s="388">
        <v>45.694660729999995</v>
      </c>
      <c r="J9" s="388">
        <v>46.830837909999993</v>
      </c>
      <c r="K9" s="388">
        <v>48.178171169999999</v>
      </c>
      <c r="L9" s="388">
        <v>35.772137729999997</v>
      </c>
      <c r="M9" s="388">
        <v>53.402964749999995</v>
      </c>
      <c r="N9" s="388">
        <v>30.428556209999996</v>
      </c>
      <c r="O9" s="388">
        <v>55.111786940000002</v>
      </c>
      <c r="P9" s="388">
        <v>48.673097819999995</v>
      </c>
      <c r="Q9" s="388">
        <v>34.599321719999999</v>
      </c>
      <c r="R9" s="388">
        <v>29.035484769999997</v>
      </c>
      <c r="S9" s="388">
        <v>26.439914229999999</v>
      </c>
      <c r="T9" s="388">
        <v>52.557611749999992</v>
      </c>
      <c r="U9" s="388">
        <v>71.594680519999997</v>
      </c>
      <c r="V9" s="388">
        <v>59.643188039999998</v>
      </c>
      <c r="W9" s="388">
        <v>91.891592619999997</v>
      </c>
      <c r="X9" s="388">
        <v>43.967828950000005</v>
      </c>
      <c r="Y9" s="388">
        <v>164.07681359999998</v>
      </c>
      <c r="Z9" s="388">
        <v>95.366079100000007</v>
      </c>
      <c r="AA9" s="388">
        <v>120.27209475000001</v>
      </c>
      <c r="AB9" s="388">
        <v>75.480961210000004</v>
      </c>
      <c r="AC9" s="388">
        <v>39.095825300000001</v>
      </c>
      <c r="AD9" s="388">
        <v>56.46432454</v>
      </c>
      <c r="AE9" s="388">
        <v>29.147782320000001</v>
      </c>
      <c r="AF9" s="388">
        <v>55.772770309999999</v>
      </c>
      <c r="AG9" s="388">
        <v>43.631128860000004</v>
      </c>
      <c r="AH9" s="388">
        <v>29.401244369999997</v>
      </c>
      <c r="AI9" s="388">
        <v>232.47124146000002</v>
      </c>
      <c r="AJ9" s="388">
        <v>375.06244678000002</v>
      </c>
      <c r="AK9" s="388">
        <v>75.197785759999988</v>
      </c>
      <c r="AL9" s="388">
        <v>220.75420546999996</v>
      </c>
      <c r="AM9" s="388">
        <v>589.72998169999983</v>
      </c>
      <c r="AN9" s="388">
        <v>24.492017869999998</v>
      </c>
      <c r="AO9" s="388">
        <v>601.29990616000009</v>
      </c>
      <c r="AP9" s="388">
        <v>31.767462870000003</v>
      </c>
      <c r="AQ9" s="388">
        <v>863.10503801999971</v>
      </c>
      <c r="AR9" s="388">
        <v>41.066415780000007</v>
      </c>
      <c r="AS9" s="388">
        <v>15.226152320000001</v>
      </c>
      <c r="AT9" s="388">
        <v>12.055375799999998</v>
      </c>
      <c r="AU9" s="388">
        <v>8.871799140000002</v>
      </c>
      <c r="AV9" s="388">
        <v>12.233642929999995</v>
      </c>
      <c r="AW9" s="388">
        <v>6.2924602400000005</v>
      </c>
      <c r="AX9" s="388">
        <v>6.3160886500000011</v>
      </c>
      <c r="AY9" s="388">
        <v>7.3176945800000004</v>
      </c>
      <c r="AZ9" s="388">
        <v>8.3886654200000006</v>
      </c>
      <c r="BA9" s="388">
        <v>203.076438491</v>
      </c>
      <c r="BB9" s="388">
        <v>4.2370608899999995</v>
      </c>
      <c r="BC9" s="388">
        <v>15.549969890000002</v>
      </c>
      <c r="BD9" s="388">
        <v>30.325621450000007</v>
      </c>
      <c r="BE9" s="388">
        <v>50.153512820000017</v>
      </c>
      <c r="BF9" s="388">
        <v>36.668016879999996</v>
      </c>
      <c r="BG9" s="388">
        <v>22.09273529</v>
      </c>
      <c r="BH9" s="388">
        <v>30.13594681</v>
      </c>
    </row>
    <row r="10" spans="1:60" s="109" customFormat="1">
      <c r="A10" s="216" t="s">
        <v>364</v>
      </c>
      <c r="B10" s="388">
        <v>-18.510877099999998</v>
      </c>
      <c r="C10" s="388">
        <v>-170.37970698999999</v>
      </c>
      <c r="D10" s="388">
        <v>-36.685841490000001</v>
      </c>
      <c r="E10" s="388">
        <v>-15.49626125</v>
      </c>
      <c r="F10" s="388">
        <v>-15.460255289999999</v>
      </c>
      <c r="G10" s="388">
        <v>-19.2584394</v>
      </c>
      <c r="H10" s="388">
        <v>-45.151608209999999</v>
      </c>
      <c r="I10" s="388">
        <v>-23.55625654</v>
      </c>
      <c r="J10" s="388">
        <v>-23.401486869999999</v>
      </c>
      <c r="K10" s="388">
        <v>-25.312852420000002</v>
      </c>
      <c r="L10" s="388">
        <v>-31.735590549999998</v>
      </c>
      <c r="M10" s="388">
        <v>-47.176019569999994</v>
      </c>
      <c r="N10" s="388">
        <v>-21.499752270000002</v>
      </c>
      <c r="O10" s="388">
        <v>-23.159757479999989</v>
      </c>
      <c r="P10" s="388">
        <v>-88.752849810000001</v>
      </c>
      <c r="Q10" s="388">
        <v>-15.497678919999998</v>
      </c>
      <c r="R10" s="388">
        <v>-11.162661849999999</v>
      </c>
      <c r="S10" s="388">
        <v>-16.122103950000003</v>
      </c>
      <c r="T10" s="388">
        <v>-12.138019710000002</v>
      </c>
      <c r="U10" s="388">
        <v>-15.838088900000001</v>
      </c>
      <c r="V10" s="388">
        <v>-7.6562245299999994</v>
      </c>
      <c r="W10" s="388">
        <v>-48.253150749999996</v>
      </c>
      <c r="X10" s="388">
        <v>-32.862606049999997</v>
      </c>
      <c r="Y10" s="388">
        <v>-32.095438780000002</v>
      </c>
      <c r="Z10" s="388">
        <v>-33.048053940000003</v>
      </c>
      <c r="AA10" s="388">
        <v>-30.165106169999998</v>
      </c>
      <c r="AB10" s="388">
        <v>-35.747725780000003</v>
      </c>
      <c r="AC10" s="388">
        <v>-28.712862180000002</v>
      </c>
      <c r="AD10" s="388">
        <v>-53.911665430000006</v>
      </c>
      <c r="AE10" s="388">
        <v>-18.903690590000004</v>
      </c>
      <c r="AF10" s="388">
        <v>-70.113030199999997</v>
      </c>
      <c r="AG10" s="388">
        <v>-23.553964740000001</v>
      </c>
      <c r="AH10" s="388">
        <v>-12.550097989999998</v>
      </c>
      <c r="AI10" s="388">
        <v>-21.938084749999998</v>
      </c>
      <c r="AJ10" s="388">
        <v>-20.749895500000001</v>
      </c>
      <c r="AK10" s="388">
        <v>-26.731540650000003</v>
      </c>
      <c r="AL10" s="388">
        <v>-6.5677873200000008</v>
      </c>
      <c r="AM10" s="388">
        <v>-4.3082525399999998</v>
      </c>
      <c r="AN10" s="388">
        <v>-4.9626137299999993</v>
      </c>
      <c r="AO10" s="388">
        <v>-8.2142307400000014</v>
      </c>
      <c r="AP10" s="388">
        <v>-5.6574922699999997</v>
      </c>
      <c r="AQ10" s="388">
        <v>-9.1852140799999997</v>
      </c>
      <c r="AR10" s="388">
        <v>-5.24023532</v>
      </c>
      <c r="AS10" s="388">
        <v>-9.7216435099999998</v>
      </c>
      <c r="AT10" s="388">
        <v>-7.07177174</v>
      </c>
      <c r="AU10" s="388">
        <v>-9.7791245300000007</v>
      </c>
      <c r="AV10" s="388">
        <v>-9.06102849</v>
      </c>
      <c r="AW10" s="388">
        <v>-5.2614480100000005</v>
      </c>
      <c r="AX10" s="388">
        <v>-4.8983564600000005</v>
      </c>
      <c r="AY10" s="388">
        <v>-5.9333473399999992</v>
      </c>
      <c r="AZ10" s="388">
        <v>-8.5692865999999999</v>
      </c>
      <c r="BA10" s="388">
        <v>-4.0006924499999998</v>
      </c>
      <c r="BB10" s="388">
        <v>-35.326373104000012</v>
      </c>
      <c r="BC10" s="388">
        <v>-1.3916624400000002</v>
      </c>
      <c r="BD10" s="388">
        <v>-7.5672302699999978</v>
      </c>
      <c r="BE10" s="388">
        <v>-3.7632249799999995</v>
      </c>
      <c r="BF10" s="388">
        <v>-2.1065690999999998</v>
      </c>
      <c r="BG10" s="388">
        <v>-11.34731687</v>
      </c>
      <c r="BH10" s="388">
        <v>-3.5361731900000004</v>
      </c>
    </row>
    <row r="11" spans="1:60" s="109" customFormat="1">
      <c r="A11" s="218" t="s">
        <v>255</v>
      </c>
      <c r="B11" s="394">
        <v>17.750687881099999</v>
      </c>
      <c r="C11" s="394">
        <v>54.529411563099998</v>
      </c>
      <c r="D11" s="394">
        <v>29.275110209099999</v>
      </c>
      <c r="E11" s="394">
        <v>31.409649455850001</v>
      </c>
      <c r="F11" s="394">
        <v>13.708428272199999</v>
      </c>
      <c r="G11" s="394">
        <v>29.594433799000001</v>
      </c>
      <c r="H11" s="394">
        <v>24.220940755899999</v>
      </c>
      <c r="I11" s="394">
        <v>33.312478403349999</v>
      </c>
      <c r="J11" s="394">
        <v>18.901807590650002</v>
      </c>
      <c r="K11" s="394">
        <v>28.108053332099999</v>
      </c>
      <c r="L11" s="394">
        <v>25.77360674945</v>
      </c>
      <c r="M11" s="394">
        <v>35.188187257450004</v>
      </c>
      <c r="N11" s="394">
        <v>17.398484317249999</v>
      </c>
      <c r="O11" s="394">
        <v>51.138001317550014</v>
      </c>
      <c r="P11" s="394">
        <v>8.8167488119499993</v>
      </c>
      <c r="Q11" s="394">
        <v>20.0391216208</v>
      </c>
      <c r="R11" s="394">
        <v>9.3657873812499979</v>
      </c>
      <c r="S11" s="394">
        <v>12.386576507300001</v>
      </c>
      <c r="T11" s="394">
        <v>10.0989259529</v>
      </c>
      <c r="U11" s="394">
        <v>11.9064322983</v>
      </c>
      <c r="V11" s="394">
        <v>24.284701812150004</v>
      </c>
      <c r="W11" s="394">
        <v>23.587473644699998</v>
      </c>
      <c r="X11" s="394">
        <v>4.7449188032</v>
      </c>
      <c r="Y11" s="394">
        <v>12.549979988</v>
      </c>
      <c r="Z11" s="394">
        <v>5.7304492599499994</v>
      </c>
      <c r="AA11" s="394">
        <v>7.9446058170500002</v>
      </c>
      <c r="AB11" s="394">
        <v>2.5370162799999996</v>
      </c>
      <c r="AC11" s="394">
        <v>17.02165488</v>
      </c>
      <c r="AD11" s="394">
        <v>3.2450495300000002</v>
      </c>
      <c r="AE11" s="394">
        <v>13.588661440000001</v>
      </c>
      <c r="AF11" s="394">
        <v>6.0018108099999994</v>
      </c>
      <c r="AG11" s="394">
        <v>10.02729154</v>
      </c>
      <c r="AH11" s="394">
        <v>4.9888542200000003</v>
      </c>
      <c r="AI11" s="394">
        <v>10.934241149999998</v>
      </c>
      <c r="AJ11" s="394">
        <v>7.4184802699999999</v>
      </c>
      <c r="AK11" s="394">
        <v>9.7887316599999998</v>
      </c>
      <c r="AL11" s="394">
        <v>3.0078464600000001</v>
      </c>
      <c r="AM11" s="394">
        <v>14.189595799999996</v>
      </c>
      <c r="AN11" s="394">
        <v>7.68435399</v>
      </c>
      <c r="AO11" s="394">
        <v>8.5577945600000014</v>
      </c>
      <c r="AP11" s="394">
        <v>4.4489942899999999</v>
      </c>
      <c r="AQ11" s="394">
        <v>4.0585191800000002</v>
      </c>
      <c r="AR11" s="394">
        <v>5.9556295400000003</v>
      </c>
      <c r="AS11" s="394">
        <v>5.1544252800000026</v>
      </c>
      <c r="AT11" s="394">
        <v>7.5952865899999997</v>
      </c>
      <c r="AU11" s="394">
        <v>8.3096386099999986</v>
      </c>
      <c r="AV11" s="394">
        <v>10.70715466</v>
      </c>
      <c r="AW11" s="394">
        <v>5.2788166299999997</v>
      </c>
      <c r="AX11" s="394">
        <v>1.3655496800000002</v>
      </c>
      <c r="AY11" s="394">
        <v>1.2306631000000001</v>
      </c>
      <c r="AZ11" s="394">
        <v>4.1630010099999994</v>
      </c>
      <c r="BA11" s="394">
        <v>3.1464637999999994</v>
      </c>
      <c r="BB11" s="394">
        <v>1.3199357699999998</v>
      </c>
      <c r="BC11" s="394">
        <v>2.6632128700000002</v>
      </c>
      <c r="BD11" s="394">
        <v>2.9845653300000006</v>
      </c>
      <c r="BE11" s="394">
        <v>2.7781550600000005</v>
      </c>
      <c r="BF11" s="394">
        <v>1.2692429600000001</v>
      </c>
      <c r="BG11" s="394">
        <v>1.8164358000000003</v>
      </c>
      <c r="BH11" s="394">
        <v>2.6223824800000002</v>
      </c>
    </row>
    <row r="12" spans="1:60" s="109" customFormat="1">
      <c r="A12" s="218" t="s">
        <v>256</v>
      </c>
      <c r="B12" s="394">
        <v>-39.702197249999998</v>
      </c>
      <c r="C12" s="394">
        <v>-15.1704835</v>
      </c>
      <c r="D12" s="394">
        <v>-1.6404452700000001</v>
      </c>
      <c r="E12" s="394">
        <v>-7.6988390899999999</v>
      </c>
      <c r="F12" s="394">
        <v>-4.7267640100000001</v>
      </c>
      <c r="G12" s="394">
        <v>-44.261923340000003</v>
      </c>
      <c r="H12" s="394">
        <v>-5.7946179000000004</v>
      </c>
      <c r="I12" s="394">
        <v>-5.49742335</v>
      </c>
      <c r="J12" s="394">
        <v>-67.144768369999994</v>
      </c>
      <c r="K12" s="394">
        <v>-23.125007329999999</v>
      </c>
      <c r="L12" s="394">
        <v>-2.7162327899999998</v>
      </c>
      <c r="M12" s="394">
        <v>-9.8639338999999993</v>
      </c>
      <c r="N12" s="394">
        <v>-38.15102572</v>
      </c>
      <c r="O12" s="394">
        <v>-35.765108759999997</v>
      </c>
      <c r="P12" s="394">
        <v>-16.761938959999998</v>
      </c>
      <c r="Q12" s="394">
        <v>-7.2207364700000003</v>
      </c>
      <c r="R12" s="394">
        <v>-5.3057418199999997</v>
      </c>
      <c r="S12" s="394">
        <v>-52.153024479999999</v>
      </c>
      <c r="T12" s="394">
        <v>-12.13813586</v>
      </c>
      <c r="U12" s="394">
        <v>-7.1959844500000001</v>
      </c>
      <c r="V12" s="394">
        <v>-28.13140473</v>
      </c>
      <c r="W12" s="394">
        <v>-16.35289624</v>
      </c>
      <c r="X12" s="394">
        <v>-41.819217469999998</v>
      </c>
      <c r="Y12" s="394">
        <v>-65.078642889999998</v>
      </c>
      <c r="Z12" s="394">
        <v>-57.769052139999999</v>
      </c>
      <c r="AA12" s="394">
        <v>-38.461573479999998</v>
      </c>
      <c r="AB12" s="394">
        <v>-66.430457749999988</v>
      </c>
      <c r="AC12" s="394">
        <v>-8.7322336800000002</v>
      </c>
      <c r="AD12" s="394">
        <v>-30.560517430000001</v>
      </c>
      <c r="AE12" s="394">
        <v>-6.6313536600000003</v>
      </c>
      <c r="AF12" s="394">
        <v>-21.845196269999999</v>
      </c>
      <c r="AG12" s="394">
        <v>-8.5157861399999994</v>
      </c>
      <c r="AH12" s="394">
        <v>-11.432903860000001</v>
      </c>
      <c r="AI12" s="394">
        <v>-13.06169822</v>
      </c>
      <c r="AJ12" s="394">
        <v>-6.3470893300000002</v>
      </c>
      <c r="AK12" s="394">
        <v>-41.579851470000001</v>
      </c>
      <c r="AL12" s="394">
        <v>-4.1517066500000004</v>
      </c>
      <c r="AM12" s="394">
        <v>-40.528438919999999</v>
      </c>
      <c r="AN12" s="394">
        <v>-12.63763</v>
      </c>
      <c r="AO12" s="394">
        <v>-20.892196749999997</v>
      </c>
      <c r="AP12" s="394">
        <v>-20.558327079999998</v>
      </c>
      <c r="AQ12" s="394">
        <v>-35.836996029999995</v>
      </c>
      <c r="AR12" s="394">
        <v>-13.396513050000003</v>
      </c>
      <c r="AS12" s="394">
        <v>-17.601700130000001</v>
      </c>
      <c r="AT12" s="394">
        <v>-8.0867087800000004</v>
      </c>
      <c r="AU12" s="394">
        <v>-2.7547031799999999</v>
      </c>
      <c r="AV12" s="394">
        <v>-30.02027378</v>
      </c>
      <c r="AW12" s="394">
        <v>-8.1356650899999998</v>
      </c>
      <c r="AX12" s="394">
        <v>-9.2828000100000008</v>
      </c>
      <c r="AY12" s="394">
        <v>-3.03570217</v>
      </c>
      <c r="AZ12" s="394">
        <v>-0.49871985000000008</v>
      </c>
      <c r="BA12" s="394">
        <v>-1.4961583300000001</v>
      </c>
      <c r="BB12" s="394">
        <v>-4.9234233500000011</v>
      </c>
      <c r="BC12" s="394">
        <v>-4.4364763099999998</v>
      </c>
      <c r="BD12" s="394">
        <v>-8.1115371100000004</v>
      </c>
      <c r="BE12" s="394">
        <v>-3.5473229999999996</v>
      </c>
      <c r="BF12" s="394">
        <v>-6.6612683500000003</v>
      </c>
      <c r="BG12" s="394">
        <v>-7.7092539100000002</v>
      </c>
      <c r="BH12" s="394">
        <v>-56.854809670000016</v>
      </c>
    </row>
    <row r="13" spans="1:60" s="109" customFormat="1">
      <c r="A13" s="215" t="s">
        <v>257</v>
      </c>
      <c r="B13" s="393">
        <v>-13.922693178900001</v>
      </c>
      <c r="C13" s="393">
        <v>-77.572976396899989</v>
      </c>
      <c r="D13" s="393">
        <v>38.719409059099995</v>
      </c>
      <c r="E13" s="393">
        <v>65.615783615850006</v>
      </c>
      <c r="F13" s="393">
        <v>26.582640202199997</v>
      </c>
      <c r="G13" s="393">
        <v>20.870061919000001</v>
      </c>
      <c r="H13" s="393">
        <v>15.570194575899999</v>
      </c>
      <c r="I13" s="393">
        <v>49.953459243349997</v>
      </c>
      <c r="J13" s="393">
        <v>-24.813609739349999</v>
      </c>
      <c r="K13" s="393">
        <v>27.8483647521</v>
      </c>
      <c r="L13" s="393">
        <v>27.09392113945</v>
      </c>
      <c r="M13" s="393">
        <v>31.551198537450006</v>
      </c>
      <c r="N13" s="393">
        <v>-11.823737462750007</v>
      </c>
      <c r="O13" s="393">
        <v>47.32492201755003</v>
      </c>
      <c r="P13" s="393">
        <v>-48.024942138050008</v>
      </c>
      <c r="Q13" s="393">
        <v>31.920027950799998</v>
      </c>
      <c r="R13" s="393">
        <v>21.932868481249997</v>
      </c>
      <c r="S13" s="393">
        <v>-29.448637692700004</v>
      </c>
      <c r="T13" s="393">
        <v>38.380382132899989</v>
      </c>
      <c r="U13" s="393">
        <v>60.467039468300001</v>
      </c>
      <c r="V13" s="393">
        <v>48.14026059215</v>
      </c>
      <c r="W13" s="393">
        <v>50.873019274700006</v>
      </c>
      <c r="X13" s="393">
        <v>-25.969075766799989</v>
      </c>
      <c r="Y13" s="393">
        <v>79.452711917999977</v>
      </c>
      <c r="Z13" s="393">
        <v>10.279422279949998</v>
      </c>
      <c r="AA13" s="393">
        <v>59.590020917050012</v>
      </c>
      <c r="AB13" s="393">
        <v>-24.160206039999991</v>
      </c>
      <c r="AC13" s="393">
        <v>18.672384319999999</v>
      </c>
      <c r="AD13" s="393">
        <v>-24.762808790000008</v>
      </c>
      <c r="AE13" s="393">
        <v>17.201399509999995</v>
      </c>
      <c r="AF13" s="393">
        <v>-30.183645349999999</v>
      </c>
      <c r="AG13" s="393">
        <v>21.588669520000003</v>
      </c>
      <c r="AH13" s="393">
        <v>10.407096739999998</v>
      </c>
      <c r="AI13" s="393">
        <v>208.40569963999999</v>
      </c>
      <c r="AJ13" s="393">
        <v>355.38394221999999</v>
      </c>
      <c r="AK13" s="393">
        <v>16.675125299999983</v>
      </c>
      <c r="AL13" s="393">
        <v>213.04255795999995</v>
      </c>
      <c r="AM13" s="393">
        <v>559.08288603999983</v>
      </c>
      <c r="AN13" s="393">
        <v>14.576128129999995</v>
      </c>
      <c r="AO13" s="393">
        <v>580.75127323000015</v>
      </c>
      <c r="AP13" s="393">
        <v>10.000637810000008</v>
      </c>
      <c r="AQ13" s="393">
        <v>822.14134708999961</v>
      </c>
      <c r="AR13" s="393">
        <v>28.385296950000004</v>
      </c>
      <c r="AS13" s="393">
        <v>-6.9427660399999986</v>
      </c>
      <c r="AT13" s="393">
        <v>4.4921818699999978</v>
      </c>
      <c r="AU13" s="393">
        <v>4.64761004</v>
      </c>
      <c r="AV13" s="393">
        <v>-16.140504680000006</v>
      </c>
      <c r="AW13" s="393">
        <v>-1.8258362300000002</v>
      </c>
      <c r="AX13" s="393">
        <v>-6.4995181400000002</v>
      </c>
      <c r="AY13" s="393">
        <v>-0.42069182999999866</v>
      </c>
      <c r="AZ13" s="393">
        <v>3.4836599800000001</v>
      </c>
      <c r="BA13" s="393">
        <v>200.72605151099998</v>
      </c>
      <c r="BB13" s="393">
        <v>-34.692799794000017</v>
      </c>
      <c r="BC13" s="393">
        <v>12.385044010000001</v>
      </c>
      <c r="BD13" s="393">
        <v>17.631419400000013</v>
      </c>
      <c r="BE13" s="393">
        <v>45.621119900000025</v>
      </c>
      <c r="BF13" s="393">
        <v>29.169422389999994</v>
      </c>
      <c r="BG13" s="393">
        <v>4.8526003100000006</v>
      </c>
      <c r="BH13" s="393">
        <v>-27.632653570000016</v>
      </c>
    </row>
    <row r="14" spans="1:60" s="109" customFormat="1">
      <c r="A14" s="215" t="s">
        <v>542</v>
      </c>
      <c r="B14" s="393">
        <v>195.19706856804999</v>
      </c>
      <c r="C14" s="393">
        <v>11.600987157750069</v>
      </c>
      <c r="D14" s="393">
        <v>-72.8795392591</v>
      </c>
      <c r="E14" s="393">
        <v>-28.574312975850034</v>
      </c>
      <c r="F14" s="393">
        <v>-13.6268701212</v>
      </c>
      <c r="G14" s="393">
        <v>-58.760770579999985</v>
      </c>
      <c r="H14" s="393">
        <v>-12.605501445899904</v>
      </c>
      <c r="I14" s="393">
        <v>-24.552676563350133</v>
      </c>
      <c r="J14" s="393">
        <v>-24.157422590650071</v>
      </c>
      <c r="K14" s="393">
        <v>-18.767665102099784</v>
      </c>
      <c r="L14" s="393">
        <v>-31.713308579449972</v>
      </c>
      <c r="M14" s="393">
        <v>-48.984767267450053</v>
      </c>
      <c r="N14" s="393">
        <v>6.1922558027498553</v>
      </c>
      <c r="O14" s="393">
        <v>-52.718941647549855</v>
      </c>
      <c r="P14" s="393">
        <v>-36.36760025195008</v>
      </c>
      <c r="Q14" s="393">
        <v>-11.868557050800035</v>
      </c>
      <c r="R14" s="393">
        <v>-28.875301131250012</v>
      </c>
      <c r="S14" s="393">
        <v>-24.035858047299996</v>
      </c>
      <c r="T14" s="393">
        <v>-5.1041814028999966</v>
      </c>
      <c r="U14" s="393">
        <v>-19.486025428299996</v>
      </c>
      <c r="V14" s="393">
        <v>-13.661398282150003</v>
      </c>
      <c r="W14" s="393">
        <v>-46.5909424747</v>
      </c>
      <c r="X14" s="393">
        <v>-7.8019985532000362</v>
      </c>
      <c r="Y14" s="393">
        <v>-7.336360167999942</v>
      </c>
      <c r="Z14" s="393">
        <v>13.229222270050002</v>
      </c>
      <c r="AA14" s="393">
        <v>-3.8463176570499513</v>
      </c>
      <c r="AB14" s="393">
        <v>-58.000085140000124</v>
      </c>
      <c r="AC14" s="393">
        <v>-17.456800889999897</v>
      </c>
      <c r="AD14" s="393">
        <v>-1.4023005700000226</v>
      </c>
      <c r="AE14" s="393">
        <v>-15.704162119999978</v>
      </c>
      <c r="AF14" s="393">
        <v>-5.8211575500000663</v>
      </c>
      <c r="AG14" s="393">
        <v>-11.046590139999864</v>
      </c>
      <c r="AH14" s="393">
        <v>-37.40547953000015</v>
      </c>
      <c r="AI14" s="393">
        <v>-5.4662637699999834</v>
      </c>
      <c r="AJ14" s="393">
        <v>-4.8691086799999539</v>
      </c>
      <c r="AK14" s="393">
        <v>-10.977760269999976</v>
      </c>
      <c r="AL14" s="393">
        <v>0.8639981600002784</v>
      </c>
      <c r="AM14" s="393">
        <v>-1.1306357900002695</v>
      </c>
      <c r="AN14" s="393">
        <v>-19.965499819999877</v>
      </c>
      <c r="AO14" s="393">
        <v>-6.6696754900003725</v>
      </c>
      <c r="AP14" s="393">
        <v>-5.125153009999849</v>
      </c>
      <c r="AQ14" s="393">
        <v>-23.068079220000527</v>
      </c>
      <c r="AR14" s="393">
        <v>-7.1216723599991383</v>
      </c>
      <c r="AS14" s="393">
        <v>-2818.1326589499999</v>
      </c>
      <c r="AT14" s="393">
        <v>-7.7105932400000228</v>
      </c>
      <c r="AU14" s="393">
        <v>-7.9050882700000216</v>
      </c>
      <c r="AV14" s="393">
        <v>-7.8575922599999615</v>
      </c>
      <c r="AW14" s="393">
        <v>-6.0810348699999679</v>
      </c>
      <c r="AX14" s="393">
        <v>-2.1845836300000201</v>
      </c>
      <c r="AY14" s="393">
        <v>-8.9200855000000203</v>
      </c>
      <c r="AZ14" s="393">
        <v>-11.236099639999971</v>
      </c>
      <c r="BA14" s="393">
        <v>-3.5358274999999963</v>
      </c>
      <c r="BB14" s="393">
        <v>4.6343209330000548</v>
      </c>
      <c r="BC14" s="393">
        <v>-179.30400134000001</v>
      </c>
      <c r="BD14" s="393">
        <v>-0.19127287999999965</v>
      </c>
      <c r="BE14" s="393">
        <v>-2.4817537900000133</v>
      </c>
      <c r="BF14" s="393">
        <v>-1.6174215900000206</v>
      </c>
      <c r="BG14" s="393">
        <v>29.871250849999996</v>
      </c>
      <c r="BH14" s="393">
        <v>-13.898214539999998</v>
      </c>
    </row>
    <row r="15" spans="1:60" s="109" customFormat="1">
      <c r="A15" s="389" t="s">
        <v>258</v>
      </c>
      <c r="B15" s="395">
        <v>402.75384551914999</v>
      </c>
      <c r="C15" s="395">
        <v>336.78185628000006</v>
      </c>
      <c r="D15" s="395">
        <v>302.62172608000003</v>
      </c>
      <c r="E15" s="395">
        <v>339.66319671999997</v>
      </c>
      <c r="F15" s="395">
        <v>352.61896680099994</v>
      </c>
      <c r="G15" s="395">
        <v>314.72825813999998</v>
      </c>
      <c r="H15" s="395">
        <v>317.69295127000009</v>
      </c>
      <c r="I15" s="395">
        <v>343.09373394999994</v>
      </c>
      <c r="J15" s="395">
        <v>294.12270161999987</v>
      </c>
      <c r="K15" s="395">
        <v>303.20340127000009</v>
      </c>
      <c r="L15" s="395">
        <v>298.58401383000012</v>
      </c>
      <c r="M15" s="395">
        <v>281.15044510000007</v>
      </c>
      <c r="N15" s="395">
        <v>275.51896343999994</v>
      </c>
      <c r="O15" s="395">
        <v>270.1249438100001</v>
      </c>
      <c r="P15" s="395">
        <v>185.73240142000003</v>
      </c>
      <c r="Q15" s="395">
        <v>205.78387232</v>
      </c>
      <c r="R15" s="395">
        <v>198.84143967</v>
      </c>
      <c r="S15" s="395">
        <v>145.35694393</v>
      </c>
      <c r="T15" s="395">
        <v>178.63314466</v>
      </c>
      <c r="U15" s="395">
        <v>219.61415870000002</v>
      </c>
      <c r="V15" s="395">
        <v>254.09302101</v>
      </c>
      <c r="W15" s="395">
        <v>258.37509781</v>
      </c>
      <c r="X15" s="395">
        <v>224.60402348999997</v>
      </c>
      <c r="Y15" s="395">
        <v>296.72037524000001</v>
      </c>
      <c r="Z15" s="395">
        <v>320.22901979</v>
      </c>
      <c r="AA15" s="395">
        <v>375.97272305000007</v>
      </c>
      <c r="AB15" s="395">
        <v>293.81243186999995</v>
      </c>
      <c r="AC15" s="395">
        <v>295.02801530000005</v>
      </c>
      <c r="AD15" s="395">
        <v>268.86290594000002</v>
      </c>
      <c r="AE15" s="395">
        <v>270.36014333000003</v>
      </c>
      <c r="AF15" s="395">
        <v>234.35534042999996</v>
      </c>
      <c r="AG15" s="395">
        <v>244.89741981000009</v>
      </c>
      <c r="AH15" s="395">
        <v>217.89903701999992</v>
      </c>
      <c r="AI15" s="395">
        <v>420.83847288999993</v>
      </c>
      <c r="AJ15" s="395">
        <v>771.35330642999998</v>
      </c>
      <c r="AK15" s="395">
        <v>777.05067145999999</v>
      </c>
      <c r="AL15" s="395">
        <v>990.95722758000022</v>
      </c>
      <c r="AM15" s="395">
        <v>1548.9094778299998</v>
      </c>
      <c r="AN15" s="395">
        <v>1543.5201061399998</v>
      </c>
      <c r="AO15" s="395">
        <v>2117.6017038799996</v>
      </c>
      <c r="AP15" s="395">
        <v>2122.4771886799999</v>
      </c>
      <c r="AQ15" s="395">
        <v>2921.5504565499991</v>
      </c>
      <c r="AR15" s="395">
        <v>2942.8140811399999</v>
      </c>
      <c r="AS15" s="395">
        <v>117.73865615000001</v>
      </c>
      <c r="AT15" s="395">
        <v>114.52024477999998</v>
      </c>
      <c r="AU15" s="395">
        <v>111.26276654999997</v>
      </c>
      <c r="AV15" s="395">
        <v>87.264669609999999</v>
      </c>
      <c r="AW15" s="395">
        <v>79.357798510000023</v>
      </c>
      <c r="AX15" s="395">
        <v>70.673696739999997</v>
      </c>
      <c r="AY15" s="395">
        <v>61.332919409999981</v>
      </c>
      <c r="AZ15" s="395">
        <v>53.580479750000009</v>
      </c>
      <c r="BA15" s="395">
        <v>250.77070376099999</v>
      </c>
      <c r="BB15" s="395">
        <v>220.71222490000002</v>
      </c>
      <c r="BC15" s="395">
        <v>53.793267569999998</v>
      </c>
      <c r="BD15" s="395">
        <v>71.233414090000011</v>
      </c>
      <c r="BE15" s="395">
        <v>114.37278020000002</v>
      </c>
      <c r="BF15" s="395">
        <v>141.924781</v>
      </c>
      <c r="BG15" s="395">
        <v>176.64863216000001</v>
      </c>
      <c r="BH15" s="395">
        <v>135.11776405000001</v>
      </c>
    </row>
    <row r="16" spans="1:60" s="109" customFormat="1">
      <c r="A16" s="218" t="s">
        <v>543</v>
      </c>
      <c r="B16" s="394">
        <v>402.75384551914999</v>
      </c>
      <c r="C16" s="394">
        <v>336.78185628000006</v>
      </c>
      <c r="D16" s="394">
        <v>302.62172608000003</v>
      </c>
      <c r="E16" s="394">
        <v>339.66319671999997</v>
      </c>
      <c r="F16" s="394">
        <v>352.61896680099994</v>
      </c>
      <c r="G16" s="394">
        <v>314.72825813999998</v>
      </c>
      <c r="H16" s="394">
        <v>317.69295127000009</v>
      </c>
      <c r="I16" s="394">
        <v>343.09373394999994</v>
      </c>
      <c r="J16" s="394">
        <v>294.12270161999987</v>
      </c>
      <c r="K16" s="394">
        <v>303.20340127000009</v>
      </c>
      <c r="L16" s="394">
        <v>298.58401383000012</v>
      </c>
      <c r="M16" s="394">
        <v>281.15044510000007</v>
      </c>
      <c r="N16" s="394">
        <v>275.51896343999994</v>
      </c>
      <c r="O16" s="394">
        <v>270.1249438100001</v>
      </c>
      <c r="P16" s="394">
        <v>185.73240142000003</v>
      </c>
      <c r="Q16" s="394">
        <v>205.78387232</v>
      </c>
      <c r="R16" s="394">
        <v>198.84143967</v>
      </c>
      <c r="S16" s="394">
        <v>145.35694393</v>
      </c>
      <c r="T16" s="394">
        <v>178.63314466</v>
      </c>
      <c r="U16" s="394">
        <v>219.61415870000002</v>
      </c>
      <c r="V16" s="394">
        <v>254.09302101</v>
      </c>
      <c r="W16" s="394">
        <v>258.37509781</v>
      </c>
      <c r="X16" s="394">
        <v>224.60402348999997</v>
      </c>
      <c r="Y16" s="394">
        <v>296.72037524000001</v>
      </c>
      <c r="Z16" s="394">
        <v>320.22901979</v>
      </c>
      <c r="AA16" s="394">
        <v>375.97272305000007</v>
      </c>
      <c r="AB16" s="394">
        <v>293.81243186999995</v>
      </c>
      <c r="AC16" s="394">
        <v>295.02801530000005</v>
      </c>
      <c r="AD16" s="394">
        <v>268.86290594000002</v>
      </c>
      <c r="AE16" s="394">
        <v>270.36014333000003</v>
      </c>
      <c r="AF16" s="394">
        <v>234.35534042999996</v>
      </c>
      <c r="AG16" s="394">
        <v>244.89741981000009</v>
      </c>
      <c r="AH16" s="394">
        <v>217.89903701999992</v>
      </c>
      <c r="AI16" s="394">
        <v>420.83847288999993</v>
      </c>
      <c r="AJ16" s="394">
        <v>771.35330642999998</v>
      </c>
      <c r="AK16" s="394">
        <v>777.05067145999999</v>
      </c>
      <c r="AL16" s="394">
        <v>990.95722758000022</v>
      </c>
      <c r="AM16" s="394">
        <v>1548.9094778299998</v>
      </c>
      <c r="AN16" s="394">
        <v>1543.5201061399998</v>
      </c>
      <c r="AO16" s="394">
        <v>2117.6017038799996</v>
      </c>
      <c r="AP16" s="394">
        <v>2122.4771886799999</v>
      </c>
      <c r="AQ16" s="394">
        <v>2921.5504565499991</v>
      </c>
      <c r="AR16" s="394">
        <v>2942.8140811399999</v>
      </c>
      <c r="AS16" s="394">
        <v>117.73865615000001</v>
      </c>
      <c r="AT16" s="394">
        <v>114.52024477999998</v>
      </c>
      <c r="AU16" s="394">
        <v>111.26276654999997</v>
      </c>
      <c r="AV16" s="394">
        <v>87.264669609999999</v>
      </c>
      <c r="AW16" s="394">
        <v>79.357798510000023</v>
      </c>
      <c r="AX16" s="394">
        <v>70.673696739999997</v>
      </c>
      <c r="AY16" s="394">
        <v>61.332919409999981</v>
      </c>
      <c r="AZ16" s="394">
        <v>53.580479750000009</v>
      </c>
      <c r="BA16" s="394">
        <v>250.77070376099999</v>
      </c>
      <c r="BB16" s="394">
        <v>220.71222490000002</v>
      </c>
      <c r="BC16" s="394">
        <v>53.793267569999998</v>
      </c>
      <c r="BD16" s="394">
        <v>71.233414090000011</v>
      </c>
      <c r="BE16" s="394">
        <v>114.37278020000002</v>
      </c>
      <c r="BF16" s="394">
        <v>141.924781</v>
      </c>
      <c r="BG16" s="394">
        <v>176.64863216000001</v>
      </c>
      <c r="BH16" s="394">
        <v>135.11776405000001</v>
      </c>
    </row>
    <row r="17" spans="1:60" s="109" customFormat="1">
      <c r="A17" s="218" t="s">
        <v>544</v>
      </c>
      <c r="B17" s="394">
        <v>220.97657263914999</v>
      </c>
      <c r="C17" s="394">
        <v>-50.801505739149931</v>
      </c>
      <c r="D17" s="394">
        <v>-32.519684930000025</v>
      </c>
      <c r="E17" s="394">
        <v>44.740309729999943</v>
      </c>
      <c r="F17" s="394">
        <v>17.682534090999969</v>
      </c>
      <c r="G17" s="394">
        <v>6.3712146790000403</v>
      </c>
      <c r="H17" s="394">
        <v>8.7593110300001147</v>
      </c>
      <c r="I17" s="394">
        <v>30.898206029999848</v>
      </c>
      <c r="J17" s="394">
        <v>18.173736039999923</v>
      </c>
      <c r="K17" s="394">
        <v>32.205706980000215</v>
      </c>
      <c r="L17" s="394">
        <v>-1.9031546499999688</v>
      </c>
      <c r="M17" s="394">
        <v>-7.569634830000048</v>
      </c>
      <c r="N17" s="394">
        <v>32.519544059999866</v>
      </c>
      <c r="O17" s="394">
        <v>30.371089130000165</v>
      </c>
      <c r="P17" s="394">
        <v>-67.630603430000079</v>
      </c>
      <c r="Q17" s="394">
        <v>27.272207369999968</v>
      </c>
      <c r="R17" s="394">
        <v>-1.6366908300000009</v>
      </c>
      <c r="S17" s="394">
        <v>-1.3314712600000007</v>
      </c>
      <c r="T17" s="394">
        <v>45.414336589999998</v>
      </c>
      <c r="U17" s="394">
        <v>48.176998490000017</v>
      </c>
      <c r="V17" s="394">
        <v>62.610267039999982</v>
      </c>
      <c r="W17" s="394">
        <v>20.634973039999998</v>
      </c>
      <c r="X17" s="394">
        <v>8.0481431499999729</v>
      </c>
      <c r="Y17" s="394">
        <v>137.19499464000003</v>
      </c>
      <c r="Z17" s="394">
        <v>81.277696689999985</v>
      </c>
      <c r="AA17" s="394">
        <v>94.205276740000073</v>
      </c>
      <c r="AB17" s="394">
        <v>-15.729833430000127</v>
      </c>
      <c r="AC17" s="394">
        <v>9.9478171100000949</v>
      </c>
      <c r="AD17" s="394">
        <v>4.39540806999997</v>
      </c>
      <c r="AE17" s="394">
        <v>8.1285910500000096</v>
      </c>
      <c r="AF17" s="394">
        <v>-14.159606630000074</v>
      </c>
      <c r="AG17" s="394">
        <v>19.057865520000131</v>
      </c>
      <c r="AH17" s="394">
        <v>-15.565478930000163</v>
      </c>
      <c r="AI17" s="394">
        <v>216.00113409000002</v>
      </c>
      <c r="AJ17" s="394">
        <v>356.86192287000006</v>
      </c>
      <c r="AK17" s="394">
        <v>47.277216500000016</v>
      </c>
      <c r="AL17" s="394">
        <v>218.05826277000023</v>
      </c>
      <c r="AM17" s="394">
        <v>598.48068916999955</v>
      </c>
      <c r="AN17" s="394">
        <v>7.248258310000038</v>
      </c>
      <c r="AO17" s="394">
        <v>594.97379448999982</v>
      </c>
      <c r="AP17" s="394">
        <v>25.43381188000032</v>
      </c>
      <c r="AQ17" s="394">
        <v>834.91026389999922</v>
      </c>
      <c r="AR17" s="394">
        <v>34.660137640000748</v>
      </c>
      <c r="AS17" s="394">
        <v>-2807.4737248599995</v>
      </c>
      <c r="AT17" s="394">
        <v>4.8682974099999736</v>
      </c>
      <c r="AU17" s="394">
        <v>-0.5027750500000181</v>
      </c>
      <c r="AV17" s="394">
        <v>6.0221768400000322</v>
      </c>
      <c r="AW17" s="394">
        <v>0.22879399000002465</v>
      </c>
      <c r="AX17" s="394">
        <v>0.59869823999997429</v>
      </c>
      <c r="AY17" s="394">
        <v>-6.3050751600000154</v>
      </c>
      <c r="AZ17" s="394">
        <v>-7.2537198099999713</v>
      </c>
      <c r="BA17" s="394">
        <v>198.68638234100001</v>
      </c>
      <c r="BB17" s="394">
        <v>-25.135055510999969</v>
      </c>
      <c r="BC17" s="394">
        <v>-162.48248102000002</v>
      </c>
      <c r="BD17" s="394">
        <v>25.551683630000014</v>
      </c>
      <c r="BE17" s="394">
        <v>46.68668911000001</v>
      </c>
      <c r="BF17" s="394">
        <v>34.213269149999974</v>
      </c>
      <c r="BG17" s="394">
        <v>42.433105070000011</v>
      </c>
      <c r="BH17" s="394">
        <v>15.323941560000016</v>
      </c>
    </row>
    <row r="18" spans="1:60" s="109" customFormat="1">
      <c r="A18" s="218" t="s">
        <v>540</v>
      </c>
      <c r="B18" s="394">
        <v>0</v>
      </c>
      <c r="C18" s="394">
        <v>0</v>
      </c>
      <c r="D18" s="394">
        <v>0</v>
      </c>
      <c r="E18" s="394">
        <v>0</v>
      </c>
      <c r="F18" s="394">
        <v>0</v>
      </c>
      <c r="G18" s="394">
        <v>0</v>
      </c>
      <c r="H18" s="394">
        <v>0</v>
      </c>
      <c r="I18" s="394">
        <v>0</v>
      </c>
      <c r="J18" s="394">
        <v>0</v>
      </c>
      <c r="K18" s="394">
        <v>0</v>
      </c>
      <c r="L18" s="394">
        <v>0</v>
      </c>
      <c r="M18" s="394">
        <v>0</v>
      </c>
      <c r="N18" s="394">
        <v>0</v>
      </c>
      <c r="O18" s="394">
        <v>0</v>
      </c>
      <c r="P18" s="394">
        <v>0</v>
      </c>
      <c r="Q18" s="394">
        <v>0</v>
      </c>
      <c r="R18" s="394">
        <v>0</v>
      </c>
      <c r="S18" s="394">
        <v>0</v>
      </c>
      <c r="T18" s="394">
        <v>0</v>
      </c>
      <c r="U18" s="394">
        <v>0</v>
      </c>
      <c r="V18" s="394">
        <v>0</v>
      </c>
      <c r="W18" s="394">
        <v>0</v>
      </c>
      <c r="X18" s="394">
        <v>0</v>
      </c>
      <c r="Y18" s="394">
        <v>0</v>
      </c>
      <c r="Z18" s="394">
        <v>0</v>
      </c>
      <c r="AA18" s="394">
        <v>0</v>
      </c>
      <c r="AB18" s="394">
        <v>0</v>
      </c>
      <c r="AC18" s="394">
        <v>0</v>
      </c>
      <c r="AD18" s="394">
        <v>0</v>
      </c>
      <c r="AE18" s="394">
        <v>0</v>
      </c>
      <c r="AF18" s="394">
        <v>0</v>
      </c>
      <c r="AG18" s="394">
        <v>0</v>
      </c>
      <c r="AH18" s="394">
        <v>0</v>
      </c>
      <c r="AI18" s="394">
        <v>0</v>
      </c>
      <c r="AJ18" s="394">
        <v>0</v>
      </c>
      <c r="AK18" s="394">
        <v>0</v>
      </c>
      <c r="AL18" s="394">
        <v>0</v>
      </c>
      <c r="AM18" s="394">
        <v>0</v>
      </c>
      <c r="AN18" s="394">
        <v>0</v>
      </c>
      <c r="AO18" s="394">
        <v>570.45831399999997</v>
      </c>
      <c r="AP18" s="394">
        <v>0</v>
      </c>
      <c r="AQ18" s="394">
        <v>0</v>
      </c>
      <c r="AR18" s="394">
        <v>0</v>
      </c>
      <c r="AS18" s="394">
        <v>0</v>
      </c>
      <c r="AT18" s="394">
        <v>0</v>
      </c>
      <c r="AU18" s="394">
        <v>0</v>
      </c>
      <c r="AV18" s="394">
        <v>0</v>
      </c>
      <c r="AW18" s="394">
        <v>0</v>
      </c>
      <c r="AX18" s="394">
        <v>0</v>
      </c>
      <c r="AY18" s="394">
        <v>0</v>
      </c>
      <c r="AZ18" s="394">
        <v>0</v>
      </c>
      <c r="BA18" s="394">
        <v>0</v>
      </c>
      <c r="BB18" s="394">
        <v>0</v>
      </c>
      <c r="BC18" s="394">
        <v>0</v>
      </c>
      <c r="BD18" s="394">
        <v>0</v>
      </c>
      <c r="BE18" s="394">
        <v>0</v>
      </c>
      <c r="BF18" s="394">
        <v>0</v>
      </c>
      <c r="BG18" s="394">
        <v>0</v>
      </c>
      <c r="BH18" s="394">
        <v>0</v>
      </c>
    </row>
    <row r="19" spans="1:60" s="109" customFormat="1">
      <c r="A19" s="218" t="s">
        <v>541</v>
      </c>
      <c r="B19" s="394">
        <v>220.97657263914999</v>
      </c>
      <c r="C19" s="394">
        <v>-50.801505739149931</v>
      </c>
      <c r="D19" s="394">
        <v>-32.519684930000025</v>
      </c>
      <c r="E19" s="394">
        <v>44.740309729999943</v>
      </c>
      <c r="F19" s="394">
        <v>17.682534090999969</v>
      </c>
      <c r="G19" s="394">
        <v>6.3712146790000403</v>
      </c>
      <c r="H19" s="394">
        <v>8.7593110300001147</v>
      </c>
      <c r="I19" s="394">
        <v>30.898206029999848</v>
      </c>
      <c r="J19" s="394">
        <v>18.173736039999923</v>
      </c>
      <c r="K19" s="394">
        <v>32.205706980000215</v>
      </c>
      <c r="L19" s="394">
        <v>-1.9031546499999688</v>
      </c>
      <c r="M19" s="394">
        <v>-7.569634830000048</v>
      </c>
      <c r="N19" s="394">
        <v>32.519544059999866</v>
      </c>
      <c r="O19" s="394">
        <v>30.371089130000165</v>
      </c>
      <c r="P19" s="394">
        <v>-67.630603430000079</v>
      </c>
      <c r="Q19" s="394">
        <v>27.272207369999968</v>
      </c>
      <c r="R19" s="394">
        <v>-1.6366908300000009</v>
      </c>
      <c r="S19" s="394">
        <v>-1.3314712600000007</v>
      </c>
      <c r="T19" s="394">
        <v>45.414336589999998</v>
      </c>
      <c r="U19" s="394">
        <v>48.176998490000017</v>
      </c>
      <c r="V19" s="394">
        <v>62.610267039999982</v>
      </c>
      <c r="W19" s="394">
        <v>20.634973039999998</v>
      </c>
      <c r="X19" s="394">
        <v>8.0481431499999729</v>
      </c>
      <c r="Y19" s="394">
        <v>137.19499464000003</v>
      </c>
      <c r="Z19" s="394">
        <v>81.277696689999985</v>
      </c>
      <c r="AA19" s="394">
        <v>94.205276740000073</v>
      </c>
      <c r="AB19" s="394">
        <v>-15.729833430000127</v>
      </c>
      <c r="AC19" s="394">
        <v>9.9478171100000949</v>
      </c>
      <c r="AD19" s="394">
        <v>4.39540806999997</v>
      </c>
      <c r="AE19" s="394">
        <v>8.1285910500000096</v>
      </c>
      <c r="AF19" s="394">
        <v>-14.159606630000074</v>
      </c>
      <c r="AG19" s="394">
        <v>19.057865520000131</v>
      </c>
      <c r="AH19" s="394">
        <v>-15.565478930000163</v>
      </c>
      <c r="AI19" s="394">
        <v>216.00113409000002</v>
      </c>
      <c r="AJ19" s="394">
        <v>356.86192287000006</v>
      </c>
      <c r="AK19" s="394">
        <v>47.277216500000016</v>
      </c>
      <c r="AL19" s="394">
        <v>218.05826277000023</v>
      </c>
      <c r="AM19" s="394">
        <v>598.48068916999955</v>
      </c>
      <c r="AN19" s="394">
        <v>7.248258310000038</v>
      </c>
      <c r="AO19" s="394">
        <v>24.515480489999845</v>
      </c>
      <c r="AP19" s="394">
        <v>18.148718169999999</v>
      </c>
      <c r="AQ19" s="394">
        <v>841.12545111999987</v>
      </c>
      <c r="AR19" s="394">
        <v>17.080533820000749</v>
      </c>
      <c r="AS19" s="394">
        <v>-2814.8191703399993</v>
      </c>
      <c r="AT19" s="394">
        <v>4.8682974099999736</v>
      </c>
      <c r="AU19" s="394">
        <v>-0.5027750500000181</v>
      </c>
      <c r="AV19" s="394">
        <v>6.0221768400000322</v>
      </c>
      <c r="AW19" s="394">
        <v>0.22879399000002465</v>
      </c>
      <c r="AX19" s="394">
        <v>0.59869823999997429</v>
      </c>
      <c r="AY19" s="394">
        <v>-6.3050751600000154</v>
      </c>
      <c r="AZ19" s="394">
        <v>-7.2537198099999713</v>
      </c>
      <c r="BA19" s="394">
        <v>198.68638234100001</v>
      </c>
      <c r="BB19" s="394">
        <v>-25.135055510999969</v>
      </c>
      <c r="BC19" s="394">
        <v>-162.48248102000002</v>
      </c>
      <c r="BD19" s="394">
        <v>25.551683630000014</v>
      </c>
      <c r="BE19" s="394">
        <v>46.68668911000001</v>
      </c>
      <c r="BF19" s="394">
        <v>34.213269149999974</v>
      </c>
      <c r="BG19" s="394">
        <v>42.433105070000011</v>
      </c>
      <c r="BH19" s="394">
        <v>15.323941560000016</v>
      </c>
    </row>
    <row r="20" spans="1:60" s="109" customFormat="1">
      <c r="A20" s="218" t="s">
        <v>595</v>
      </c>
      <c r="B20" s="396">
        <v>2.3425347310972384</v>
      </c>
      <c r="C20" s="396">
        <v>1.4980346075920858</v>
      </c>
      <c r="D20" s="396">
        <v>1.1654680448660315</v>
      </c>
      <c r="E20" s="396">
        <v>1.3010256985787811</v>
      </c>
      <c r="F20" s="396">
        <v>1.2653681883513352</v>
      </c>
      <c r="G20" s="396">
        <v>1.0889301693701492</v>
      </c>
      <c r="H20" s="396">
        <v>1.0721207264604482</v>
      </c>
      <c r="I20" s="396">
        <v>1.0904118636999451</v>
      </c>
      <c r="J20" s="396">
        <v>0.91417151920360917</v>
      </c>
      <c r="K20" s="396">
        <v>0.96805289201933009</v>
      </c>
      <c r="L20" s="396">
        <v>0.93850533762604438</v>
      </c>
      <c r="M20" s="396">
        <v>0.85371551991272832</v>
      </c>
      <c r="N20" s="396">
        <v>0.8346902907997259</v>
      </c>
      <c r="O20" s="396">
        <v>0.66568056391892905</v>
      </c>
      <c r="P20" s="396">
        <v>0.43718974447998432</v>
      </c>
      <c r="Q20" s="396">
        <v>0.42441621149566355</v>
      </c>
      <c r="R20" s="396">
        <v>0.40091864301627261</v>
      </c>
      <c r="S20" s="396">
        <v>0.31193020862714838</v>
      </c>
      <c r="T20" s="396">
        <v>0.38103751541066805</v>
      </c>
      <c r="U20" s="396">
        <v>0.46936681929125607</v>
      </c>
      <c r="V20" s="396">
        <v>0.5682721141750916</v>
      </c>
      <c r="W20" s="396">
        <v>0.54305156011354816</v>
      </c>
      <c r="X20" s="396">
        <v>0.43835992020590336</v>
      </c>
      <c r="Y20" s="396">
        <v>0.57594478834180252</v>
      </c>
      <c r="Z20" s="396">
        <v>0.59917477886229065</v>
      </c>
      <c r="AA20" s="396">
        <v>0.70833642964928301</v>
      </c>
      <c r="AB20" s="396">
        <v>0.58381987535911339</v>
      </c>
      <c r="AC20" s="396">
        <v>0.61048907671140173</v>
      </c>
      <c r="AD20" s="396">
        <v>0.59194051226972189</v>
      </c>
      <c r="AE20" s="396">
        <v>0.55232955987355981</v>
      </c>
      <c r="AF20" s="396">
        <v>0.52747742941545706</v>
      </c>
      <c r="AG20" s="396">
        <v>0.57640264514493056</v>
      </c>
      <c r="AH20" s="396">
        <v>0.50488439430890963</v>
      </c>
      <c r="AI20" s="396">
        <v>0.9596160380390828</v>
      </c>
      <c r="AJ20" s="396">
        <v>1.8011510767677548</v>
      </c>
      <c r="AK20" s="396">
        <v>2.0041200063276432</v>
      </c>
      <c r="AL20" s="396">
        <v>2.7476036877665573</v>
      </c>
      <c r="AM20" s="396">
        <v>5.2451514390297609</v>
      </c>
      <c r="AN20" s="396">
        <v>5.597575662792317</v>
      </c>
      <c r="AO20" s="396">
        <v>8.8394753265396524</v>
      </c>
      <c r="AP20" s="396">
        <v>8.874055765312642</v>
      </c>
      <c r="AQ20" s="396">
        <v>12.599721975533557</v>
      </c>
      <c r="AR20" s="396">
        <v>13.459006678913651</v>
      </c>
      <c r="AS20" s="396">
        <v>0.72199237525547955</v>
      </c>
      <c r="AT20" s="396">
        <v>0.69835212941752089</v>
      </c>
      <c r="AU20" s="396">
        <v>0.85388641823710298</v>
      </c>
      <c r="AV20" s="396">
        <v>0.55127814024014998</v>
      </c>
      <c r="AW20" s="396">
        <v>0.47963172398393988</v>
      </c>
      <c r="AX20" s="396">
        <v>0.45028370004749829</v>
      </c>
      <c r="AY20" s="396">
        <v>0.45590262160109224</v>
      </c>
      <c r="AZ20" s="396">
        <v>0.52489694752659921</v>
      </c>
      <c r="BA20" s="396">
        <v>1.855389548493662</v>
      </c>
      <c r="BB20" s="396">
        <v>1.6105729190286708</v>
      </c>
      <c r="BC20" s="396">
        <v>0.37571816511200584</v>
      </c>
      <c r="BD20" s="396">
        <v>0.51483386814197196</v>
      </c>
      <c r="BE20" s="396">
        <v>0.87247631513566093</v>
      </c>
      <c r="BF20" s="396">
        <v>1.1233953310482532</v>
      </c>
      <c r="BG20" s="396">
        <v>1.3909276316198391</v>
      </c>
      <c r="BH20" s="396">
        <v>0.98213095551063501</v>
      </c>
    </row>
    <row r="21" spans="1:60" s="109" customFormat="1" ht="13.5" thickBot="1">
      <c r="A21" s="220" t="s">
        <v>596</v>
      </c>
      <c r="B21" s="397">
        <v>1.2852646894005331</v>
      </c>
      <c r="C21" s="397">
        <v>-0.2259694585558763</v>
      </c>
      <c r="D21" s="397">
        <v>-0.12524101988965325</v>
      </c>
      <c r="E21" s="397">
        <v>0.1713706203180087</v>
      </c>
      <c r="F21" s="397">
        <v>6.3453524157186386E-2</v>
      </c>
      <c r="G21" s="397">
        <v>2.2043803503690996E-2</v>
      </c>
      <c r="H21" s="397">
        <v>2.9560111004148491E-2</v>
      </c>
      <c r="I21" s="397">
        <v>9.8199900168001952E-2</v>
      </c>
      <c r="J21" s="397">
        <v>5.6486329663722884E-2</v>
      </c>
      <c r="K21" s="397">
        <v>0.10282479566828351</v>
      </c>
      <c r="L21" s="397">
        <v>-5.9819706167180513E-3</v>
      </c>
      <c r="M21" s="397">
        <v>-2.2985255215030732E-2</v>
      </c>
      <c r="N21" s="397">
        <v>9.8518618643202424E-2</v>
      </c>
      <c r="O21" s="397">
        <v>7.4844786467076763E-2</v>
      </c>
      <c r="P21" s="397">
        <v>-0.15919358176889975</v>
      </c>
      <c r="Q21" s="397">
        <v>5.6247201496434071E-2</v>
      </c>
      <c r="R21" s="397">
        <v>-3.3000156692175563E-3</v>
      </c>
      <c r="S21" s="397">
        <v>-2.8572842595869534E-3</v>
      </c>
      <c r="T21" s="397">
        <v>9.6872089506199438E-2</v>
      </c>
      <c r="U21" s="397">
        <v>0.10296551314408016</v>
      </c>
      <c r="V21" s="397">
        <v>0.14002615529722709</v>
      </c>
      <c r="W21" s="397">
        <v>4.3370488863881916E-2</v>
      </c>
      <c r="X21" s="397">
        <v>1.5707569856586973E-2</v>
      </c>
      <c r="Y21" s="397">
        <v>0.26630035799050694</v>
      </c>
      <c r="Z21" s="397">
        <v>0.1520772413836925</v>
      </c>
      <c r="AA21" s="397">
        <v>0.17748369838856662</v>
      </c>
      <c r="AB21" s="397">
        <v>-3.1255959232472381E-2</v>
      </c>
      <c r="AC21" s="397">
        <v>2.058459999672391E-2</v>
      </c>
      <c r="AD21" s="397">
        <v>9.6771255800191316E-3</v>
      </c>
      <c r="AE21" s="397">
        <v>1.6606224060025772E-2</v>
      </c>
      <c r="AF21" s="397">
        <v>-3.1869864339436269E-2</v>
      </c>
      <c r="AG21" s="397">
        <v>4.4855532185953569E-2</v>
      </c>
      <c r="AH21" s="397">
        <v>-3.6066095147450822E-2</v>
      </c>
      <c r="AI21" s="397">
        <v>0.49253612932288515</v>
      </c>
      <c r="AJ21" s="397">
        <v>0.83329160746009256</v>
      </c>
      <c r="AK21" s="397">
        <v>0.12193441034303355</v>
      </c>
      <c r="AL21" s="397">
        <v>0.60460499228404185</v>
      </c>
      <c r="AM21" s="397">
        <v>2.0266657883903014</v>
      </c>
      <c r="AN21" s="397">
        <v>2.6285808751239148E-2</v>
      </c>
      <c r="AO21" s="397">
        <v>2.4835908314088035</v>
      </c>
      <c r="AP21" s="397">
        <v>0.10633851150502156</v>
      </c>
      <c r="AQ21" s="397">
        <v>3.6007035839736177</v>
      </c>
      <c r="AR21" s="397">
        <v>0.15851868691892532</v>
      </c>
      <c r="AS21" s="397">
        <v>-17.215880402920831</v>
      </c>
      <c r="AT21" s="397">
        <v>2.9687203947585585E-2</v>
      </c>
      <c r="AU21" s="397">
        <v>-3.8585485507460267E-3</v>
      </c>
      <c r="AV21" s="397">
        <v>3.8043969723253052E-2</v>
      </c>
      <c r="AW21" s="397">
        <v>1.382811241254985E-3</v>
      </c>
      <c r="AX21" s="397">
        <v>3.81448928178868E-3</v>
      </c>
      <c r="AY21" s="397">
        <v>-4.6867168928000878E-2</v>
      </c>
      <c r="AZ21" s="397">
        <v>-7.106049449813312E-2</v>
      </c>
      <c r="BA21" s="397">
        <v>1.4700307160873323</v>
      </c>
      <c r="BB21" s="397">
        <v>-0.18341457861086016</v>
      </c>
      <c r="BC21" s="397">
        <v>-1.1348561332929032</v>
      </c>
      <c r="BD21" s="397">
        <v>0.18467277314761663</v>
      </c>
      <c r="BE21" s="397">
        <v>0.35614269767114565</v>
      </c>
      <c r="BF21" s="397">
        <v>0.27081265549394934</v>
      </c>
      <c r="BG21" s="397">
        <v>0.33411738101562044</v>
      </c>
      <c r="BH21" s="397">
        <v>0.11138518663573121</v>
      </c>
    </row>
    <row r="22" spans="1:60" s="109" customFormat="1" ht="13.5" thickTop="1">
      <c r="C22" s="291"/>
      <c r="D22" s="291"/>
      <c r="E22" s="291"/>
      <c r="F22" s="291"/>
      <c r="G22" s="291"/>
      <c r="H22" s="291"/>
      <c r="I22" s="291"/>
      <c r="J22" s="291"/>
      <c r="K22" s="291"/>
      <c r="L22" s="291"/>
      <c r="M22" s="291"/>
      <c r="N22" s="328"/>
      <c r="O22" s="291"/>
      <c r="P22" s="291"/>
      <c r="Q22" s="291"/>
      <c r="R22" s="291"/>
      <c r="S22" s="291"/>
      <c r="T22" s="291"/>
      <c r="U22" s="291"/>
      <c r="V22" s="291"/>
      <c r="W22" s="291"/>
      <c r="X22" s="291"/>
      <c r="Y22" s="291"/>
      <c r="Z22" s="291"/>
      <c r="AA22" s="291"/>
      <c r="AB22" s="291"/>
      <c r="AC22" s="291"/>
      <c r="AD22" s="291"/>
      <c r="AE22" s="291"/>
      <c r="AF22" s="291"/>
      <c r="AG22" s="291"/>
      <c r="AH22" s="291"/>
      <c r="AI22" s="291"/>
      <c r="AJ22" s="291"/>
      <c r="AK22" s="291"/>
      <c r="AL22" s="291"/>
    </row>
    <row r="23" spans="1:60" s="109" customFormat="1" ht="29.1" customHeight="1">
      <c r="A23" s="578" t="s">
        <v>685</v>
      </c>
      <c r="C23" s="291"/>
      <c r="D23" s="291"/>
      <c r="E23" s="291"/>
      <c r="F23" s="291"/>
      <c r="G23" s="291"/>
      <c r="H23" s="291"/>
      <c r="I23" s="291"/>
      <c r="J23" s="291"/>
      <c r="K23" s="291"/>
      <c r="L23" s="291"/>
      <c r="M23" s="291"/>
      <c r="N23" s="291"/>
      <c r="O23" s="291"/>
      <c r="P23" s="291"/>
      <c r="Q23" s="291"/>
      <c r="R23" s="291"/>
      <c r="S23" s="291"/>
      <c r="T23" s="291"/>
      <c r="U23" s="291"/>
      <c r="V23" s="291"/>
      <c r="W23" s="291"/>
      <c r="X23" s="291"/>
      <c r="Y23" s="291"/>
      <c r="Z23" s="291"/>
      <c r="AA23" s="291"/>
      <c r="AB23" s="291"/>
      <c r="AC23" s="291"/>
      <c r="AD23" s="291"/>
      <c r="AE23" s="291"/>
      <c r="AF23" s="291"/>
      <c r="AG23" s="291"/>
      <c r="AH23" s="291"/>
      <c r="AI23" s="291"/>
      <c r="AJ23" s="291"/>
      <c r="AK23" s="291"/>
      <c r="AL23" s="291"/>
    </row>
    <row r="24" spans="1:60" s="109" customFormat="1">
      <c r="B24" s="398"/>
      <c r="C24" s="349"/>
      <c r="D24" s="291"/>
      <c r="E24" s="291"/>
      <c r="F24" s="291"/>
      <c r="G24" s="291"/>
      <c r="H24" s="291"/>
      <c r="I24" s="291"/>
      <c r="J24" s="291"/>
      <c r="K24" s="291"/>
      <c r="L24" s="291"/>
      <c r="M24" s="291"/>
      <c r="N24" s="328"/>
      <c r="O24" s="328"/>
      <c r="P24" s="328"/>
      <c r="Q24" s="328"/>
      <c r="R24" s="328"/>
      <c r="S24" s="328"/>
      <c r="T24" s="291"/>
      <c r="U24" s="291"/>
      <c r="V24" s="291"/>
      <c r="W24" s="291"/>
      <c r="X24" s="291"/>
      <c r="Y24" s="291"/>
      <c r="Z24" s="291"/>
      <c r="AA24" s="291"/>
      <c r="AB24" s="291"/>
      <c r="AC24" s="291"/>
      <c r="AD24" s="291"/>
      <c r="AE24" s="291"/>
      <c r="AF24" s="291"/>
      <c r="AG24" s="291"/>
      <c r="AH24" s="291"/>
      <c r="AI24" s="291"/>
      <c r="AJ24" s="291"/>
      <c r="AK24" s="291"/>
      <c r="AL24" s="291"/>
    </row>
    <row r="25" spans="1:60" s="109" customFormat="1">
      <c r="B25" s="398"/>
      <c r="C25" s="349"/>
      <c r="D25" s="291"/>
      <c r="E25" s="291"/>
      <c r="F25" s="291"/>
      <c r="G25" s="291"/>
      <c r="H25" s="291"/>
      <c r="I25" s="291"/>
      <c r="J25" s="291"/>
      <c r="K25" s="291"/>
      <c r="L25" s="291"/>
      <c r="M25" s="291"/>
      <c r="N25" s="328"/>
      <c r="O25" s="328"/>
      <c r="P25" s="328"/>
      <c r="Q25" s="328"/>
      <c r="R25" s="328"/>
      <c r="S25" s="328"/>
      <c r="T25" s="291"/>
      <c r="U25" s="291"/>
      <c r="V25" s="291"/>
      <c r="W25" s="291"/>
      <c r="X25" s="291"/>
      <c r="Y25" s="291"/>
      <c r="Z25" s="291"/>
      <c r="AA25" s="291"/>
      <c r="AB25" s="291"/>
      <c r="AC25" s="291"/>
      <c r="AD25" s="291"/>
      <c r="AE25" s="291"/>
      <c r="AF25" s="291"/>
      <c r="AG25" s="291"/>
      <c r="AH25" s="291"/>
      <c r="AI25" s="291"/>
      <c r="AJ25" s="291"/>
      <c r="AK25" s="291"/>
      <c r="AL25" s="291"/>
    </row>
    <row r="26" spans="1:60" s="109" customFormat="1">
      <c r="B26" s="398"/>
      <c r="C26" s="349"/>
      <c r="D26" s="291"/>
      <c r="E26" s="291"/>
      <c r="F26" s="291"/>
      <c r="G26" s="291"/>
      <c r="H26" s="291"/>
      <c r="I26" s="291"/>
      <c r="J26" s="291"/>
      <c r="K26" s="291"/>
      <c r="L26" s="291"/>
      <c r="M26" s="291"/>
      <c r="N26" s="328"/>
      <c r="O26" s="328"/>
      <c r="P26" s="328"/>
      <c r="Q26" s="328"/>
      <c r="R26" s="328"/>
      <c r="S26" s="328"/>
      <c r="T26" s="291"/>
      <c r="U26" s="291"/>
      <c r="V26" s="291"/>
      <c r="W26" s="291"/>
      <c r="X26" s="291"/>
      <c r="Y26" s="291"/>
      <c r="Z26" s="291"/>
      <c r="AA26" s="291"/>
      <c r="AB26" s="291"/>
      <c r="AC26" s="291"/>
      <c r="AD26" s="291"/>
      <c r="AE26" s="291"/>
      <c r="AF26" s="291"/>
      <c r="AG26" s="291"/>
      <c r="AH26" s="291"/>
      <c r="AI26" s="291"/>
      <c r="AJ26" s="291"/>
      <c r="AK26" s="291"/>
      <c r="AL26" s="291"/>
    </row>
  </sheetData>
  <sheetProtection sheet="1" objects="1" scenarios="1"/>
  <hyperlinks>
    <hyperlink ref="A4" location="'Index'!D15" display="Índice!A1" xr:uid="{034E1700-082F-4569-8AC7-5A608CA1E3D2}"/>
  </hyperlinks>
  <printOptions horizontalCentered="1"/>
  <pageMargins left="0.39370078740157483" right="0.39370078740157483" top="0.39370078740157483" bottom="0.39370078740157483" header="0.51181102362204722" footer="0.51181102362204722"/>
  <pageSetup paperSize="9" orientation="landscape" r:id="rId1"/>
  <headerFooter alignWithMargins="0">
    <oddHeader>&amp;R&amp;"Calibri"&amp;10&amp;K000000 #interna&amp;1#_x000D_</oddHead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5C45C-9018-4BA7-AF28-F455AA6AD396}">
  <sheetPr codeName="Plan27">
    <tabColor rgb="FF33CCCC"/>
  </sheetPr>
  <dimension ref="A1:AR18"/>
  <sheetViews>
    <sheetView showGridLines="0" showRowColHeaders="0" zoomScaleNormal="100" workbookViewId="0">
      <pane xSplit="1" ySplit="5" topLeftCell="AJ6" activePane="bottomRight" state="frozen"/>
      <selection pane="topRight" activeCell="B1" sqref="B1"/>
      <selection pane="bottomLeft" activeCell="A6" sqref="A6"/>
      <selection pane="bottomRight" activeCell="A4" sqref="A4"/>
    </sheetView>
  </sheetViews>
  <sheetFormatPr defaultColWidth="12.42578125" defaultRowHeight="12.75"/>
  <cols>
    <col min="1" max="1" width="64.7109375" customWidth="1"/>
    <col min="2" max="236" width="12.7109375" customWidth="1"/>
  </cols>
  <sheetData>
    <row r="1" spans="1:44" s="323" customFormat="1" ht="16.350000000000001" customHeight="1">
      <c r="A1" s="320"/>
      <c r="B1" s="339"/>
      <c r="C1" s="339"/>
      <c r="D1" s="339"/>
      <c r="E1" s="339"/>
      <c r="F1" s="339"/>
      <c r="G1" s="339"/>
      <c r="H1" s="339"/>
      <c r="I1" s="339"/>
      <c r="J1" s="339"/>
      <c r="K1" s="339"/>
      <c r="L1" s="339"/>
      <c r="M1" s="339"/>
      <c r="N1" s="339"/>
      <c r="O1" s="339"/>
      <c r="P1" s="339"/>
      <c r="Q1" s="339"/>
      <c r="R1" s="339"/>
      <c r="S1" s="339"/>
      <c r="T1" s="339"/>
      <c r="U1" s="339"/>
      <c r="V1" s="339"/>
      <c r="W1" s="339"/>
      <c r="X1" s="339"/>
      <c r="Y1" s="339"/>
      <c r="Z1" s="339"/>
      <c r="AA1" s="339"/>
      <c r="AB1" s="339"/>
      <c r="AC1" s="339"/>
      <c r="AD1" s="339"/>
      <c r="AE1" s="339"/>
      <c r="AF1" s="339"/>
      <c r="AG1" s="339"/>
      <c r="AH1" s="339"/>
      <c r="AI1" s="339"/>
      <c r="AJ1" s="339"/>
      <c r="AK1" s="339"/>
      <c r="AL1" s="339"/>
      <c r="AM1" s="339"/>
      <c r="AN1" s="339"/>
      <c r="AO1" s="339"/>
      <c r="AP1" s="339"/>
      <c r="AQ1" s="339"/>
      <c r="AR1" s="339"/>
    </row>
    <row r="2" spans="1:44" s="323" customFormat="1" ht="33" customHeight="1">
      <c r="A2" s="620" t="s">
        <v>87</v>
      </c>
      <c r="B2" s="339"/>
      <c r="C2" s="339"/>
      <c r="D2" s="339"/>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c r="AH2" s="339"/>
      <c r="AI2" s="339"/>
      <c r="AJ2" s="339"/>
      <c r="AK2" s="339"/>
      <c r="AL2" s="339"/>
      <c r="AM2" s="339"/>
      <c r="AN2" s="339"/>
      <c r="AO2" s="339"/>
      <c r="AP2" s="339"/>
      <c r="AQ2" s="339"/>
      <c r="AR2" s="339"/>
    </row>
    <row r="3" spans="1:44" s="323" customFormat="1" ht="16.350000000000001" customHeight="1">
      <c r="A3" s="621" t="s">
        <v>1595</v>
      </c>
      <c r="B3" s="339"/>
      <c r="C3" s="339"/>
      <c r="D3" s="339"/>
      <c r="E3" s="339"/>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39"/>
      <c r="AG3" s="339"/>
      <c r="AH3" s="339"/>
      <c r="AI3" s="339"/>
      <c r="AJ3" s="339"/>
      <c r="AK3" s="339"/>
      <c r="AL3" s="339"/>
      <c r="AM3" s="339"/>
      <c r="AN3" s="339"/>
      <c r="AO3" s="339"/>
      <c r="AP3" s="339"/>
      <c r="AQ3" s="339"/>
      <c r="AR3" s="339"/>
    </row>
    <row r="4" spans="1:44" s="323" customFormat="1" ht="16.350000000000001" customHeight="1">
      <c r="A4" s="95" t="s">
        <v>1457</v>
      </c>
      <c r="B4" s="94" t="s">
        <v>1492</v>
      </c>
      <c r="C4" s="94" t="s">
        <v>1493</v>
      </c>
      <c r="D4" s="94" t="s">
        <v>1494</v>
      </c>
      <c r="E4" s="94" t="s">
        <v>1495</v>
      </c>
      <c r="F4" s="94" t="s">
        <v>1496</v>
      </c>
      <c r="G4" s="94" t="s">
        <v>1497</v>
      </c>
      <c r="H4" s="94" t="s">
        <v>1498</v>
      </c>
      <c r="I4" s="94" t="s">
        <v>1499</v>
      </c>
      <c r="J4" s="94" t="s">
        <v>1500</v>
      </c>
      <c r="K4" s="94" t="s">
        <v>1501</v>
      </c>
      <c r="L4" s="94" t="s">
        <v>1502</v>
      </c>
      <c r="M4" s="94" t="s">
        <v>1503</v>
      </c>
      <c r="N4" s="94" t="s">
        <v>1504</v>
      </c>
      <c r="O4" s="94" t="s">
        <v>1505</v>
      </c>
      <c r="P4" s="94" t="s">
        <v>1506</v>
      </c>
      <c r="Q4" s="94" t="s">
        <v>1507</v>
      </c>
      <c r="R4" s="94" t="s">
        <v>1508</v>
      </c>
      <c r="S4" s="94" t="s">
        <v>1509</v>
      </c>
      <c r="T4" s="94" t="s">
        <v>1510</v>
      </c>
      <c r="U4" s="94" t="s">
        <v>1511</v>
      </c>
      <c r="V4" s="94" t="s">
        <v>1512</v>
      </c>
      <c r="W4" s="94" t="s">
        <v>1513</v>
      </c>
      <c r="X4" s="94" t="s">
        <v>1514</v>
      </c>
      <c r="Y4" s="94" t="s">
        <v>1515</v>
      </c>
      <c r="Z4" s="94" t="s">
        <v>1516</v>
      </c>
      <c r="AA4" s="94" t="s">
        <v>1517</v>
      </c>
      <c r="AB4" s="94" t="s">
        <v>1518</v>
      </c>
      <c r="AC4" s="94" t="s">
        <v>1519</v>
      </c>
      <c r="AD4" s="94" t="s">
        <v>1520</v>
      </c>
      <c r="AE4" s="94" t="s">
        <v>1388</v>
      </c>
      <c r="AF4" s="94" t="s">
        <v>1389</v>
      </c>
      <c r="AG4" s="94" t="s">
        <v>1390</v>
      </c>
      <c r="AH4" s="94" t="s">
        <v>1391</v>
      </c>
      <c r="AI4" s="94" t="s">
        <v>1392</v>
      </c>
      <c r="AJ4" s="94" t="s">
        <v>1393</v>
      </c>
      <c r="AK4" s="94" t="s">
        <v>1394</v>
      </c>
      <c r="AL4" s="94" t="s">
        <v>1395</v>
      </c>
      <c r="AM4" s="94" t="s">
        <v>1396</v>
      </c>
      <c r="AN4" s="94" t="s">
        <v>1397</v>
      </c>
      <c r="AO4" s="94" t="s">
        <v>1398</v>
      </c>
      <c r="AP4" s="94" t="s">
        <v>1399</v>
      </c>
      <c r="AQ4" s="94" t="s">
        <v>1400</v>
      </c>
      <c r="AR4" s="94" t="s">
        <v>1401</v>
      </c>
    </row>
    <row r="5" spans="1:44" s="109" customFormat="1" ht="4.5" customHeight="1">
      <c r="A5" s="344"/>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row>
    <row r="6" spans="1:44" s="109" customFormat="1">
      <c r="A6" s="122" t="s">
        <v>771</v>
      </c>
      <c r="B6" s="229" t="s">
        <v>1458</v>
      </c>
      <c r="C6" s="229" t="s">
        <v>1458</v>
      </c>
      <c r="D6" s="229" t="s">
        <v>1458</v>
      </c>
      <c r="E6" s="229">
        <v>-17351.55911455</v>
      </c>
      <c r="F6" s="229">
        <v>-19019.612390080001</v>
      </c>
      <c r="G6" s="229">
        <v>-20035.905860900002</v>
      </c>
      <c r="H6" s="229">
        <v>-21570.510745820004</v>
      </c>
      <c r="I6" s="229">
        <v>-23670.742777889998</v>
      </c>
      <c r="J6" s="229">
        <v>-27161.4276479</v>
      </c>
      <c r="K6" s="229">
        <v>-30247.51559769001</v>
      </c>
      <c r="L6" s="229">
        <v>-31055.99109792001</v>
      </c>
      <c r="M6" s="229">
        <v>-31551.547310020011</v>
      </c>
      <c r="N6" s="229">
        <v>-29119.284659320012</v>
      </c>
      <c r="O6" s="229">
        <v>-27501.022616230002</v>
      </c>
      <c r="P6" s="229">
        <v>-27114.442658760003</v>
      </c>
      <c r="Q6" s="229">
        <v>-25265.336073679995</v>
      </c>
      <c r="R6" s="229">
        <v>-24001.667298420001</v>
      </c>
      <c r="S6" s="229">
        <v>-22477.352927020002</v>
      </c>
      <c r="T6" s="229">
        <v>-20498.745403360001</v>
      </c>
      <c r="U6" s="229">
        <v>-19649.290656990001</v>
      </c>
      <c r="V6" s="229">
        <v>-19051.569917019999</v>
      </c>
      <c r="W6" s="229">
        <v>-18972.87994459</v>
      </c>
      <c r="X6" s="229">
        <v>-19731.634997180001</v>
      </c>
      <c r="Y6" s="229">
        <v>-19747.979783119998</v>
      </c>
      <c r="Z6" s="229">
        <v>-21373.02878312</v>
      </c>
      <c r="AA6" s="229">
        <v>-22260.048783120001</v>
      </c>
      <c r="AB6" s="229">
        <v>-23797.342783119999</v>
      </c>
      <c r="AC6" s="229">
        <v>-25560.795999999998</v>
      </c>
      <c r="AD6" s="229">
        <v>-22371.388999999999</v>
      </c>
      <c r="AE6" s="229">
        <v>-20268.41</v>
      </c>
      <c r="AF6" s="229">
        <v>-19205.708999999999</v>
      </c>
      <c r="AG6" s="229">
        <v>-17883.937000000002</v>
      </c>
      <c r="AH6" s="229">
        <v>-19083.523000000001</v>
      </c>
      <c r="AI6" s="229">
        <v>-19824.776000000002</v>
      </c>
      <c r="AJ6" s="229">
        <v>-20628.133999999998</v>
      </c>
      <c r="AK6" s="229">
        <v>-23546.75</v>
      </c>
      <c r="AL6" s="229">
        <v>-23208.386999999999</v>
      </c>
      <c r="AM6" s="229">
        <v>-27123.21</v>
      </c>
      <c r="AN6" s="229">
        <v>-29971.674999999999</v>
      </c>
      <c r="AO6" s="229">
        <v>-32220.510999999999</v>
      </c>
      <c r="AP6" s="229">
        <v>-38072.502</v>
      </c>
      <c r="AQ6" s="229">
        <v>-39186.696000000004</v>
      </c>
      <c r="AR6" s="229">
        <v>-41650.180999999997</v>
      </c>
    </row>
    <row r="7" spans="1:44" s="109" customFormat="1">
      <c r="A7" s="122" t="s">
        <v>545</v>
      </c>
      <c r="B7" s="229">
        <v>-3986.3720203899998</v>
      </c>
      <c r="C7" s="229">
        <v>-4174.2339663100001</v>
      </c>
      <c r="D7" s="229">
        <v>-4300.5910433900008</v>
      </c>
      <c r="E7" s="229">
        <v>-4890.36208446</v>
      </c>
      <c r="F7" s="229">
        <v>-5654.4252959200003</v>
      </c>
      <c r="G7" s="229">
        <v>-5190.5274371300002</v>
      </c>
      <c r="H7" s="229">
        <v>-5835.1959283100005</v>
      </c>
      <c r="I7" s="229">
        <v>-6990.5941165300001</v>
      </c>
      <c r="J7" s="229">
        <v>-9145.1101659300002</v>
      </c>
      <c r="K7" s="229">
        <v>-8276.6153869200098</v>
      </c>
      <c r="L7" s="229">
        <v>-6643.6714285400003</v>
      </c>
      <c r="M7" s="229">
        <v>-7486.1503286300003</v>
      </c>
      <c r="N7" s="229">
        <v>-6712.8475152299998</v>
      </c>
      <c r="O7" s="229">
        <v>-6658.3533438300001</v>
      </c>
      <c r="P7" s="229">
        <v>-6257.0914710699999</v>
      </c>
      <c r="Q7" s="229">
        <v>-5637.0437435499998</v>
      </c>
      <c r="R7" s="229">
        <v>-5449.1787399700006</v>
      </c>
      <c r="S7" s="229">
        <v>-5134.0389724300012</v>
      </c>
      <c r="T7" s="229">
        <v>-4278.4839474099999</v>
      </c>
      <c r="U7" s="229">
        <v>-4787.5889971800007</v>
      </c>
      <c r="V7" s="229">
        <v>-4851.4579999999996</v>
      </c>
      <c r="W7" s="229">
        <v>-5055.3490000000002</v>
      </c>
      <c r="X7" s="229">
        <v>-5037.2389999999996</v>
      </c>
      <c r="Y7" s="229">
        <v>-4803.93378312</v>
      </c>
      <c r="Z7" s="229">
        <v>-6476.5069999999996</v>
      </c>
      <c r="AA7" s="229">
        <v>-5942.3689999999997</v>
      </c>
      <c r="AB7" s="229">
        <v>-6574.5330000000004</v>
      </c>
      <c r="AC7" s="229">
        <v>-6567.3869999999997</v>
      </c>
      <c r="AD7" s="229">
        <v>-3287.1</v>
      </c>
      <c r="AE7" s="229">
        <v>-3839.39</v>
      </c>
      <c r="AF7" s="229">
        <v>-5511.8320000000003</v>
      </c>
      <c r="AG7" s="229">
        <v>-5245.6149999999998</v>
      </c>
      <c r="AH7" s="229">
        <v>-4486.6859999999997</v>
      </c>
      <c r="AI7" s="229">
        <v>-4580.643</v>
      </c>
      <c r="AJ7" s="229">
        <v>-6315.19</v>
      </c>
      <c r="AK7" s="229">
        <v>-8164.2309999999998</v>
      </c>
      <c r="AL7" s="229">
        <v>-4148.3230000000003</v>
      </c>
      <c r="AM7" s="229">
        <v>-8495.4660000000003</v>
      </c>
      <c r="AN7" s="229">
        <v>-9163.6550000000007</v>
      </c>
      <c r="AO7" s="229">
        <v>-10413.066999999999</v>
      </c>
      <c r="AP7" s="229">
        <v>-10000.314</v>
      </c>
      <c r="AQ7" s="229">
        <v>-9609.66</v>
      </c>
      <c r="AR7" s="229">
        <v>-11627.14</v>
      </c>
    </row>
    <row r="8" spans="1:44" s="109" customFormat="1">
      <c r="A8" s="118" t="s">
        <v>772</v>
      </c>
      <c r="B8" s="229"/>
      <c r="C8" s="229"/>
      <c r="D8" s="229"/>
      <c r="E8" s="229"/>
      <c r="F8" s="229"/>
      <c r="G8" s="229"/>
      <c r="H8" s="229"/>
      <c r="I8" s="229"/>
      <c r="J8" s="229"/>
      <c r="K8" s="229"/>
      <c r="L8" s="229"/>
      <c r="M8" s="229"/>
      <c r="N8" s="229"/>
      <c r="O8" s="229"/>
      <c r="P8" s="229"/>
      <c r="Q8" s="229"/>
      <c r="R8" s="229"/>
      <c r="S8" s="229"/>
      <c r="T8" s="229"/>
      <c r="U8" s="229"/>
      <c r="V8" s="229"/>
      <c r="W8" s="229"/>
      <c r="X8" s="229"/>
      <c r="Y8" s="229"/>
      <c r="Z8" s="229"/>
      <c r="AA8" s="229"/>
      <c r="AB8" s="229"/>
      <c r="AC8" s="229"/>
      <c r="AD8" s="229"/>
      <c r="AE8" s="229"/>
      <c r="AF8" s="229"/>
      <c r="AG8" s="229"/>
      <c r="AH8" s="229"/>
      <c r="AI8" s="229"/>
      <c r="AJ8" s="229"/>
      <c r="AK8" s="229"/>
      <c r="AL8" s="229"/>
      <c r="AM8" s="229"/>
      <c r="AN8" s="229"/>
      <c r="AO8" s="229"/>
      <c r="AP8" s="229"/>
      <c r="AQ8" s="229"/>
      <c r="AR8" s="229"/>
    </row>
    <row r="9" spans="1:44" s="109" customFormat="1">
      <c r="A9" s="120" t="s">
        <v>829</v>
      </c>
      <c r="B9" s="229">
        <v>605016.04181904742</v>
      </c>
      <c r="C9" s="229">
        <v>613780.81545324612</v>
      </c>
      <c r="D9" s="229">
        <v>620732.06663386011</v>
      </c>
      <c r="E9" s="229">
        <v>629931.85706934973</v>
      </c>
      <c r="F9" s="229">
        <v>644412.78833701881</v>
      </c>
      <c r="G9" s="229">
        <v>660447.74267625785</v>
      </c>
      <c r="H9" s="229">
        <v>676711.1920237887</v>
      </c>
      <c r="I9" s="229">
        <v>691579.28682346398</v>
      </c>
      <c r="J9" s="229">
        <v>701045.93758374848</v>
      </c>
      <c r="K9" s="229">
        <v>704001.66670478496</v>
      </c>
      <c r="L9" s="229">
        <v>700764.0910692208</v>
      </c>
      <c r="M9" s="229">
        <v>688844.86751139734</v>
      </c>
      <c r="N9" s="229">
        <v>673019.73929026222</v>
      </c>
      <c r="O9" s="229">
        <v>659667.74288861454</v>
      </c>
      <c r="P9" s="229">
        <v>648365.20048005763</v>
      </c>
      <c r="Q9" s="229">
        <v>640379.1206302254</v>
      </c>
      <c r="R9" s="229">
        <v>634805.55581997847</v>
      </c>
      <c r="S9" s="229">
        <v>633156.74124422693</v>
      </c>
      <c r="T9" s="229">
        <v>631563.99610110233</v>
      </c>
      <c r="U9" s="229">
        <v>631870.9807726799</v>
      </c>
      <c r="V9" s="229">
        <v>632779.73409819906</v>
      </c>
      <c r="W9" s="229">
        <v>631918.28084127582</v>
      </c>
      <c r="X9" s="229">
        <v>629396.58444768738</v>
      </c>
      <c r="Y9" s="229">
        <v>626609.25403128576</v>
      </c>
      <c r="Z9" s="229">
        <v>627294.08394440205</v>
      </c>
      <c r="AA9" s="229">
        <v>634244.92409299617</v>
      </c>
      <c r="AB9" s="229">
        <v>642952.75792175962</v>
      </c>
      <c r="AC9" s="229">
        <v>655610.55093747645</v>
      </c>
      <c r="AD9" s="229">
        <v>670823.15473551874</v>
      </c>
      <c r="AE9" s="229">
        <v>680504.18921615568</v>
      </c>
      <c r="AF9" s="229">
        <v>698041.6933017777</v>
      </c>
      <c r="AG9" s="229">
        <v>720799.85659487755</v>
      </c>
      <c r="AH9" s="229">
        <v>744531.47067842935</v>
      </c>
      <c r="AI9" s="229">
        <v>768183.59608298459</v>
      </c>
      <c r="AJ9" s="229">
        <v>796389.04419259296</v>
      </c>
      <c r="AK9" s="229">
        <v>823289.97623212624</v>
      </c>
      <c r="AL9" s="229">
        <v>850074.81120921788</v>
      </c>
      <c r="AM9" s="229">
        <v>878846.03596314997</v>
      </c>
      <c r="AN9" s="229">
        <v>904022.67328759155</v>
      </c>
      <c r="AO9" s="229">
        <v>926838.32509134535</v>
      </c>
      <c r="AP9" s="229">
        <v>949309.01492493146</v>
      </c>
      <c r="AQ9" s="229">
        <v>972316.48240915791</v>
      </c>
      <c r="AR9" s="229">
        <v>998659.03773598769</v>
      </c>
    </row>
    <row r="10" spans="1:44" s="109" customFormat="1">
      <c r="A10" s="120" t="s">
        <v>830</v>
      </c>
      <c r="B10" s="229">
        <v>605016.04181904742</v>
      </c>
      <c r="C10" s="229">
        <v>619668.63860793679</v>
      </c>
      <c r="D10" s="229">
        <v>633306.71983124083</v>
      </c>
      <c r="E10" s="229">
        <v>654042.75517781475</v>
      </c>
      <c r="F10" s="229">
        <v>672803.64317672676</v>
      </c>
      <c r="G10" s="229">
        <v>685512.45360811986</v>
      </c>
      <c r="H10" s="229">
        <v>697712.95537738106</v>
      </c>
      <c r="I10" s="229">
        <v>713226.72829652904</v>
      </c>
      <c r="J10" s="229">
        <v>712401.16731544654</v>
      </c>
      <c r="K10" s="229">
        <v>698643.67595265002</v>
      </c>
      <c r="L10" s="229">
        <v>682030.98290452</v>
      </c>
      <c r="M10" s="229">
        <v>662756.80839960743</v>
      </c>
      <c r="N10" s="229">
        <v>648397.89683297998</v>
      </c>
      <c r="O10" s="229">
        <v>643203.56840598502</v>
      </c>
      <c r="P10" s="229">
        <v>639167.89069988998</v>
      </c>
      <c r="Q10" s="229">
        <v>632150.33114863769</v>
      </c>
      <c r="R10" s="229">
        <v>625704.26065072499</v>
      </c>
      <c r="S10" s="229">
        <v>632183.65235964255</v>
      </c>
      <c r="T10" s="229">
        <v>634664.58482766012</v>
      </c>
      <c r="U10" s="229">
        <v>635691.3115429621</v>
      </c>
      <c r="V10" s="229">
        <v>632757.0572832945</v>
      </c>
      <c r="W10" s="229">
        <v>627185.79254216922</v>
      </c>
      <c r="X10" s="229">
        <v>624174.12971366418</v>
      </c>
      <c r="Y10" s="229">
        <v>622687.32076185499</v>
      </c>
      <c r="Z10" s="229">
        <v>633097.77410990745</v>
      </c>
      <c r="AA10" s="229">
        <v>658722.03185847355</v>
      </c>
      <c r="AB10" s="229">
        <v>660255.06883657351</v>
      </c>
      <c r="AC10" s="229">
        <v>675497.89558793255</v>
      </c>
      <c r="AD10" s="229">
        <v>687456.29098902014</v>
      </c>
      <c r="AE10" s="229">
        <v>700130.3493024226</v>
      </c>
      <c r="AF10" s="229">
        <v>726703.89635942504</v>
      </c>
      <c r="AG10" s="229">
        <v>765336.29876593244</v>
      </c>
      <c r="AH10" s="229">
        <v>786534.93865659251</v>
      </c>
      <c r="AI10" s="229">
        <v>797530.98829181003</v>
      </c>
      <c r="AJ10" s="229">
        <v>835420.15574585006</v>
      </c>
      <c r="AK10" s="229">
        <v>871941.61171223258</v>
      </c>
      <c r="AL10" s="229">
        <v>899414.42596531485</v>
      </c>
      <c r="AM10" s="229">
        <v>916463.03625477245</v>
      </c>
      <c r="AN10" s="229">
        <v>932257.61295477755</v>
      </c>
      <c r="AO10" s="229">
        <v>959648.70762942755</v>
      </c>
      <c r="AP10" s="229">
        <v>987488.90137068997</v>
      </c>
      <c r="AQ10" s="229">
        <v>1011441.5102061401</v>
      </c>
      <c r="AR10" s="229">
        <v>1037597.8539148276</v>
      </c>
    </row>
    <row r="11" spans="1:44" s="109" customFormat="1">
      <c r="A11" s="399" t="s">
        <v>597</v>
      </c>
      <c r="B11" s="400"/>
      <c r="C11" s="400"/>
      <c r="D11" s="400"/>
      <c r="E11" s="400"/>
      <c r="F11" s="400"/>
      <c r="G11" s="400"/>
      <c r="H11" s="400"/>
      <c r="I11" s="400"/>
      <c r="J11" s="400"/>
      <c r="K11" s="400"/>
      <c r="L11" s="400"/>
      <c r="M11" s="400"/>
      <c r="N11" s="400"/>
      <c r="O11" s="400"/>
      <c r="P11" s="400"/>
      <c r="Q11" s="400"/>
      <c r="R11" s="400"/>
      <c r="S11" s="400"/>
      <c r="T11" s="400"/>
      <c r="U11" s="400"/>
      <c r="V11" s="400"/>
      <c r="W11" s="400"/>
      <c r="X11" s="400"/>
      <c r="Y11" s="400"/>
      <c r="Z11" s="400"/>
      <c r="AA11" s="400"/>
      <c r="AB11" s="400"/>
      <c r="AC11" s="400"/>
      <c r="AD11" s="400"/>
      <c r="AE11" s="400"/>
      <c r="AF11" s="400"/>
      <c r="AG11" s="400"/>
      <c r="AH11" s="400"/>
      <c r="AI11" s="400"/>
      <c r="AJ11" s="400"/>
      <c r="AK11" s="400"/>
      <c r="AL11" s="400"/>
      <c r="AM11" s="400"/>
      <c r="AN11" s="400"/>
      <c r="AO11" s="400"/>
      <c r="AP11" s="400"/>
      <c r="AQ11" s="400"/>
      <c r="AR11" s="400"/>
    </row>
    <row r="12" spans="1:44" s="109" customFormat="1">
      <c r="A12" s="401" t="s">
        <v>831</v>
      </c>
      <c r="B12" s="229" t="s">
        <v>1458</v>
      </c>
      <c r="C12" s="229" t="s">
        <v>1458</v>
      </c>
      <c r="D12" s="229" t="s">
        <v>1458</v>
      </c>
      <c r="E12" s="368">
        <v>2.7545136699825221</v>
      </c>
      <c r="F12" s="368">
        <v>2.9514641444596865</v>
      </c>
      <c r="G12" s="368">
        <v>3.0336852662575184</v>
      </c>
      <c r="H12" s="368">
        <v>3.1875504646687931</v>
      </c>
      <c r="I12" s="368">
        <v>3.4227084629173272</v>
      </c>
      <c r="J12" s="368">
        <v>3.8744148124608788</v>
      </c>
      <c r="K12" s="368">
        <v>4.2965119300454662</v>
      </c>
      <c r="L12" s="368">
        <v>4.431732660635479</v>
      </c>
      <c r="M12" s="368">
        <v>4.5803560131044998</v>
      </c>
      <c r="N12" s="368">
        <v>4.3266613086308521</v>
      </c>
      <c r="O12" s="368">
        <v>4.1689203258303893</v>
      </c>
      <c r="P12" s="368">
        <v>4.1819706916231985</v>
      </c>
      <c r="Q12" s="368">
        <v>3.9453716181151037</v>
      </c>
      <c r="R12" s="368">
        <v>3.7809478947324338</v>
      </c>
      <c r="S12" s="368">
        <v>3.550045583159926</v>
      </c>
      <c r="T12" s="368">
        <v>3.2457115240746734</v>
      </c>
      <c r="U12" s="368">
        <v>3.109699805007974</v>
      </c>
      <c r="V12" s="368">
        <v>3.0107743485450253</v>
      </c>
      <c r="W12" s="368">
        <v>3.0024261870271127</v>
      </c>
      <c r="X12" s="368">
        <v>3.135008273757165</v>
      </c>
      <c r="Y12" s="368">
        <v>3.1515621028689766</v>
      </c>
      <c r="Z12" s="368">
        <v>3.4071784399315845</v>
      </c>
      <c r="AA12" s="368">
        <v>3.5096928548467377</v>
      </c>
      <c r="AB12" s="368">
        <v>3.7012583723944266</v>
      </c>
      <c r="AC12" s="368">
        <v>3.8987774012254497</v>
      </c>
      <c r="AD12" s="368">
        <v>3.3349160418918791</v>
      </c>
      <c r="AE12" s="368">
        <v>2.9784401508749467</v>
      </c>
      <c r="AF12" s="368">
        <v>2.7513698944193266</v>
      </c>
      <c r="AG12" s="368">
        <v>2.481123828809471</v>
      </c>
      <c r="AH12" s="368">
        <v>2.5631586778475302</v>
      </c>
      <c r="AI12" s="368">
        <v>2.5807340980838114</v>
      </c>
      <c r="AJ12" s="368">
        <v>2.5902081589926342</v>
      </c>
      <c r="AK12" s="368">
        <v>2.8600797628757966</v>
      </c>
      <c r="AL12" s="368">
        <v>2.7301581806648803</v>
      </c>
      <c r="AM12" s="368">
        <v>3.086229998212938</v>
      </c>
      <c r="AN12" s="368">
        <v>3.3153676213677534</v>
      </c>
      <c r="AO12" s="368">
        <v>3.4763895846478379</v>
      </c>
      <c r="AP12" s="368">
        <v>4.0105488730674974</v>
      </c>
      <c r="AQ12" s="368">
        <v>4.0302408432802803</v>
      </c>
      <c r="AR12" s="368">
        <v>4.1706107316089724</v>
      </c>
    </row>
    <row r="13" spans="1:44" s="109" customFormat="1" ht="13.5" thickBot="1">
      <c r="A13" s="402" t="s">
        <v>773</v>
      </c>
      <c r="B13" s="403">
        <v>0.6588869955256943</v>
      </c>
      <c r="C13" s="403">
        <v>0.6736235636657788</v>
      </c>
      <c r="D13" s="403">
        <v>0.67906922644623013</v>
      </c>
      <c r="E13" s="403">
        <v>0.74771290496604559</v>
      </c>
      <c r="F13" s="403">
        <v>0.84042727075940349</v>
      </c>
      <c r="G13" s="403">
        <v>0.7571747835958671</v>
      </c>
      <c r="H13" s="403">
        <v>0.83633188739541775</v>
      </c>
      <c r="I13" s="403">
        <v>0.98013630717771016</v>
      </c>
      <c r="J13" s="403">
        <v>1.2837022994209393</v>
      </c>
      <c r="K13" s="403">
        <v>1.1846690483005173</v>
      </c>
      <c r="L13" s="403">
        <v>0.97410111784761422</v>
      </c>
      <c r="M13" s="403">
        <v>1.1295471029120301</v>
      </c>
      <c r="N13" s="403">
        <v>1.035297546154619</v>
      </c>
      <c r="O13" s="403">
        <v>1.0351860081141993</v>
      </c>
      <c r="P13" s="403">
        <v>0.97894333587666205</v>
      </c>
      <c r="Q13" s="403">
        <v>0.89172519032099662</v>
      </c>
      <c r="R13" s="403">
        <v>0.87088726778093528</v>
      </c>
      <c r="S13" s="403">
        <v>0.8121119477333939</v>
      </c>
      <c r="T13" s="403">
        <v>0.67413308536379102</v>
      </c>
      <c r="U13" s="403">
        <v>0.75313110471173084</v>
      </c>
      <c r="V13" s="403">
        <v>0.76671732763115308</v>
      </c>
      <c r="W13" s="403">
        <v>0.80603691284350976</v>
      </c>
      <c r="X13" s="403">
        <v>0.80702463626789522</v>
      </c>
      <c r="Y13" s="403">
        <v>0.77148411778200487</v>
      </c>
      <c r="Z13" s="403">
        <v>1.0229868536665652</v>
      </c>
      <c r="AA13" s="403">
        <v>0.90210570052357342</v>
      </c>
      <c r="AB13" s="403">
        <v>0.99575653566505684</v>
      </c>
      <c r="AC13" s="403">
        <v>0.97222908359824689</v>
      </c>
      <c r="AD13" s="403">
        <v>0.47815403584000377</v>
      </c>
      <c r="AE13" s="403">
        <v>0.54838216966674702</v>
      </c>
      <c r="AF13" s="403">
        <v>0.75847013172939826</v>
      </c>
      <c r="AG13" s="403">
        <v>0.68540000107904175</v>
      </c>
      <c r="AH13" s="403">
        <v>0.57043696083778461</v>
      </c>
      <c r="AI13" s="403">
        <v>0.57435298029121606</v>
      </c>
      <c r="AJ13" s="403">
        <v>0.75592981047505325</v>
      </c>
      <c r="AK13" s="403">
        <v>0.9363277185461869</v>
      </c>
      <c r="AL13" s="403">
        <v>0.4612248681188017</v>
      </c>
      <c r="AM13" s="403">
        <v>0.9269840314256057</v>
      </c>
      <c r="AN13" s="403">
        <v>0.98295308857343877</v>
      </c>
      <c r="AO13" s="403">
        <v>1.0850915462307953</v>
      </c>
      <c r="AP13" s="403">
        <v>1.0127014071873621</v>
      </c>
      <c r="AQ13" s="403">
        <v>0.9500954729494413</v>
      </c>
      <c r="AR13" s="403">
        <v>1.1205825027616554</v>
      </c>
    </row>
    <row r="14" spans="1:44" s="109" customFormat="1" ht="13.5" thickTop="1">
      <c r="B14" s="291"/>
      <c r="C14" s="291"/>
      <c r="D14" s="291"/>
      <c r="E14" s="291"/>
      <c r="F14" s="291"/>
      <c r="G14" s="291"/>
      <c r="H14" s="291"/>
      <c r="I14" s="291"/>
      <c r="J14" s="291"/>
      <c r="K14" s="291"/>
      <c r="L14" s="291"/>
      <c r="M14" s="291"/>
      <c r="N14" s="291"/>
      <c r="O14" s="291"/>
      <c r="P14" s="291"/>
      <c r="Q14" s="291"/>
      <c r="R14" s="291"/>
      <c r="S14" s="291"/>
      <c r="T14" s="291"/>
      <c r="U14" s="291"/>
      <c r="V14" s="291"/>
    </row>
    <row r="15" spans="1:44" s="109" customFormat="1">
      <c r="A15" s="385"/>
      <c r="B15" s="291"/>
      <c r="C15" s="291"/>
      <c r="D15" s="291"/>
      <c r="E15" s="291"/>
      <c r="F15" s="291"/>
      <c r="G15" s="291"/>
      <c r="H15" s="291"/>
      <c r="I15" s="291"/>
      <c r="J15" s="291"/>
      <c r="K15" s="291"/>
      <c r="L15" s="291"/>
      <c r="M15" s="291"/>
      <c r="N15" s="291"/>
      <c r="O15" s="291"/>
      <c r="P15" s="291"/>
      <c r="Q15" s="291"/>
      <c r="R15" s="291"/>
      <c r="S15" s="291"/>
      <c r="T15" s="291"/>
      <c r="U15" s="291"/>
      <c r="V15" s="291"/>
    </row>
    <row r="16" spans="1:44" s="109" customFormat="1">
      <c r="B16" s="291"/>
      <c r="C16" s="291"/>
      <c r="D16" s="291"/>
      <c r="E16" s="291"/>
      <c r="F16" s="291"/>
      <c r="G16" s="291"/>
      <c r="H16" s="291"/>
      <c r="I16" s="291"/>
      <c r="J16" s="291"/>
      <c r="K16" s="291"/>
      <c r="L16" s="291"/>
      <c r="M16" s="291"/>
      <c r="N16" s="291"/>
      <c r="O16" s="291"/>
      <c r="P16" s="291"/>
      <c r="Q16" s="291"/>
      <c r="R16" s="291"/>
      <c r="S16" s="291"/>
      <c r="T16" s="291"/>
      <c r="U16" s="291"/>
      <c r="V16" s="291"/>
    </row>
    <row r="17" spans="2:22" s="109" customFormat="1">
      <c r="B17" s="291"/>
      <c r="C17" s="291"/>
      <c r="D17" s="291"/>
      <c r="E17" s="291"/>
      <c r="F17" s="291"/>
      <c r="G17" s="291"/>
      <c r="H17" s="291"/>
      <c r="I17" s="291"/>
      <c r="J17" s="291"/>
      <c r="K17" s="291"/>
      <c r="L17" s="291"/>
      <c r="M17" s="291"/>
      <c r="N17" s="291"/>
      <c r="O17" s="291"/>
      <c r="P17" s="291"/>
      <c r="Q17" s="291"/>
      <c r="R17" s="291"/>
      <c r="S17" s="291"/>
      <c r="T17" s="291"/>
      <c r="U17" s="291"/>
      <c r="V17" s="291"/>
    </row>
    <row r="18" spans="2:22" s="109" customFormat="1">
      <c r="C18" s="291"/>
      <c r="D18" s="291"/>
      <c r="E18" s="291"/>
      <c r="F18" s="291"/>
      <c r="G18" s="291"/>
      <c r="H18" s="291"/>
      <c r="I18" s="291"/>
      <c r="J18" s="291"/>
      <c r="K18" s="291"/>
      <c r="L18" s="291"/>
      <c r="M18" s="291"/>
      <c r="N18" s="291"/>
      <c r="O18" s="291"/>
      <c r="P18" s="291"/>
      <c r="Q18" s="291"/>
      <c r="R18" s="291"/>
      <c r="S18" s="291"/>
      <c r="T18" s="291"/>
      <c r="U18" s="291"/>
      <c r="V18" s="291"/>
    </row>
  </sheetData>
  <sheetProtection sheet="1" objects="1" scenarios="1"/>
  <hyperlinks>
    <hyperlink ref="A4" location="'Index'!D34" display="Índice!A1" xr:uid="{C2A1BF2D-A92C-47A5-807A-B8604C906F67}"/>
  </hyperlinks>
  <printOptions horizontalCentered="1"/>
  <pageMargins left="0.39370078740157483" right="0.39370078740157483" top="0.39370078740157483" bottom="0.39370078740157483" header="0.51181102362204722" footer="0.51181102362204722"/>
  <pageSetup paperSize="9" orientation="landscape" r:id="rId1"/>
  <headerFooter alignWithMargins="0">
    <oddHeader>&amp;R&amp;"Calibri"&amp;10&amp;K000000 #interna&amp;1#_x000D_</oddHead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B3A60-010E-4092-8C02-9918D588FD94}">
  <sheetPr codeName="Plan28">
    <tabColor rgb="FF33CCCC"/>
  </sheetPr>
  <dimension ref="A1:AR36"/>
  <sheetViews>
    <sheetView showGridLines="0" showRowColHeaders="0" zoomScaleNormal="100" workbookViewId="0">
      <pane xSplit="1" ySplit="5" topLeftCell="AJ6" activePane="bottomRight" state="frozen"/>
      <selection pane="topRight" activeCell="B1" sqref="B1"/>
      <selection pane="bottomLeft" activeCell="A6" sqref="A6"/>
      <selection pane="bottomRight" activeCell="A4" sqref="A4"/>
    </sheetView>
  </sheetViews>
  <sheetFormatPr defaultColWidth="12.42578125" defaultRowHeight="12.75"/>
  <cols>
    <col min="1" max="1" width="52.7109375" customWidth="1"/>
    <col min="2" max="236" width="12.7109375" customWidth="1"/>
  </cols>
  <sheetData>
    <row r="1" spans="1:44" s="323" customFormat="1" ht="16.350000000000001" customHeight="1">
      <c r="A1" s="320"/>
      <c r="B1" s="339"/>
      <c r="C1" s="339"/>
      <c r="D1" s="339"/>
      <c r="E1" s="339"/>
      <c r="F1" s="339"/>
      <c r="G1" s="339"/>
      <c r="H1" s="339"/>
      <c r="I1" s="339"/>
      <c r="J1" s="339"/>
      <c r="K1" s="339"/>
      <c r="L1" s="339"/>
      <c r="M1" s="339"/>
      <c r="N1" s="339"/>
      <c r="O1" s="339"/>
      <c r="P1" s="339"/>
      <c r="Q1" s="339"/>
      <c r="R1" s="339"/>
      <c r="S1" s="339"/>
      <c r="T1" s="339"/>
      <c r="U1" s="339"/>
      <c r="V1" s="339"/>
      <c r="W1" s="339"/>
      <c r="X1" s="339"/>
      <c r="Y1" s="339"/>
      <c r="Z1" s="339"/>
      <c r="AA1" s="339"/>
      <c r="AB1" s="339"/>
      <c r="AC1" s="339"/>
      <c r="AD1" s="339"/>
      <c r="AE1" s="339"/>
      <c r="AF1" s="339"/>
      <c r="AG1" s="339"/>
      <c r="AH1" s="339"/>
      <c r="AI1" s="339"/>
      <c r="AJ1" s="339"/>
      <c r="AK1" s="339"/>
      <c r="AL1" s="339"/>
      <c r="AM1" s="339"/>
      <c r="AN1" s="339"/>
      <c r="AO1" s="339"/>
      <c r="AP1" s="339"/>
      <c r="AQ1" s="339"/>
      <c r="AR1" s="339"/>
    </row>
    <row r="2" spans="1:44" s="323" customFormat="1" ht="33" customHeight="1">
      <c r="A2" s="620" t="s">
        <v>93</v>
      </c>
      <c r="B2" s="339"/>
      <c r="C2" s="339"/>
      <c r="D2" s="339"/>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c r="AH2" s="339"/>
      <c r="AI2" s="339"/>
      <c r="AJ2" s="339"/>
      <c r="AK2" s="339"/>
      <c r="AL2" s="339"/>
      <c r="AM2" s="339"/>
      <c r="AN2" s="339"/>
      <c r="AO2" s="339"/>
      <c r="AP2" s="339"/>
      <c r="AQ2" s="339"/>
      <c r="AR2" s="339"/>
    </row>
    <row r="3" spans="1:44" s="323" customFormat="1" ht="16.350000000000001" customHeight="1">
      <c r="A3" s="621" t="s">
        <v>1595</v>
      </c>
      <c r="B3" s="339"/>
      <c r="C3" s="339"/>
      <c r="D3" s="339"/>
      <c r="E3" s="339"/>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39"/>
      <c r="AG3" s="339"/>
      <c r="AH3" s="339"/>
      <c r="AI3" s="339"/>
      <c r="AJ3" s="339"/>
      <c r="AK3" s="339"/>
      <c r="AL3" s="339"/>
      <c r="AM3" s="339"/>
      <c r="AN3" s="339"/>
      <c r="AO3" s="339"/>
      <c r="AP3" s="339"/>
      <c r="AQ3" s="339"/>
      <c r="AR3" s="339"/>
    </row>
    <row r="4" spans="1:44" s="323" customFormat="1" ht="16.350000000000001" customHeight="1">
      <c r="A4" s="95" t="s">
        <v>1457</v>
      </c>
      <c r="B4" s="94" t="s">
        <v>1492</v>
      </c>
      <c r="C4" s="94" t="s">
        <v>1493</v>
      </c>
      <c r="D4" s="94" t="s">
        <v>1494</v>
      </c>
      <c r="E4" s="94" t="s">
        <v>1495</v>
      </c>
      <c r="F4" s="94" t="s">
        <v>1496</v>
      </c>
      <c r="G4" s="94" t="s">
        <v>1497</v>
      </c>
      <c r="H4" s="94" t="s">
        <v>1498</v>
      </c>
      <c r="I4" s="94" t="s">
        <v>1499</v>
      </c>
      <c r="J4" s="94" t="s">
        <v>1500</v>
      </c>
      <c r="K4" s="94" t="s">
        <v>1501</v>
      </c>
      <c r="L4" s="94" t="s">
        <v>1502</v>
      </c>
      <c r="M4" s="94" t="s">
        <v>1503</v>
      </c>
      <c r="N4" s="94" t="s">
        <v>1504</v>
      </c>
      <c r="O4" s="94" t="s">
        <v>1505</v>
      </c>
      <c r="P4" s="94" t="s">
        <v>1506</v>
      </c>
      <c r="Q4" s="94" t="s">
        <v>1507</v>
      </c>
      <c r="R4" s="94" t="s">
        <v>1508</v>
      </c>
      <c r="S4" s="94" t="s">
        <v>1509</v>
      </c>
      <c r="T4" s="94" t="s">
        <v>1510</v>
      </c>
      <c r="U4" s="94" t="s">
        <v>1511</v>
      </c>
      <c r="V4" s="94" t="s">
        <v>1512</v>
      </c>
      <c r="W4" s="94" t="s">
        <v>1513</v>
      </c>
      <c r="X4" s="94" t="s">
        <v>1514</v>
      </c>
      <c r="Y4" s="94" t="s">
        <v>1515</v>
      </c>
      <c r="Z4" s="94" t="s">
        <v>1516</v>
      </c>
      <c r="AA4" s="94" t="s">
        <v>1517</v>
      </c>
      <c r="AB4" s="94" t="s">
        <v>1518</v>
      </c>
      <c r="AC4" s="94" t="s">
        <v>1519</v>
      </c>
      <c r="AD4" s="94" t="s">
        <v>1520</v>
      </c>
      <c r="AE4" s="94" t="s">
        <v>1388</v>
      </c>
      <c r="AF4" s="94" t="s">
        <v>1389</v>
      </c>
      <c r="AG4" s="94" t="s">
        <v>1390</v>
      </c>
      <c r="AH4" s="94" t="s">
        <v>1391</v>
      </c>
      <c r="AI4" s="94" t="s">
        <v>1392</v>
      </c>
      <c r="AJ4" s="94" t="s">
        <v>1393</v>
      </c>
      <c r="AK4" s="94" t="s">
        <v>1394</v>
      </c>
      <c r="AL4" s="94" t="s">
        <v>1395</v>
      </c>
      <c r="AM4" s="94" t="s">
        <v>1396</v>
      </c>
      <c r="AN4" s="94" t="s">
        <v>1397</v>
      </c>
      <c r="AO4" s="94" t="s">
        <v>1398</v>
      </c>
      <c r="AP4" s="94" t="s">
        <v>1399</v>
      </c>
      <c r="AQ4" s="94" t="s">
        <v>1400</v>
      </c>
      <c r="AR4" s="94" t="s">
        <v>1401</v>
      </c>
    </row>
    <row r="5" spans="1:44" s="109" customFormat="1" ht="4.5" customHeight="1">
      <c r="A5" s="344"/>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row>
    <row r="6" spans="1:44" s="109" customFormat="1">
      <c r="A6" s="118" t="s">
        <v>531</v>
      </c>
      <c r="B6" s="228">
        <v>611037.78716941341</v>
      </c>
      <c r="C6" s="228">
        <v>629323.1723396983</v>
      </c>
      <c r="D6" s="228">
        <v>643577.33558380301</v>
      </c>
      <c r="E6" s="228">
        <v>669020.27087012981</v>
      </c>
      <c r="F6" s="228">
        <v>684244.02593032387</v>
      </c>
      <c r="G6" s="228">
        <v>689777.43625046383</v>
      </c>
      <c r="H6" s="228">
        <v>712470.93094920588</v>
      </c>
      <c r="I6" s="228">
        <v>719567.66260150436</v>
      </c>
      <c r="J6" s="228">
        <v>703877.84705511003</v>
      </c>
      <c r="K6" s="228">
        <v>691831.52432010008</v>
      </c>
      <c r="L6" s="228">
        <v>672637.88926552003</v>
      </c>
      <c r="M6" s="228">
        <v>653591.43200000003</v>
      </c>
      <c r="N6" s="228">
        <v>643647.04735486</v>
      </c>
      <c r="O6" s="228">
        <v>648118.57175823988</v>
      </c>
      <c r="P6" s="228">
        <v>634984.56104394002</v>
      </c>
      <c r="Q6" s="228">
        <v>625328.84515905031</v>
      </c>
      <c r="R6" s="228">
        <v>625473.49705763999</v>
      </c>
      <c r="S6" s="228">
        <v>637677.02441564016</v>
      </c>
      <c r="T6" s="228">
        <v>635501.96600583999</v>
      </c>
      <c r="U6" s="228">
        <v>641870.89035616815</v>
      </c>
      <c r="V6" s="228">
        <v>628884.47748574999</v>
      </c>
      <c r="W6" s="228">
        <v>626322.19866650691</v>
      </c>
      <c r="X6" s="228">
        <v>626090.22264496004</v>
      </c>
      <c r="Y6" s="228">
        <v>621344.55592168996</v>
      </c>
      <c r="Z6" s="228">
        <v>662106.23429583001</v>
      </c>
      <c r="AA6" s="228">
        <v>657212.13936267013</v>
      </c>
      <c r="AB6" s="228">
        <v>668035.54602167988</v>
      </c>
      <c r="AC6" s="228">
        <v>681776.45214190008</v>
      </c>
      <c r="AD6" s="228">
        <v>696991.96089018998</v>
      </c>
      <c r="AE6" s="228">
        <v>705843.30300000019</v>
      </c>
      <c r="AF6" s="228">
        <v>745273.94204359991</v>
      </c>
      <c r="AG6" s="228">
        <v>784795.56847430975</v>
      </c>
      <c r="AH6" s="228">
        <v>787968.22869833012</v>
      </c>
      <c r="AI6" s="228">
        <v>813468.15416438971</v>
      </c>
      <c r="AJ6" s="228">
        <v>861504.70374558028</v>
      </c>
      <c r="AK6" s="228">
        <v>891283.32323102979</v>
      </c>
      <c r="AL6" s="228">
        <v>915170.4242151198</v>
      </c>
      <c r="AM6" s="228">
        <v>921558.24736355012</v>
      </c>
      <c r="AN6" s="228">
        <v>945508.23345101008</v>
      </c>
      <c r="AO6" s="228">
        <v>975349.35799999977</v>
      </c>
      <c r="AP6" s="228">
        <v>1002375.0658740799</v>
      </c>
      <c r="AQ6" s="228">
        <v>1024415.9780424202</v>
      </c>
      <c r="AR6" s="228">
        <v>1050005.7464363002</v>
      </c>
    </row>
    <row r="7" spans="1:44" s="109" customFormat="1">
      <c r="A7" s="122"/>
      <c r="B7" s="229"/>
      <c r="C7" s="229"/>
      <c r="D7" s="229"/>
      <c r="E7" s="229"/>
      <c r="F7" s="229"/>
      <c r="G7" s="229"/>
      <c r="H7" s="229"/>
      <c r="I7" s="229"/>
      <c r="J7" s="229"/>
      <c r="K7" s="229"/>
      <c r="L7" s="229"/>
      <c r="M7" s="229"/>
      <c r="N7" s="229"/>
      <c r="O7" s="229"/>
      <c r="P7" s="229"/>
      <c r="Q7" s="229"/>
      <c r="R7" s="229"/>
      <c r="S7" s="229"/>
      <c r="T7" s="229"/>
      <c r="U7" s="229"/>
      <c r="V7" s="229"/>
      <c r="W7" s="229"/>
      <c r="X7" s="229"/>
      <c r="Y7" s="229"/>
      <c r="Z7" s="229"/>
      <c r="AA7" s="229"/>
      <c r="AB7" s="229"/>
      <c r="AC7" s="229"/>
      <c r="AD7" s="229"/>
      <c r="AE7" s="229"/>
      <c r="AF7" s="229"/>
      <c r="AG7" s="229"/>
      <c r="AH7" s="229"/>
      <c r="AI7" s="229"/>
      <c r="AJ7" s="229"/>
      <c r="AK7" s="229"/>
      <c r="AL7" s="229"/>
      <c r="AM7" s="229"/>
      <c r="AN7" s="229"/>
      <c r="AO7" s="229"/>
      <c r="AP7" s="229"/>
      <c r="AQ7" s="229"/>
      <c r="AR7" s="229"/>
    </row>
    <row r="8" spans="1:44" s="109" customFormat="1">
      <c r="A8" s="118" t="s">
        <v>549</v>
      </c>
      <c r="B8" s="228">
        <v>18833.955548812228</v>
      </c>
      <c r="C8" s="228">
        <v>18516.700063979999</v>
      </c>
      <c r="D8" s="228">
        <v>20000.704882710001</v>
      </c>
      <c r="E8" s="228">
        <v>20275.968981572049</v>
      </c>
      <c r="F8" s="228">
        <v>27163.749134995356</v>
      </c>
      <c r="G8" s="228">
        <v>23144.644400580964</v>
      </c>
      <c r="H8" s="228">
        <v>28225.465162120243</v>
      </c>
      <c r="I8" s="228">
        <v>28055.866715858669</v>
      </c>
      <c r="J8" s="228">
        <v>34020.206894088602</v>
      </c>
      <c r="K8" s="228">
        <v>33896.475581977371</v>
      </c>
      <c r="L8" s="228">
        <v>39921.346745595874</v>
      </c>
      <c r="M8" s="228">
        <v>37032.06479838102</v>
      </c>
      <c r="N8" s="228">
        <v>44088.207227028826</v>
      </c>
      <c r="O8" s="228">
        <v>38848.4925167724</v>
      </c>
      <c r="P8" s="228">
        <v>37750.43597479145</v>
      </c>
      <c r="Q8" s="228">
        <v>35342.742839269253</v>
      </c>
      <c r="R8" s="228">
        <v>34159.883105203924</v>
      </c>
      <c r="S8" s="228">
        <v>33406.109670628946</v>
      </c>
      <c r="T8" s="228">
        <v>28846.6422216295</v>
      </c>
      <c r="U8" s="228">
        <v>27633.140217105043</v>
      </c>
      <c r="V8" s="228">
        <v>29002.439108029619</v>
      </c>
      <c r="W8" s="228">
        <v>33386.683529018424</v>
      </c>
      <c r="X8" s="228">
        <v>34213.252553461432</v>
      </c>
      <c r="Y8" s="228">
        <v>33271.932225475932</v>
      </c>
      <c r="Z8" s="228">
        <v>35619.515549346637</v>
      </c>
      <c r="AA8" s="228">
        <v>28755.770669387115</v>
      </c>
      <c r="AB8" s="228">
        <v>26470.468306070499</v>
      </c>
      <c r="AC8" s="228">
        <v>22911.044203027137</v>
      </c>
      <c r="AD8" s="228">
        <v>26687.966227027482</v>
      </c>
      <c r="AE8" s="228">
        <v>24813.74534755429</v>
      </c>
      <c r="AF8" s="228">
        <v>25334.796500834578</v>
      </c>
      <c r="AG8" s="228">
        <v>25788.946925741126</v>
      </c>
      <c r="AH8" s="228">
        <v>28955.546899513029</v>
      </c>
      <c r="AI8" s="228">
        <v>30693.292484929698</v>
      </c>
      <c r="AJ8" s="228">
        <v>35712.000185433353</v>
      </c>
      <c r="AK8" s="228">
        <v>37005.984619759656</v>
      </c>
      <c r="AL8" s="228">
        <v>41434.076525894241</v>
      </c>
      <c r="AM8" s="228">
        <v>41722.519341438187</v>
      </c>
      <c r="AN8" s="228">
        <v>42883.038018688669</v>
      </c>
      <c r="AO8" s="228">
        <v>44346.966562533205</v>
      </c>
      <c r="AP8" s="228">
        <v>48294.483088135028</v>
      </c>
      <c r="AQ8" s="228">
        <v>50784.88866395114</v>
      </c>
      <c r="AR8" s="228">
        <v>55658.037714202714</v>
      </c>
    </row>
    <row r="9" spans="1:44" s="109" customFormat="1">
      <c r="A9" s="122" t="s">
        <v>601</v>
      </c>
      <c r="B9" s="368">
        <v>3.0822898263066691</v>
      </c>
      <c r="C9" s="368">
        <v>2.9423197615842738</v>
      </c>
      <c r="D9" s="368">
        <v>3.1077391599825259</v>
      </c>
      <c r="E9" s="368">
        <v>3.0306957598162252</v>
      </c>
      <c r="F9" s="368">
        <v>3.9698920422523973</v>
      </c>
      <c r="G9" s="368">
        <v>3.3553785879677509</v>
      </c>
      <c r="H9" s="368">
        <v>3.961630423927081</v>
      </c>
      <c r="I9" s="368">
        <v>3.8989893757073921</v>
      </c>
      <c r="J9" s="368">
        <v>4.8332543830470902</v>
      </c>
      <c r="K9" s="368">
        <v>4.8995274702593603</v>
      </c>
      <c r="L9" s="368">
        <v>5.9350428191292606</v>
      </c>
      <c r="M9" s="368">
        <v>5.6659348616401415</v>
      </c>
      <c r="N9" s="368">
        <v>6.849749005796621</v>
      </c>
      <c r="O9" s="368">
        <v>5.9940409378152486</v>
      </c>
      <c r="P9" s="368">
        <v>5.9450950921906234</v>
      </c>
      <c r="Q9" s="368">
        <v>5.6518651127120076</v>
      </c>
      <c r="R9" s="368">
        <v>5.4614437327719338</v>
      </c>
      <c r="S9" s="368">
        <v>5.2387193503234526</v>
      </c>
      <c r="T9" s="368">
        <v>4.5391900835385313</v>
      </c>
      <c r="U9" s="368">
        <v>4.3050932254883341</v>
      </c>
      <c r="V9" s="368">
        <v>4.6117276139458836</v>
      </c>
      <c r="W9" s="368">
        <v>5.3305924011796968</v>
      </c>
      <c r="X9" s="368">
        <v>5.4645882200372426</v>
      </c>
      <c r="Y9" s="368">
        <v>5.3548279949312532</v>
      </c>
      <c r="Z9" s="368">
        <v>5.3797281620870203</v>
      </c>
      <c r="AA9" s="368">
        <v>4.3754168474844288</v>
      </c>
      <c r="AB9" s="368">
        <v>3.9624341045485996</v>
      </c>
      <c r="AC9" s="368">
        <v>3.3604921570771116</v>
      </c>
      <c r="AD9" s="368">
        <v>3.8290206666002176</v>
      </c>
      <c r="AE9" s="368">
        <v>3.5154750696209809</v>
      </c>
      <c r="AF9" s="368">
        <v>3.3993938432040931</v>
      </c>
      <c r="AG9" s="368">
        <v>3.2860719353801153</v>
      </c>
      <c r="AH9" s="368">
        <v>3.6747099495807873</v>
      </c>
      <c r="AI9" s="368">
        <v>3.7731400212536217</v>
      </c>
      <c r="AJ9" s="368">
        <v>4.1453053047960866</v>
      </c>
      <c r="AK9" s="368">
        <v>4.151988896819887</v>
      </c>
      <c r="AL9" s="368">
        <v>4.5274711058794832</v>
      </c>
      <c r="AM9" s="368">
        <v>4.5273881993678105</v>
      </c>
      <c r="AN9" s="368">
        <v>4.5354483971197039</v>
      </c>
      <c r="AO9" s="368">
        <v>4.5467776442144547</v>
      </c>
      <c r="AP9" s="368">
        <v>4.8180052290129352</v>
      </c>
      <c r="AQ9" s="368">
        <v>4.9574479266710716</v>
      </c>
      <c r="AR9" s="368">
        <v>5.3007364867387681</v>
      </c>
    </row>
    <row r="10" spans="1:44" s="109" customFormat="1">
      <c r="A10" s="122"/>
      <c r="B10" s="229"/>
      <c r="C10" s="229"/>
      <c r="D10" s="229"/>
      <c r="E10" s="229"/>
      <c r="F10" s="229"/>
      <c r="G10" s="229"/>
      <c r="H10" s="229"/>
      <c r="I10" s="229"/>
      <c r="J10" s="229"/>
      <c r="K10" s="229"/>
      <c r="L10" s="229"/>
      <c r="M10" s="229"/>
      <c r="N10" s="229"/>
      <c r="O10" s="229"/>
      <c r="P10" s="229"/>
      <c r="Q10" s="229"/>
      <c r="R10" s="229"/>
      <c r="S10" s="229"/>
      <c r="T10" s="229"/>
      <c r="U10" s="229"/>
      <c r="V10" s="229"/>
      <c r="W10" s="229"/>
      <c r="X10" s="229"/>
      <c r="Y10" s="229"/>
      <c r="Z10" s="229"/>
      <c r="AA10" s="229"/>
      <c r="AB10" s="229"/>
      <c r="AC10" s="229"/>
      <c r="AD10" s="229"/>
      <c r="AE10" s="229"/>
      <c r="AF10" s="229"/>
      <c r="AG10" s="229"/>
      <c r="AH10" s="229"/>
      <c r="AI10" s="229"/>
      <c r="AJ10" s="229"/>
      <c r="AK10" s="229"/>
      <c r="AL10" s="229"/>
      <c r="AM10" s="229"/>
      <c r="AN10" s="229"/>
      <c r="AO10" s="229"/>
      <c r="AP10" s="229"/>
      <c r="AQ10" s="229"/>
      <c r="AR10" s="229"/>
    </row>
    <row r="11" spans="1:44" s="109" customFormat="1">
      <c r="A11" s="118" t="s">
        <v>550</v>
      </c>
      <c r="B11" s="228">
        <v>12701.56685884</v>
      </c>
      <c r="C11" s="228">
        <v>13233.24926527</v>
      </c>
      <c r="D11" s="228">
        <v>14438.19428944</v>
      </c>
      <c r="E11" s="228">
        <v>14447.033521532767</v>
      </c>
      <c r="F11" s="228">
        <v>15345.197493553176</v>
      </c>
      <c r="G11" s="228">
        <v>15818.386185760028</v>
      </c>
      <c r="H11" s="228">
        <v>18506.096566175878</v>
      </c>
      <c r="I11" s="228">
        <v>18909.884594730029</v>
      </c>
      <c r="J11" s="228">
        <v>22641.480851396947</v>
      </c>
      <c r="K11" s="228">
        <v>25722.416789300416</v>
      </c>
      <c r="L11" s="228">
        <v>27559.045708592508</v>
      </c>
      <c r="M11" s="228">
        <v>25133.771136554551</v>
      </c>
      <c r="N11" s="228">
        <v>30353.679374307419</v>
      </c>
      <c r="O11" s="228">
        <v>29807.032021591927</v>
      </c>
      <c r="P11" s="228">
        <v>28503.519906505666</v>
      </c>
      <c r="Q11" s="228">
        <v>26722.523553954448</v>
      </c>
      <c r="R11" s="228">
        <v>25905.994472337676</v>
      </c>
      <c r="S11" s="228">
        <v>23988.302418263072</v>
      </c>
      <c r="T11" s="228">
        <v>21031.858123355039</v>
      </c>
      <c r="U11" s="228">
        <v>18834.223572770607</v>
      </c>
      <c r="V11" s="228">
        <v>19906.759883420258</v>
      </c>
      <c r="W11" s="228">
        <v>25044.856953213875</v>
      </c>
      <c r="X11" s="228">
        <v>24609.288065690249</v>
      </c>
      <c r="Y11" s="228">
        <v>23288.607167311264</v>
      </c>
      <c r="Z11" s="228">
        <v>24271.524023512688</v>
      </c>
      <c r="AA11" s="228">
        <v>21169.387018671754</v>
      </c>
      <c r="AB11" s="228">
        <v>18929.48372575481</v>
      </c>
      <c r="AC11" s="228">
        <v>15786.969981601307</v>
      </c>
      <c r="AD11" s="228">
        <v>17364.626827788779</v>
      </c>
      <c r="AE11" s="228">
        <v>15986.079313853419</v>
      </c>
      <c r="AF11" s="228">
        <v>16065.799196715408</v>
      </c>
      <c r="AG11" s="228">
        <v>16552.577445848969</v>
      </c>
      <c r="AH11" s="228">
        <v>18467.602556750353</v>
      </c>
      <c r="AI11" s="228">
        <v>19536.914658391877</v>
      </c>
      <c r="AJ11" s="228">
        <v>23785.542179154643</v>
      </c>
      <c r="AK11" s="228">
        <v>26158.448485314038</v>
      </c>
      <c r="AL11" s="228">
        <v>28750.128245122345</v>
      </c>
      <c r="AM11" s="228">
        <v>29123.488665437922</v>
      </c>
      <c r="AN11" s="228">
        <v>30936.820854864229</v>
      </c>
      <c r="AO11" s="228">
        <v>33122.421932075995</v>
      </c>
      <c r="AP11" s="228">
        <v>34532.776696976085</v>
      </c>
      <c r="AQ11" s="228">
        <v>36784.774424211028</v>
      </c>
      <c r="AR11" s="228">
        <v>40299.3871100588</v>
      </c>
    </row>
    <row r="12" spans="1:44" s="109" customFormat="1">
      <c r="A12" s="122" t="s">
        <v>603</v>
      </c>
      <c r="B12" s="368">
        <v>2.0786876238340435</v>
      </c>
      <c r="C12" s="368">
        <v>2.1027748296747779</v>
      </c>
      <c r="D12" s="368">
        <v>2.2434280219552476</v>
      </c>
      <c r="E12" s="368">
        <v>2.1594313581474762</v>
      </c>
      <c r="F12" s="368">
        <v>2.2426498313506311</v>
      </c>
      <c r="G12" s="368">
        <v>2.2932594420233028</v>
      </c>
      <c r="H12" s="368">
        <v>2.5974528590971007</v>
      </c>
      <c r="I12" s="368">
        <v>2.6279508623780803</v>
      </c>
      <c r="J12" s="368">
        <v>3.2166775735483886</v>
      </c>
      <c r="K12" s="368">
        <v>3.7180174486236681</v>
      </c>
      <c r="L12" s="368">
        <v>4.0971592811527939</v>
      </c>
      <c r="M12" s="368">
        <v>3.8454866306378612</v>
      </c>
      <c r="N12" s="368">
        <v>4.7158888553981999</v>
      </c>
      <c r="O12" s="368">
        <v>4.5990090888354453</v>
      </c>
      <c r="P12" s="368">
        <v>4.4888524312535631</v>
      </c>
      <c r="Q12" s="368">
        <v>4.2733553330900103</v>
      </c>
      <c r="R12" s="368">
        <v>4.1418212912625343</v>
      </c>
      <c r="S12" s="368">
        <v>3.7618263634707043</v>
      </c>
      <c r="T12" s="368">
        <v>3.309487499392215</v>
      </c>
      <c r="U12" s="368">
        <v>2.9342697816253471</v>
      </c>
      <c r="V12" s="368">
        <v>3.1654080512539493</v>
      </c>
      <c r="W12" s="368">
        <v>3.9987177536636094</v>
      </c>
      <c r="X12" s="368">
        <v>3.9306296721463982</v>
      </c>
      <c r="Y12" s="368">
        <v>3.7480986910339005</v>
      </c>
      <c r="Z12" s="368">
        <v>3.665805087808331</v>
      </c>
      <c r="AA12" s="368">
        <v>3.2210888616879041</v>
      </c>
      <c r="AB12" s="368">
        <v>2.8336042652946625</v>
      </c>
      <c r="AC12" s="368">
        <v>2.3155639846469089</v>
      </c>
      <c r="AD12" s="368">
        <v>2.4913668739609105</v>
      </c>
      <c r="AE12" s="368">
        <v>2.2648198609958921</v>
      </c>
      <c r="AF12" s="368">
        <v>2.1556904502338723</v>
      </c>
      <c r="AG12" s="368">
        <v>2.1091578636240498</v>
      </c>
      <c r="AH12" s="368">
        <v>2.3436988807604053</v>
      </c>
      <c r="AI12" s="368">
        <v>2.4016815604122299</v>
      </c>
      <c r="AJ12" s="368">
        <v>2.7609300420231939</v>
      </c>
      <c r="AK12" s="368">
        <v>2.9349195484199022</v>
      </c>
      <c r="AL12" s="368">
        <v>3.1415053944492795</v>
      </c>
      <c r="AM12" s="368">
        <v>3.1602439399523763</v>
      </c>
      <c r="AN12" s="368">
        <v>3.2719779437507319</v>
      </c>
      <c r="AO12" s="368">
        <v>3.3959546556728242</v>
      </c>
      <c r="AP12" s="368">
        <v>3.4450953413194889</v>
      </c>
      <c r="AQ12" s="368">
        <v>3.5908044400580206</v>
      </c>
      <c r="AR12" s="368">
        <v>3.8380158629449568</v>
      </c>
    </row>
    <row r="13" spans="1:44" s="109" customFormat="1">
      <c r="A13" s="122" t="s">
        <v>604</v>
      </c>
      <c r="B13" s="368">
        <v>1.0036022024726257</v>
      </c>
      <c r="C13" s="368">
        <v>0.83954493190949586</v>
      </c>
      <c r="D13" s="368">
        <v>0.86431113802727788</v>
      </c>
      <c r="E13" s="368">
        <v>0.87126440166874919</v>
      </c>
      <c r="F13" s="368">
        <v>1.7272422109017662</v>
      </c>
      <c r="G13" s="368">
        <v>1.0621191459444481</v>
      </c>
      <c r="H13" s="368">
        <v>1.3641775648299799</v>
      </c>
      <c r="I13" s="368">
        <v>1.2710385133293118</v>
      </c>
      <c r="J13" s="368">
        <v>1.6165768094987025</v>
      </c>
      <c r="K13" s="368">
        <v>1.1815100216356924</v>
      </c>
      <c r="L13" s="368">
        <v>1.8378835379764664</v>
      </c>
      <c r="M13" s="368">
        <v>1.8204482310022796</v>
      </c>
      <c r="N13" s="368">
        <v>2.1338601503984203</v>
      </c>
      <c r="O13" s="368">
        <v>1.3950318489798041</v>
      </c>
      <c r="P13" s="368">
        <v>1.4562426609370602</v>
      </c>
      <c r="Q13" s="368">
        <v>1.3785097796219972</v>
      </c>
      <c r="R13" s="368">
        <v>1.3196224415093991</v>
      </c>
      <c r="S13" s="368">
        <v>1.4768929868527478</v>
      </c>
      <c r="T13" s="368">
        <v>1.2297025841463165</v>
      </c>
      <c r="U13" s="368">
        <v>1.3708234438629863</v>
      </c>
      <c r="V13" s="368">
        <v>1.4463195626919352</v>
      </c>
      <c r="W13" s="368">
        <v>1.3318746475160876</v>
      </c>
      <c r="X13" s="368">
        <v>1.5339585478908444</v>
      </c>
      <c r="Y13" s="368">
        <v>1.6067293038973529</v>
      </c>
      <c r="Z13" s="368">
        <v>1.7139230742786888</v>
      </c>
      <c r="AA13" s="368">
        <v>1.154327985796525</v>
      </c>
      <c r="AB13" s="368">
        <v>1.1288298392539369</v>
      </c>
      <c r="AC13" s="368">
        <v>1.0449281724302024</v>
      </c>
      <c r="AD13" s="368">
        <v>1.3376537926393073</v>
      </c>
      <c r="AE13" s="368">
        <v>1.2506552086250888</v>
      </c>
      <c r="AF13" s="368">
        <v>1.243703392970221</v>
      </c>
      <c r="AG13" s="368">
        <v>1.1769140717560651</v>
      </c>
      <c r="AH13" s="368">
        <v>1.331011068820382</v>
      </c>
      <c r="AI13" s="368">
        <v>1.371458460841392</v>
      </c>
      <c r="AJ13" s="368">
        <v>1.3843752627728929</v>
      </c>
      <c r="AK13" s="368">
        <v>1.2170693483999839</v>
      </c>
      <c r="AL13" s="368">
        <v>1.3859657114302033</v>
      </c>
      <c r="AM13" s="368">
        <v>1.3671442594154344</v>
      </c>
      <c r="AN13" s="368">
        <v>1.2634704533689725</v>
      </c>
      <c r="AO13" s="368">
        <v>1.1508229885416312</v>
      </c>
      <c r="AP13" s="368">
        <v>1.3729098876934467</v>
      </c>
      <c r="AQ13" s="368">
        <v>1.3666434866130504</v>
      </c>
      <c r="AR13" s="368">
        <v>1.4627206237938111</v>
      </c>
    </row>
    <row r="14" spans="1:44" s="109" customFormat="1">
      <c r="A14" s="122"/>
      <c r="B14" s="229"/>
      <c r="C14" s="229"/>
      <c r="D14" s="229"/>
      <c r="E14" s="229"/>
      <c r="F14" s="229"/>
      <c r="G14" s="229"/>
      <c r="H14" s="229"/>
      <c r="I14" s="229"/>
      <c r="J14" s="229"/>
      <c r="K14" s="229"/>
      <c r="L14" s="229"/>
      <c r="M14" s="229"/>
      <c r="N14" s="229"/>
      <c r="O14" s="229"/>
      <c r="P14" s="229"/>
      <c r="Q14" s="229"/>
      <c r="R14" s="229"/>
      <c r="S14" s="229"/>
      <c r="T14" s="229"/>
      <c r="U14" s="229"/>
      <c r="V14" s="229"/>
      <c r="W14" s="229"/>
      <c r="X14" s="229"/>
      <c r="Y14" s="229"/>
      <c r="Z14" s="229"/>
      <c r="AA14" s="229"/>
      <c r="AB14" s="229"/>
      <c r="AC14" s="229"/>
      <c r="AD14" s="229"/>
      <c r="AE14" s="229"/>
      <c r="AF14" s="229"/>
      <c r="AG14" s="229"/>
      <c r="AH14" s="229"/>
      <c r="AI14" s="229"/>
      <c r="AJ14" s="229"/>
      <c r="AK14" s="229"/>
      <c r="AL14" s="229"/>
      <c r="AM14" s="229"/>
      <c r="AN14" s="229"/>
      <c r="AO14" s="229"/>
      <c r="AP14" s="229"/>
      <c r="AQ14" s="229"/>
      <c r="AR14" s="229"/>
    </row>
    <row r="15" spans="1:44" s="109" customFormat="1">
      <c r="A15" s="118" t="s">
        <v>546</v>
      </c>
      <c r="B15" s="228">
        <v>10754.519998795316</v>
      </c>
      <c r="C15" s="228">
        <v>11141.439903</v>
      </c>
      <c r="D15" s="228">
        <v>12268.158269510001</v>
      </c>
      <c r="E15" s="228">
        <v>12431.180799665528</v>
      </c>
      <c r="F15" s="228">
        <v>12553.092388618625</v>
      </c>
      <c r="G15" s="228">
        <v>13018.470856690001</v>
      </c>
      <c r="H15" s="228">
        <v>14640.149955795892</v>
      </c>
      <c r="I15" s="228">
        <v>16050.693876916626</v>
      </c>
      <c r="J15" s="228">
        <v>18261.845651126994</v>
      </c>
      <c r="K15" s="228">
        <v>22559.261104280376</v>
      </c>
      <c r="L15" s="228">
        <v>23535.402295872034</v>
      </c>
      <c r="M15" s="228">
        <v>21503.675534720704</v>
      </c>
      <c r="N15" s="228">
        <v>24852.568691879456</v>
      </c>
      <c r="O15" s="228">
        <v>26435.478524217167</v>
      </c>
      <c r="P15" s="228">
        <v>24825.076461571269</v>
      </c>
      <c r="Q15" s="228">
        <v>23681.740131572664</v>
      </c>
      <c r="R15" s="228">
        <v>22778.581392748827</v>
      </c>
      <c r="S15" s="228">
        <v>21171.633990508544</v>
      </c>
      <c r="T15" s="228">
        <v>17870.341329617735</v>
      </c>
      <c r="U15" s="228">
        <v>16232.860219590517</v>
      </c>
      <c r="V15" s="228">
        <v>16241.432351330599</v>
      </c>
      <c r="W15" s="228">
        <v>20378.348812519846</v>
      </c>
      <c r="X15" s="228">
        <v>21718.411795209857</v>
      </c>
      <c r="Y15" s="228">
        <v>20292.678895508947</v>
      </c>
      <c r="Z15" s="228">
        <v>20998.661318957929</v>
      </c>
      <c r="AA15" s="228">
        <v>18644.736092289771</v>
      </c>
      <c r="AB15" s="228">
        <v>16238.477610977774</v>
      </c>
      <c r="AC15" s="228">
        <v>12967.2767087763</v>
      </c>
      <c r="AD15" s="228">
        <v>13610.750382625847</v>
      </c>
      <c r="AE15" s="228">
        <v>13134.446503456895</v>
      </c>
      <c r="AF15" s="228">
        <v>13596.174382147081</v>
      </c>
      <c r="AG15" s="228">
        <v>13743.157613313657</v>
      </c>
      <c r="AH15" s="228">
        <v>14877.945648187104</v>
      </c>
      <c r="AI15" s="228">
        <v>16274.729859601772</v>
      </c>
      <c r="AJ15" s="228">
        <v>20156.683581494661</v>
      </c>
      <c r="AK15" s="228">
        <v>22327.052979204116</v>
      </c>
      <c r="AL15" s="228">
        <v>24007.59715084247</v>
      </c>
      <c r="AM15" s="228">
        <v>25172.023695770935</v>
      </c>
      <c r="AN15" s="228">
        <v>26535.156190867481</v>
      </c>
      <c r="AO15" s="228">
        <v>28438.239764524737</v>
      </c>
      <c r="AP15" s="228">
        <v>29104.499961694233</v>
      </c>
      <c r="AQ15" s="228">
        <v>30734.227431101801</v>
      </c>
      <c r="AR15" s="228">
        <v>35009.315862192467</v>
      </c>
    </row>
    <row r="16" spans="1:44" s="109" customFormat="1">
      <c r="A16" s="122" t="s">
        <v>602</v>
      </c>
      <c r="B16" s="368">
        <v>1.7600417232156496</v>
      </c>
      <c r="C16" s="368">
        <v>1.7703845007928667</v>
      </c>
      <c r="D16" s="368">
        <v>1.90624460980766</v>
      </c>
      <c r="E16" s="368">
        <v>1.8581172112315067</v>
      </c>
      <c r="F16" s="368">
        <v>1.8345929102634062</v>
      </c>
      <c r="G16" s="368">
        <v>1.8873436810946782</v>
      </c>
      <c r="H16" s="368">
        <v>2.0548417233375704</v>
      </c>
      <c r="I16" s="368">
        <v>2.2306024452081972</v>
      </c>
      <c r="J16" s="368">
        <v>2.5944623385337464</v>
      </c>
      <c r="K16" s="368">
        <v>3.2608027115345126</v>
      </c>
      <c r="L16" s="368">
        <v>3.4989706454941567</v>
      </c>
      <c r="M16" s="368">
        <v>3.2900791659583297</v>
      </c>
      <c r="N16" s="368">
        <v>3.8612107045334678</v>
      </c>
      <c r="O16" s="368">
        <v>4.0788028111124834</v>
      </c>
      <c r="P16" s="368">
        <v>3.9095559143607921</v>
      </c>
      <c r="Q16" s="368">
        <v>3.7870858373004199</v>
      </c>
      <c r="R16" s="368">
        <v>3.6418140016969711</v>
      </c>
      <c r="S16" s="368">
        <v>3.3201186776189697</v>
      </c>
      <c r="T16" s="368">
        <v>2.8120040984190307</v>
      </c>
      <c r="U16" s="368">
        <v>2.5289914940032654</v>
      </c>
      <c r="V16" s="368">
        <v>2.5825780302708483</v>
      </c>
      <c r="W16" s="368">
        <v>3.2536526496916567</v>
      </c>
      <c r="X16" s="368">
        <v>3.4688948987989257</v>
      </c>
      <c r="Y16" s="368">
        <v>3.2659301030500214</v>
      </c>
      <c r="Z16" s="368">
        <v>3.1714942755811144</v>
      </c>
      <c r="AA16" s="368">
        <v>2.836943351407121</v>
      </c>
      <c r="AB16" s="368">
        <v>2.4307804738358612</v>
      </c>
      <c r="AC16" s="368">
        <v>1.9019836587253358</v>
      </c>
      <c r="AD16" s="368">
        <v>1.9527844145063533</v>
      </c>
      <c r="AE16" s="368">
        <v>1.8608161964039902</v>
      </c>
      <c r="AF16" s="368">
        <v>1.8243190342688353</v>
      </c>
      <c r="AG16" s="368">
        <v>1.7511767605965449</v>
      </c>
      <c r="AH16" s="368">
        <v>1.8881402963117508</v>
      </c>
      <c r="AI16" s="368">
        <v>2.0006597401860788</v>
      </c>
      <c r="AJ16" s="368">
        <v>2.3397067356520593</v>
      </c>
      <c r="AK16" s="368">
        <v>2.5050455222549601</v>
      </c>
      <c r="AL16" s="368">
        <v>2.6232925054841205</v>
      </c>
      <c r="AM16" s="368">
        <v>2.7314631243097862</v>
      </c>
      <c r="AN16" s="368">
        <v>2.8064436936753925</v>
      </c>
      <c r="AO16" s="368">
        <v>2.9156977990777273</v>
      </c>
      <c r="AP16" s="368">
        <v>2.9035538644723622</v>
      </c>
      <c r="AQ16" s="368">
        <v>3.0001706425774941</v>
      </c>
      <c r="AR16" s="368">
        <v>3.334202310893386</v>
      </c>
    </row>
    <row r="17" spans="1:44" s="109" customFormat="1">
      <c r="A17" s="122" t="s">
        <v>605</v>
      </c>
      <c r="B17" s="368">
        <v>1.3222481030910198</v>
      </c>
      <c r="C17" s="368">
        <v>1.1719352607914069</v>
      </c>
      <c r="D17" s="368">
        <v>1.2014945501748657</v>
      </c>
      <c r="E17" s="368">
        <v>1.1725785485847184</v>
      </c>
      <c r="F17" s="368">
        <v>2.1352991319889907</v>
      </c>
      <c r="G17" s="368">
        <v>1.4680349068730725</v>
      </c>
      <c r="H17" s="368">
        <v>1.9067887005895103</v>
      </c>
      <c r="I17" s="368">
        <v>1.668386930499195</v>
      </c>
      <c r="J17" s="368">
        <v>2.2387920445133442</v>
      </c>
      <c r="K17" s="368">
        <v>1.6387247587248477</v>
      </c>
      <c r="L17" s="368">
        <v>2.4360721736351043</v>
      </c>
      <c r="M17" s="368">
        <v>2.3758556956818118</v>
      </c>
      <c r="N17" s="368">
        <v>2.9885383012631523</v>
      </c>
      <c r="O17" s="368">
        <v>1.9152381267027654</v>
      </c>
      <c r="P17" s="368">
        <v>2.0355391778298317</v>
      </c>
      <c r="Q17" s="368">
        <v>1.8647792754115882</v>
      </c>
      <c r="R17" s="368">
        <v>1.8196297310749625</v>
      </c>
      <c r="S17" s="368">
        <v>1.9186006727044829</v>
      </c>
      <c r="T17" s="368">
        <v>1.7271859851195011</v>
      </c>
      <c r="U17" s="368">
        <v>1.776101731485068</v>
      </c>
      <c r="V17" s="368">
        <v>2.0291495836750362</v>
      </c>
      <c r="W17" s="368">
        <v>2.0769397514880406</v>
      </c>
      <c r="X17" s="368">
        <v>1.995693321238317</v>
      </c>
      <c r="Y17" s="368">
        <v>2.0888978918812322</v>
      </c>
      <c r="Z17" s="368">
        <v>2.2082338865059064</v>
      </c>
      <c r="AA17" s="368">
        <v>1.5384734960773085</v>
      </c>
      <c r="AB17" s="368">
        <v>1.5316536307127382</v>
      </c>
      <c r="AC17" s="368">
        <v>1.4585084983517753</v>
      </c>
      <c r="AD17" s="368">
        <v>1.8762362520938647</v>
      </c>
      <c r="AE17" s="368">
        <v>1.6546588732169909</v>
      </c>
      <c r="AF17" s="368">
        <v>1.575074808935258</v>
      </c>
      <c r="AG17" s="368">
        <v>1.5348951747835702</v>
      </c>
      <c r="AH17" s="368">
        <v>1.7865696532690365</v>
      </c>
      <c r="AI17" s="368">
        <v>1.7724802810675429</v>
      </c>
      <c r="AJ17" s="368">
        <v>1.8055985691440277</v>
      </c>
      <c r="AK17" s="368">
        <v>1.646943374564926</v>
      </c>
      <c r="AL17" s="368">
        <v>1.9041786003953627</v>
      </c>
      <c r="AM17" s="368">
        <v>1.7959250750580242</v>
      </c>
      <c r="AN17" s="368">
        <v>1.7290047034443119</v>
      </c>
      <c r="AO17" s="368">
        <v>1.6310798451367281</v>
      </c>
      <c r="AP17" s="368">
        <v>1.9144513645405734</v>
      </c>
      <c r="AQ17" s="368">
        <v>1.957277284093577</v>
      </c>
      <c r="AR17" s="368">
        <v>1.966534175845382</v>
      </c>
    </row>
    <row r="18" spans="1:44" s="109" customFormat="1">
      <c r="A18" s="122" t="s">
        <v>606</v>
      </c>
      <c r="B18" s="368">
        <v>2.9</v>
      </c>
      <c r="C18" s="368">
        <v>2.9</v>
      </c>
      <c r="D18" s="368">
        <v>2.9</v>
      </c>
      <c r="E18" s="368">
        <v>2.7</v>
      </c>
      <c r="F18" s="368">
        <v>2.8</v>
      </c>
      <c r="G18" s="368">
        <v>2.9</v>
      </c>
      <c r="H18" s="368">
        <v>3.1</v>
      </c>
      <c r="I18" s="368">
        <v>3.4</v>
      </c>
      <c r="J18" s="368">
        <v>3.5</v>
      </c>
      <c r="K18" s="368">
        <v>3.5</v>
      </c>
      <c r="L18" s="368">
        <v>3.7</v>
      </c>
      <c r="M18" s="368">
        <v>3.7</v>
      </c>
      <c r="N18" s="368">
        <v>3.9</v>
      </c>
      <c r="O18" s="368">
        <v>3.7</v>
      </c>
      <c r="P18" s="368">
        <v>3.6</v>
      </c>
      <c r="Q18" s="368">
        <v>3.2</v>
      </c>
      <c r="R18" s="368">
        <v>3.3</v>
      </c>
      <c r="S18" s="368" t="e">
        <v>#REF!</v>
      </c>
      <c r="T18" s="368" t="e">
        <v>#REF!</v>
      </c>
      <c r="U18" s="368" t="e">
        <v>#REF!</v>
      </c>
      <c r="V18" s="368" t="e">
        <v>#REF!</v>
      </c>
      <c r="W18" s="368" t="e">
        <v>#REF!</v>
      </c>
      <c r="X18" s="368" t="e">
        <v>#REF!</v>
      </c>
      <c r="Y18" s="368" t="e">
        <v>#REF!</v>
      </c>
      <c r="Z18" s="368" t="e">
        <v>#REF!</v>
      </c>
      <c r="AA18" s="368" t="e">
        <v>#REF!</v>
      </c>
      <c r="AB18" s="368" t="e">
        <v>#REF!</v>
      </c>
      <c r="AC18" s="368" t="e">
        <v>#REF!</v>
      </c>
      <c r="AD18" s="368" t="e">
        <v>#REF!</v>
      </c>
      <c r="AE18" s="368" t="e">
        <v>#REF!</v>
      </c>
      <c r="AF18" s="368" t="e">
        <v>#REF!</v>
      </c>
      <c r="AG18" s="368" t="e">
        <v>#REF!</v>
      </c>
      <c r="AH18" s="368">
        <v>2.6</v>
      </c>
      <c r="AI18" s="368">
        <v>2.7</v>
      </c>
      <c r="AJ18" s="368">
        <v>2.8</v>
      </c>
      <c r="AK18" s="368">
        <v>3</v>
      </c>
      <c r="AL18" s="368">
        <v>3.3</v>
      </c>
      <c r="AM18" s="368">
        <v>3.5</v>
      </c>
      <c r="AN18" s="368">
        <v>3.4</v>
      </c>
      <c r="AO18" s="368">
        <v>3.2</v>
      </c>
      <c r="AP18" s="368">
        <v>3.2</v>
      </c>
      <c r="AQ18" s="368">
        <v>3.2</v>
      </c>
      <c r="AR18" s="368">
        <v>3.2</v>
      </c>
    </row>
    <row r="19" spans="1:44" s="109" customFormat="1">
      <c r="A19" s="122"/>
      <c r="B19" s="229"/>
      <c r="C19" s="229"/>
      <c r="D19" s="229"/>
      <c r="E19" s="229"/>
      <c r="F19" s="229"/>
      <c r="G19" s="229"/>
      <c r="H19" s="229"/>
      <c r="I19" s="229"/>
      <c r="J19" s="229"/>
      <c r="K19" s="229"/>
      <c r="L19" s="229"/>
      <c r="M19" s="229"/>
      <c r="N19" s="229"/>
      <c r="O19" s="229"/>
      <c r="P19" s="229"/>
      <c r="Q19" s="229"/>
      <c r="R19" s="229"/>
      <c r="S19" s="229"/>
      <c r="T19" s="229"/>
      <c r="U19" s="229"/>
      <c r="V19" s="229"/>
      <c r="W19" s="229"/>
      <c r="X19" s="229"/>
      <c r="Y19" s="229"/>
      <c r="Z19" s="229"/>
      <c r="AA19" s="229"/>
      <c r="AB19" s="229"/>
      <c r="AC19" s="229"/>
      <c r="AD19" s="229"/>
      <c r="AE19" s="229"/>
      <c r="AF19" s="229"/>
      <c r="AG19" s="229"/>
      <c r="AH19" s="229"/>
      <c r="AI19" s="229"/>
      <c r="AJ19" s="229"/>
      <c r="AK19" s="229"/>
      <c r="AL19" s="229"/>
      <c r="AM19" s="229"/>
      <c r="AN19" s="229"/>
      <c r="AO19" s="229"/>
      <c r="AP19" s="229"/>
      <c r="AQ19" s="229"/>
      <c r="AR19" s="229"/>
    </row>
    <row r="20" spans="1:44" s="109" customFormat="1">
      <c r="A20" s="122" t="s">
        <v>182</v>
      </c>
      <c r="B20" s="229">
        <v>3697.69566721601</v>
      </c>
      <c r="C20" s="229">
        <v>4155.8088570505697</v>
      </c>
      <c r="D20" s="229">
        <v>3632.3647489</v>
      </c>
      <c r="E20" s="229">
        <v>3694.8207748811697</v>
      </c>
      <c r="F20" s="229">
        <v>4162.0910000000003</v>
      </c>
      <c r="G20" s="229">
        <v>4446.366</v>
      </c>
      <c r="H20" s="229">
        <v>3972.8539999999998</v>
      </c>
      <c r="I20" s="229">
        <v>4813.3360000000002</v>
      </c>
      <c r="J20" s="229">
        <v>5175.8609999999999</v>
      </c>
      <c r="K20" s="229">
        <v>5433.5639999999994</v>
      </c>
      <c r="L20" s="229">
        <v>6143.4099956336304</v>
      </c>
      <c r="M20" s="229">
        <v>9000.0460043663697</v>
      </c>
      <c r="N20" s="229">
        <v>6404.6480000000001</v>
      </c>
      <c r="O20" s="229">
        <v>5253.299</v>
      </c>
      <c r="P20" s="229">
        <v>6291.6909999999998</v>
      </c>
      <c r="Q20" s="229">
        <v>6786.0410000000002</v>
      </c>
      <c r="R20" s="229">
        <v>7168.8339999999998</v>
      </c>
      <c r="S20" s="229">
        <v>5023.1430491700003</v>
      </c>
      <c r="T20" s="229">
        <v>5021.8109999999997</v>
      </c>
      <c r="U20" s="229">
        <v>4968.1679884700006</v>
      </c>
      <c r="V20" s="229">
        <v>4429.8140000000003</v>
      </c>
      <c r="W20" s="229">
        <v>4245.1689999999999</v>
      </c>
      <c r="X20" s="229">
        <v>3934.5120000000002</v>
      </c>
      <c r="Y20" s="229">
        <v>4531.5739999999987</v>
      </c>
      <c r="Z20" s="229">
        <v>4419.6180000000004</v>
      </c>
      <c r="AA20" s="229">
        <v>6326.0209999999988</v>
      </c>
      <c r="AB20" s="229">
        <v>5908.9560000000001</v>
      </c>
      <c r="AC20" s="229">
        <v>3719.357</v>
      </c>
      <c r="AD20" s="229">
        <v>3826.3609999999999</v>
      </c>
      <c r="AE20" s="229">
        <v>5622.0680000000002</v>
      </c>
      <c r="AF20" s="229">
        <v>4398.5570000000007</v>
      </c>
      <c r="AG20" s="229">
        <v>4542.2059999999983</v>
      </c>
      <c r="AH20" s="229">
        <v>4823.63</v>
      </c>
      <c r="AI20" s="229">
        <v>4756.9630000000006</v>
      </c>
      <c r="AJ20" s="229">
        <v>3039.5349999999999</v>
      </c>
      <c r="AK20" s="229">
        <v>4802.9860000000008</v>
      </c>
      <c r="AL20" s="229">
        <v>6158.951</v>
      </c>
      <c r="AM20" s="229">
        <v>6421.2640000000001</v>
      </c>
      <c r="AN20" s="229">
        <v>6955.9180000000015</v>
      </c>
      <c r="AO20" s="229">
        <v>7246.4499999999971</v>
      </c>
      <c r="AP20" s="229">
        <v>8866.6939999999995</v>
      </c>
      <c r="AQ20" s="229">
        <v>7981.4700000000012</v>
      </c>
      <c r="AR20" s="229">
        <v>8206.2429999999986</v>
      </c>
    </row>
    <row r="21" spans="1:44" s="109" customFormat="1">
      <c r="A21" s="122" t="s">
        <v>547</v>
      </c>
      <c r="B21" s="173">
        <v>-929.3666551900003</v>
      </c>
      <c r="C21" s="173">
        <v>-749.24859823999998</v>
      </c>
      <c r="D21" s="173">
        <v>-827.25822751999988</v>
      </c>
      <c r="E21" s="173">
        <v>-985.71841865000044</v>
      </c>
      <c r="F21" s="173">
        <v>-839.78099999999995</v>
      </c>
      <c r="G21" s="173">
        <v>-911.13400000000001</v>
      </c>
      <c r="H21" s="173">
        <v>-719.20899999999995</v>
      </c>
      <c r="I21" s="173">
        <v>-1247.0619999999999</v>
      </c>
      <c r="J21" s="173">
        <v>-861.14300000000003</v>
      </c>
      <c r="K21" s="173">
        <v>-1383.511</v>
      </c>
      <c r="L21" s="173">
        <v>-967.71900000000005</v>
      </c>
      <c r="M21" s="173">
        <v>-1359.0419999999999</v>
      </c>
      <c r="N21" s="173">
        <v>-955.947</v>
      </c>
      <c r="O21" s="173">
        <v>-1394.3240000000001</v>
      </c>
      <c r="P21" s="173">
        <v>-1093.61212527</v>
      </c>
      <c r="Q21" s="173">
        <v>-1727.6435707700002</v>
      </c>
      <c r="R21" s="173">
        <v>-1204.9369999999999</v>
      </c>
      <c r="S21" s="173">
        <v>-1551.2339999999999</v>
      </c>
      <c r="T21" s="173">
        <v>-1631.758</v>
      </c>
      <c r="U21" s="173">
        <v>-1619.6870000000001</v>
      </c>
      <c r="V21" s="173">
        <v>-1725.098</v>
      </c>
      <c r="W21" s="173">
        <v>-1494.3620000000001</v>
      </c>
      <c r="X21" s="173">
        <v>-1721.1389999999999</v>
      </c>
      <c r="Y21" s="173">
        <v>-1804.8230000000001</v>
      </c>
      <c r="Z21" s="173">
        <v>-1585.2280000000001</v>
      </c>
      <c r="AA21" s="173">
        <v>-1590.7419678499998</v>
      </c>
      <c r="AB21" s="173">
        <v>-2282.694</v>
      </c>
      <c r="AC21" s="173">
        <v>-1900.7481238900002</v>
      </c>
      <c r="AD21" s="173">
        <v>-1746.4080031100002</v>
      </c>
      <c r="AE21" s="173">
        <v>-1898.6130275</v>
      </c>
      <c r="AF21" s="173">
        <v>-2213.1027096100001</v>
      </c>
      <c r="AG21" s="173">
        <v>-1950.2272031099999</v>
      </c>
      <c r="AH21" s="173">
        <v>-2110.1754410399999</v>
      </c>
      <c r="AI21" s="173">
        <v>-2136.3442600499998</v>
      </c>
      <c r="AJ21" s="173">
        <v>-2224.3949949399998</v>
      </c>
      <c r="AK21" s="173">
        <v>-2299.71602609</v>
      </c>
      <c r="AL21" s="173">
        <v>-1889.0398073399999</v>
      </c>
      <c r="AM21" s="173">
        <v>-2149.9257840999999</v>
      </c>
      <c r="AN21" s="173">
        <v>-2131.1784025100001</v>
      </c>
      <c r="AO21" s="173">
        <v>-2105.2425342199999</v>
      </c>
      <c r="AP21" s="173">
        <v>-1991.2896300099999</v>
      </c>
      <c r="AQ21" s="173">
        <v>-2983.1629597300002</v>
      </c>
      <c r="AR21" s="173">
        <v>-2597.0138943100001</v>
      </c>
    </row>
    <row r="22" spans="1:44" s="109" customFormat="1">
      <c r="A22" s="122" t="s">
        <v>598</v>
      </c>
      <c r="B22" s="368">
        <v>25.133670773120148</v>
      </c>
      <c r="C22" s="368">
        <v>18.028947528923435</v>
      </c>
      <c r="D22" s="368">
        <v>22.774646399993863</v>
      </c>
      <c r="E22" s="368">
        <v>26.678382490195414</v>
      </c>
      <c r="F22" s="368">
        <v>20.176901466114025</v>
      </c>
      <c r="G22" s="368">
        <v>20.491655432773641</v>
      </c>
      <c r="H22" s="368">
        <v>18.103081563027484</v>
      </c>
      <c r="I22" s="368">
        <v>25.908475950982851</v>
      </c>
      <c r="J22" s="368">
        <v>16.637676320905836</v>
      </c>
      <c r="K22" s="368">
        <v>25.462311661369963</v>
      </c>
      <c r="L22" s="368">
        <v>15.752147434206687</v>
      </c>
      <c r="M22" s="368">
        <v>15.100389479572227</v>
      </c>
      <c r="N22" s="368">
        <v>14.925831989517613</v>
      </c>
      <c r="O22" s="368">
        <v>26.541873972907311</v>
      </c>
      <c r="P22" s="368">
        <v>17.381847348669858</v>
      </c>
      <c r="Q22" s="368">
        <v>25.458784743121949</v>
      </c>
      <c r="R22" s="368">
        <v>16.807991369307757</v>
      </c>
      <c r="S22" s="368">
        <v>30.881740472358604</v>
      </c>
      <c r="T22" s="368">
        <v>32.493417215422888</v>
      </c>
      <c r="U22" s="368">
        <v>32.601292946593773</v>
      </c>
      <c r="V22" s="368">
        <v>38.942899182674481</v>
      </c>
      <c r="W22" s="368">
        <v>35.201472544438161</v>
      </c>
      <c r="X22" s="368">
        <v>43.744662616354958</v>
      </c>
      <c r="Y22" s="368">
        <v>39.827728731782834</v>
      </c>
      <c r="Z22" s="368">
        <v>35.867986780757974</v>
      </c>
      <c r="AA22" s="368">
        <v>25.146011495219511</v>
      </c>
      <c r="AB22" s="368">
        <v>38.631088131304416</v>
      </c>
      <c r="AC22" s="368">
        <v>51.104213010205804</v>
      </c>
      <c r="AD22" s="368">
        <v>45.641485555335741</v>
      </c>
      <c r="AE22" s="368">
        <v>33.770723290789086</v>
      </c>
      <c r="AF22" s="368">
        <v>50.31428965476632</v>
      </c>
      <c r="AG22" s="368">
        <v>42.935683742877373</v>
      </c>
      <c r="AH22" s="368">
        <v>43.746627354088105</v>
      </c>
      <c r="AI22" s="368">
        <v>44.90983554107946</v>
      </c>
      <c r="AJ22" s="368">
        <v>73.18208196122103</v>
      </c>
      <c r="AK22" s="368">
        <v>47.88096459348413</v>
      </c>
      <c r="AL22" s="368">
        <v>30.671453748211341</v>
      </c>
      <c r="AM22" s="368">
        <v>33.481348595852779</v>
      </c>
      <c r="AN22" s="368">
        <v>30.638348561757052</v>
      </c>
      <c r="AO22" s="368">
        <v>29.052053546495195</v>
      </c>
      <c r="AP22" s="368">
        <v>22.458084490228263</v>
      </c>
      <c r="AQ22" s="368">
        <v>37.376109410046013</v>
      </c>
      <c r="AR22" s="368">
        <v>31.646807123674019</v>
      </c>
    </row>
    <row r="23" spans="1:44" s="109" customFormat="1">
      <c r="A23" s="118" t="s">
        <v>183</v>
      </c>
      <c r="B23" s="228">
        <v>2888.82066721601</v>
      </c>
      <c r="C23" s="228">
        <v>3284.3008570505699</v>
      </c>
      <c r="D23" s="228">
        <v>2729.5097489</v>
      </c>
      <c r="E23" s="228">
        <v>2629.9397748811698</v>
      </c>
      <c r="F23" s="228">
        <v>3322.3100000000004</v>
      </c>
      <c r="G23" s="228">
        <v>3535.232</v>
      </c>
      <c r="H23" s="228">
        <v>3253.645</v>
      </c>
      <c r="I23" s="228">
        <v>3566.2740000000003</v>
      </c>
      <c r="J23" s="228">
        <v>4314.7179999999998</v>
      </c>
      <c r="K23" s="228">
        <v>4050.0529999999994</v>
      </c>
      <c r="L23" s="228">
        <v>5175.6909956336303</v>
      </c>
      <c r="M23" s="228">
        <v>7641.0040043663703</v>
      </c>
      <c r="N23" s="228">
        <v>5448.701</v>
      </c>
      <c r="O23" s="228">
        <v>3858.9749999999999</v>
      </c>
      <c r="P23" s="228">
        <v>5198.0788747299994</v>
      </c>
      <c r="Q23" s="228">
        <v>5058.3974292299999</v>
      </c>
      <c r="R23" s="228">
        <v>5963.8969999999999</v>
      </c>
      <c r="S23" s="228">
        <v>3471.9090491700003</v>
      </c>
      <c r="T23" s="228">
        <v>3390.0529999999999</v>
      </c>
      <c r="U23" s="228">
        <v>3348.4809884700007</v>
      </c>
      <c r="V23" s="228">
        <v>2704.7160000000003</v>
      </c>
      <c r="W23" s="228">
        <v>2750.8069999999998</v>
      </c>
      <c r="X23" s="228">
        <v>2213.3730000000005</v>
      </c>
      <c r="Y23" s="228">
        <v>2726.7509999999984</v>
      </c>
      <c r="Z23" s="228">
        <v>2834.3900000000003</v>
      </c>
      <c r="AA23" s="228">
        <v>4735.2790321499988</v>
      </c>
      <c r="AB23" s="228">
        <v>3626.2620000000002</v>
      </c>
      <c r="AC23" s="228">
        <v>1818.6088761099998</v>
      </c>
      <c r="AD23" s="228">
        <v>2079.9529968899997</v>
      </c>
      <c r="AE23" s="228">
        <v>3723.4549725000002</v>
      </c>
      <c r="AF23" s="228">
        <v>2185.4542903900006</v>
      </c>
      <c r="AG23" s="228">
        <v>2591.9787968899982</v>
      </c>
      <c r="AH23" s="228">
        <v>2713.4545589600002</v>
      </c>
      <c r="AI23" s="228">
        <v>2620.6187399500009</v>
      </c>
      <c r="AJ23" s="228">
        <v>815.14000506000002</v>
      </c>
      <c r="AK23" s="228">
        <v>2503.2699739100008</v>
      </c>
      <c r="AL23" s="228">
        <v>4269.9111926599999</v>
      </c>
      <c r="AM23" s="228">
        <v>4271.3382159000003</v>
      </c>
      <c r="AN23" s="228">
        <v>4824.739597490001</v>
      </c>
      <c r="AO23" s="228">
        <v>5141.2074657799967</v>
      </c>
      <c r="AP23" s="228">
        <v>6875.4043699899994</v>
      </c>
      <c r="AQ23" s="228">
        <v>4998.3070402700014</v>
      </c>
      <c r="AR23" s="228">
        <v>5609.2291056899985</v>
      </c>
    </row>
    <row r="24" spans="1:44" s="109" customFormat="1">
      <c r="A24" s="122" t="s">
        <v>599</v>
      </c>
      <c r="B24" s="368">
        <v>1.9045445063390565</v>
      </c>
      <c r="C24" s="368">
        <v>2.1039114070336984</v>
      </c>
      <c r="D24" s="368">
        <v>1.7072840494668728</v>
      </c>
      <c r="E24" s="368">
        <v>1.581708737228027</v>
      </c>
      <c r="F24" s="368">
        <v>1.9563695048483654</v>
      </c>
      <c r="G24" s="368">
        <v>2.0658855057310577</v>
      </c>
      <c r="H24" s="368">
        <v>1.8392332641833598</v>
      </c>
      <c r="I24" s="368">
        <v>1.9972404509830843</v>
      </c>
      <c r="J24" s="368">
        <v>2.4746076264382522</v>
      </c>
      <c r="K24" s="368">
        <v>2.3622838786870215</v>
      </c>
      <c r="L24" s="368">
        <v>3.1135536948145193</v>
      </c>
      <c r="M24" s="368">
        <v>4.7589641692498574</v>
      </c>
      <c r="N24" s="368">
        <v>3.4293826722042731</v>
      </c>
      <c r="O24" s="368">
        <v>2.4030030142716097</v>
      </c>
      <c r="P24" s="368">
        <v>3.3148877184009828</v>
      </c>
      <c r="Q24" s="368">
        <v>3.2751449498357177</v>
      </c>
      <c r="R24" s="368">
        <v>3.8689020571972099</v>
      </c>
      <c r="S24" s="368">
        <v>2.1956989598364007</v>
      </c>
      <c r="T24" s="368">
        <v>2.1509143188325419</v>
      </c>
      <c r="U24" s="368">
        <v>2.1030861972610948</v>
      </c>
      <c r="V24" s="368">
        <v>1.731456193598202</v>
      </c>
      <c r="W24" s="368">
        <v>1.768407661217597</v>
      </c>
      <c r="X24" s="368">
        <v>1.4216084395836548</v>
      </c>
      <c r="Y24" s="368">
        <v>1.7669764295800805</v>
      </c>
      <c r="Z24" s="368">
        <v>1.7233744849323607</v>
      </c>
      <c r="AA24" s="368">
        <v>2.9133378705374691</v>
      </c>
      <c r="AB24" s="368">
        <v>2.1890424166073785</v>
      </c>
      <c r="AC24" s="368">
        <v>1.0712593011874993</v>
      </c>
      <c r="AD24" s="368">
        <v>1.1990278784628217</v>
      </c>
      <c r="AE24" s="368">
        <v>2.1268298991394152</v>
      </c>
      <c r="AF24" s="368">
        <v>1.17813650501426</v>
      </c>
      <c r="AG24" s="368">
        <v>1.3276568634299046</v>
      </c>
      <c r="AH24" s="368">
        <v>1.384575052581738</v>
      </c>
      <c r="AI24" s="368">
        <v>1.2948556528311173</v>
      </c>
      <c r="AJ24" s="368">
        <v>0.37901018406869547</v>
      </c>
      <c r="AK24" s="368">
        <v>1.1281870731313148</v>
      </c>
      <c r="AL24" s="368">
        <v>1.8793821691674095</v>
      </c>
      <c r="AM24" s="368">
        <v>1.8668927270362623</v>
      </c>
      <c r="AN24" s="368">
        <v>2.0567964353154</v>
      </c>
      <c r="AO24" s="368">
        <v>2.1251874649683478</v>
      </c>
      <c r="AP24" s="368">
        <v>2.772003175245108</v>
      </c>
      <c r="AQ24" s="368">
        <v>1.9660012038824393</v>
      </c>
      <c r="AR24" s="368">
        <v>2.1540213302772671</v>
      </c>
    </row>
    <row r="25" spans="1:44" s="109" customFormat="1">
      <c r="A25" s="122"/>
      <c r="B25" s="229"/>
      <c r="C25" s="229"/>
      <c r="D25" s="229"/>
      <c r="E25" s="229"/>
      <c r="F25" s="229"/>
      <c r="G25" s="229"/>
      <c r="H25" s="229"/>
      <c r="I25" s="229"/>
      <c r="J25" s="229"/>
      <c r="K25" s="229"/>
      <c r="L25" s="229"/>
      <c r="M25" s="229"/>
      <c r="N25" s="229"/>
      <c r="O25" s="229"/>
      <c r="P25" s="229"/>
      <c r="Q25" s="229"/>
      <c r="R25" s="229"/>
      <c r="S25" s="229"/>
      <c r="T25" s="229"/>
      <c r="U25" s="229"/>
      <c r="V25" s="229"/>
      <c r="W25" s="229"/>
      <c r="X25" s="229"/>
      <c r="Y25" s="229"/>
      <c r="Z25" s="229"/>
      <c r="AA25" s="229"/>
      <c r="AB25" s="229"/>
      <c r="AC25" s="229"/>
      <c r="AD25" s="229"/>
      <c r="AE25" s="229"/>
      <c r="AF25" s="229"/>
      <c r="AG25" s="229"/>
      <c r="AH25" s="229"/>
      <c r="AI25" s="229"/>
      <c r="AJ25" s="229"/>
      <c r="AK25" s="229"/>
      <c r="AL25" s="229"/>
      <c r="AM25" s="229"/>
      <c r="AN25" s="229"/>
      <c r="AO25" s="229"/>
      <c r="AP25" s="229"/>
      <c r="AQ25" s="229"/>
      <c r="AR25" s="229"/>
    </row>
    <row r="26" spans="1:44" s="109" customFormat="1">
      <c r="A26" s="118" t="s">
        <v>548</v>
      </c>
      <c r="B26" s="228">
        <v>21935.799600470051</v>
      </c>
      <c r="C26" s="228">
        <v>22702.5995407093</v>
      </c>
      <c r="D26" s="228">
        <v>23756.666019890596</v>
      </c>
      <c r="E26" s="228">
        <v>25294.947971909845</v>
      </c>
      <c r="F26" s="228">
        <v>26862.298599878344</v>
      </c>
      <c r="G26" s="228">
        <v>27575.266000000003</v>
      </c>
      <c r="H26" s="228">
        <v>31925.691480694961</v>
      </c>
      <c r="I26" s="228">
        <v>33577</v>
      </c>
      <c r="J26" s="228">
        <v>35397.635999999999</v>
      </c>
      <c r="K26" s="228">
        <v>36967.683999999994</v>
      </c>
      <c r="L26" s="228">
        <v>37513.555000000008</v>
      </c>
      <c r="M26" s="228">
        <v>36070.13404747186</v>
      </c>
      <c r="N26" s="228">
        <v>36414.327583994804</v>
      </c>
      <c r="O26" s="228">
        <v>37881.410629124919</v>
      </c>
      <c r="P26" s="228">
        <v>37805.735343999724</v>
      </c>
      <c r="Q26" s="228">
        <v>36686.443198885463</v>
      </c>
      <c r="R26" s="228">
        <v>34989.323716255494</v>
      </c>
      <c r="S26" s="228">
        <v>35181.129953175783</v>
      </c>
      <c r="T26" s="228">
        <v>34432.376100499998</v>
      </c>
      <c r="U26" s="228">
        <v>34350.501385233329</v>
      </c>
      <c r="V26" s="228">
        <v>34747.458365864841</v>
      </c>
      <c r="W26" s="228">
        <v>35546.922484330942</v>
      </c>
      <c r="X26" s="228">
        <v>36621.045446630946</v>
      </c>
      <c r="Y26" s="228">
        <v>39799.866251968582</v>
      </c>
      <c r="Z26" s="228">
        <v>42010.317903248273</v>
      </c>
      <c r="AA26" s="228">
        <v>41676.660061566356</v>
      </c>
      <c r="AB26" s="228">
        <v>42349.863079489915</v>
      </c>
      <c r="AC26" s="228">
        <v>45170.369910622263</v>
      </c>
      <c r="AD26" s="228">
        <v>44676.934204700294</v>
      </c>
      <c r="AE26" s="228">
        <v>42802.797867870911</v>
      </c>
      <c r="AF26" s="228">
        <v>43952.118842575968</v>
      </c>
      <c r="AG26" s="228">
        <v>44665.729160571384</v>
      </c>
      <c r="AH26" s="228">
        <v>44194.922773748862</v>
      </c>
      <c r="AI26" s="228">
        <v>44101.189402599259</v>
      </c>
      <c r="AJ26" s="228">
        <v>47346.226267828089</v>
      </c>
      <c r="AK26" s="228">
        <v>50697.15557470623</v>
      </c>
      <c r="AL26" s="228">
        <v>48655.11092949762</v>
      </c>
      <c r="AM26" s="228">
        <v>50674.951840868373</v>
      </c>
      <c r="AN26" s="228">
        <v>52838.405447000681</v>
      </c>
      <c r="AO26" s="228">
        <v>55927.618761286874</v>
      </c>
      <c r="AP26" s="228">
        <v>57050.362737299147</v>
      </c>
      <c r="AQ26" s="228">
        <v>58786.403890013607</v>
      </c>
      <c r="AR26" s="228">
        <v>62191.800968548188</v>
      </c>
    </row>
    <row r="27" spans="1:44" s="109" customFormat="1">
      <c r="A27" s="122" t="s">
        <v>600</v>
      </c>
      <c r="B27" s="368">
        <v>3.589925215932388</v>
      </c>
      <c r="C27" s="368">
        <v>3.6074628328566947</v>
      </c>
      <c r="D27" s="368">
        <v>3.6913459667345814</v>
      </c>
      <c r="E27" s="368">
        <v>3.780894103404544</v>
      </c>
      <c r="F27" s="368">
        <v>3.9258360441445364</v>
      </c>
      <c r="G27" s="368">
        <v>3.9977048466379812</v>
      </c>
      <c r="H27" s="368">
        <v>4.4809816223886099</v>
      </c>
      <c r="I27" s="368">
        <v>4.6662741733844282</v>
      </c>
      <c r="J27" s="368">
        <v>5.0289458814618078</v>
      </c>
      <c r="K27" s="368">
        <v>5.3434517943266782</v>
      </c>
      <c r="L27" s="368">
        <v>5.5770802683985803</v>
      </c>
      <c r="M27" s="368">
        <v>5.5187587048221669</v>
      </c>
      <c r="N27" s="368">
        <v>5.6574993598810996</v>
      </c>
      <c r="O27" s="368">
        <v>5.8448272090643592</v>
      </c>
      <c r="P27" s="368">
        <v>5.9538038660098414</v>
      </c>
      <c r="Q27" s="368">
        <v>5.8667441111811156</v>
      </c>
      <c r="R27" s="368">
        <v>5.5940537658034586</v>
      </c>
      <c r="S27" s="368">
        <v>5.517076608713535</v>
      </c>
      <c r="T27" s="368">
        <v>5.4181384074874099</v>
      </c>
      <c r="U27" s="368">
        <v>5.3516216269244676</v>
      </c>
      <c r="V27" s="368">
        <v>5.5252529852197201</v>
      </c>
      <c r="W27" s="368">
        <v>5.6755009737820812</v>
      </c>
      <c r="X27" s="368">
        <v>5.8491642453579438</v>
      </c>
      <c r="Y27" s="368">
        <v>6.4054421773970915</v>
      </c>
      <c r="Z27" s="368">
        <v>6.3449512672128092</v>
      </c>
      <c r="AA27" s="368">
        <v>6.3414318703824</v>
      </c>
      <c r="AB27" s="368">
        <v>6.3394625228693338</v>
      </c>
      <c r="AC27" s="368">
        <v>6.6253930843039477</v>
      </c>
      <c r="AD27" s="368">
        <v>6.4099640615136275</v>
      </c>
      <c r="AE27" s="368">
        <v>6.0640651665814413</v>
      </c>
      <c r="AF27" s="368">
        <v>5.8974447331481619</v>
      </c>
      <c r="AG27" s="368">
        <v>5.6913839673437856</v>
      </c>
      <c r="AH27" s="368">
        <v>5.6087188752211325</v>
      </c>
      <c r="AI27" s="368">
        <v>5.4213787198468584</v>
      </c>
      <c r="AJ27" s="368">
        <v>5.495759461553722</v>
      </c>
      <c r="AK27" s="368">
        <v>5.6881077266117552</v>
      </c>
      <c r="AL27" s="368">
        <v>5.3165082308276999</v>
      </c>
      <c r="AM27" s="368">
        <v>5.4988333060707077</v>
      </c>
      <c r="AN27" s="368">
        <v>5.5883601620417211</v>
      </c>
      <c r="AO27" s="368">
        <v>5.7341114035251035</v>
      </c>
      <c r="AP27" s="368">
        <v>5.6915185422684793</v>
      </c>
      <c r="AQ27" s="368">
        <v>5.7385286006910867</v>
      </c>
      <c r="AR27" s="368">
        <v>5.9229962483182588</v>
      </c>
    </row>
    <row r="28" spans="1:44" s="109" customFormat="1">
      <c r="A28" s="122" t="s">
        <v>607</v>
      </c>
      <c r="B28" s="368">
        <v>116.46942429920645</v>
      </c>
      <c r="C28" s="368">
        <v>122.60607701299871</v>
      </c>
      <c r="D28" s="368">
        <v>118.77914383121322</v>
      </c>
      <c r="E28" s="368">
        <v>124.75333728760056</v>
      </c>
      <c r="F28" s="368">
        <v>98.890246947802027</v>
      </c>
      <c r="G28" s="368">
        <v>119.14318285792208</v>
      </c>
      <c r="H28" s="368">
        <v>113.1095317555318</v>
      </c>
      <c r="I28" s="368">
        <v>119.67906869553416</v>
      </c>
      <c r="J28" s="368">
        <v>104.04885575857783</v>
      </c>
      <c r="K28" s="368">
        <v>109.06055383426228</v>
      </c>
      <c r="L28" s="368">
        <v>93.968661025040461</v>
      </c>
      <c r="M28" s="368">
        <v>97.402438248727591</v>
      </c>
      <c r="N28" s="368">
        <v>82.594257907748499</v>
      </c>
      <c r="O28" s="368">
        <v>97.510632137836623</v>
      </c>
      <c r="P28" s="368">
        <v>100.14648670347862</v>
      </c>
      <c r="Q28" s="368">
        <v>103.80191307088715</v>
      </c>
      <c r="R28" s="368">
        <v>102.42811314224085</v>
      </c>
      <c r="S28" s="368">
        <v>105.31346002287556</v>
      </c>
      <c r="T28" s="368">
        <v>119.36354961508226</v>
      </c>
      <c r="U28" s="368">
        <v>124.3090764037386</v>
      </c>
      <c r="V28" s="368">
        <v>119.80874517634848</v>
      </c>
      <c r="W28" s="368">
        <v>106.47036101514821</v>
      </c>
      <c r="X28" s="368">
        <v>107.03760301481746</v>
      </c>
      <c r="Y28" s="368">
        <v>119.6199426659516</v>
      </c>
      <c r="Z28" s="368">
        <v>117.94185646643041</v>
      </c>
      <c r="AA28" s="368">
        <v>144.93320502772889</v>
      </c>
      <c r="AB28" s="368">
        <v>159.98909648975791</v>
      </c>
      <c r="AC28" s="368">
        <v>197.15543957902233</v>
      </c>
      <c r="AD28" s="368">
        <v>167.40479145036909</v>
      </c>
      <c r="AE28" s="368">
        <v>172.49632116535633</v>
      </c>
      <c r="AF28" s="368">
        <v>173.48518604097768</v>
      </c>
      <c r="AG28" s="368">
        <v>173.19718129315501</v>
      </c>
      <c r="AH28" s="368">
        <v>152.63024707190775</v>
      </c>
      <c r="AI28" s="368">
        <v>143.68347554845343</v>
      </c>
      <c r="AJ28" s="368">
        <v>132.57791784829865</v>
      </c>
      <c r="AK28" s="368">
        <v>136.99718057937056</v>
      </c>
      <c r="AL28" s="368">
        <v>117.4277672125517</v>
      </c>
      <c r="AM28" s="368">
        <v>121.45707555712907</v>
      </c>
      <c r="AN28" s="368">
        <v>123.21516358979372</v>
      </c>
      <c r="AO28" s="368">
        <v>126.11374147186349</v>
      </c>
      <c r="AP28" s="368">
        <v>118.13018607774531</v>
      </c>
      <c r="AQ28" s="368">
        <v>115.7557010295116</v>
      </c>
      <c r="AR28" s="368">
        <v>111.73911895330475</v>
      </c>
    </row>
    <row r="29" spans="1:44" s="109" customFormat="1">
      <c r="A29" s="122" t="s">
        <v>608</v>
      </c>
      <c r="B29" s="368">
        <v>172.70152449894979</v>
      </c>
      <c r="C29" s="368">
        <v>171.55725767435769</v>
      </c>
      <c r="D29" s="368">
        <v>164.54042343277001</v>
      </c>
      <c r="E29" s="368">
        <v>175.08748722849342</v>
      </c>
      <c r="F29" s="368">
        <v>175.05345637398108</v>
      </c>
      <c r="G29" s="368">
        <v>174.3241420216666</v>
      </c>
      <c r="H29" s="368">
        <v>172.5144541774761</v>
      </c>
      <c r="I29" s="368">
        <v>177.56322008098098</v>
      </c>
      <c r="J29" s="368">
        <v>156.33975636278231</v>
      </c>
      <c r="K29" s="368">
        <v>143.71777077874424</v>
      </c>
      <c r="L29" s="368">
        <v>136.12066033296583</v>
      </c>
      <c r="M29" s="368">
        <v>143.5126223259488</v>
      </c>
      <c r="N29" s="368">
        <v>119.96676625245426</v>
      </c>
      <c r="O29" s="368">
        <v>127.08883796844984</v>
      </c>
      <c r="P29" s="368">
        <v>132.63532177080668</v>
      </c>
      <c r="Q29" s="368">
        <v>137.28659692193082</v>
      </c>
      <c r="R29" s="368">
        <v>135.06265414214059</v>
      </c>
      <c r="S29" s="368">
        <v>146.65952321157684</v>
      </c>
      <c r="T29" s="368">
        <v>163.71533080219962</v>
      </c>
      <c r="U29" s="368">
        <v>182.38342160754229</v>
      </c>
      <c r="V29" s="368">
        <v>174.55104984113942</v>
      </c>
      <c r="W29" s="368">
        <v>141.93302261911859</v>
      </c>
      <c r="X29" s="368">
        <v>148.80985321020822</v>
      </c>
      <c r="Y29" s="368">
        <v>170.89843959338677</v>
      </c>
      <c r="Z29" s="368">
        <v>173.08479625157193</v>
      </c>
      <c r="AA29" s="368">
        <v>196.87230444984942</v>
      </c>
      <c r="AB29" s="368">
        <v>223.72434289832287</v>
      </c>
      <c r="AC29" s="368">
        <v>286.12437955646595</v>
      </c>
      <c r="AD29" s="368">
        <v>257.28703903503049</v>
      </c>
      <c r="AE29" s="368">
        <v>267.7504410401512</v>
      </c>
      <c r="AF29" s="368">
        <v>273.57567653131014</v>
      </c>
      <c r="AG29" s="368">
        <v>269.84153559585121</v>
      </c>
      <c r="AH29" s="368">
        <v>239.31055824890791</v>
      </c>
      <c r="AI29" s="368">
        <v>225.73262039436739</v>
      </c>
      <c r="AJ29" s="368">
        <v>199.05464383032538</v>
      </c>
      <c r="AK29" s="368">
        <v>193.80796075565718</v>
      </c>
      <c r="AL29" s="368">
        <v>169.23441354649361</v>
      </c>
      <c r="AM29" s="368">
        <v>174.00028005918978</v>
      </c>
      <c r="AN29" s="368">
        <v>170.79455479567432</v>
      </c>
      <c r="AO29" s="368">
        <v>168.8512358062988</v>
      </c>
      <c r="AP29" s="368">
        <v>165.20641603168519</v>
      </c>
      <c r="AQ29" s="368">
        <v>159.81178302760375</v>
      </c>
      <c r="AR29" s="368">
        <v>154.32443376545794</v>
      </c>
    </row>
    <row r="30" spans="1:44" s="109" customFormat="1" ht="13.5" thickBot="1">
      <c r="A30" s="404" t="s">
        <v>609</v>
      </c>
      <c r="B30" s="403">
        <v>203.96818828666662</v>
      </c>
      <c r="C30" s="403">
        <v>203.76719471058928</v>
      </c>
      <c r="D30" s="403">
        <v>193.64492614130137</v>
      </c>
      <c r="E30" s="403">
        <v>203.47984941696308</v>
      </c>
      <c r="F30" s="403">
        <v>213.98949173857184</v>
      </c>
      <c r="G30" s="403">
        <v>211.81647448117519</v>
      </c>
      <c r="H30" s="403">
        <v>218.06942946001649</v>
      </c>
      <c r="I30" s="403">
        <v>209.19344831745192</v>
      </c>
      <c r="J30" s="403">
        <v>193.83383627391191</v>
      </c>
      <c r="K30" s="403">
        <v>163.86921463924088</v>
      </c>
      <c r="L30" s="403">
        <v>159.39202792628558</v>
      </c>
      <c r="M30" s="403">
        <v>167.73938943243246</v>
      </c>
      <c r="N30" s="403">
        <v>146.52138390786598</v>
      </c>
      <c r="O30" s="403">
        <v>143.29761647560983</v>
      </c>
      <c r="P30" s="403">
        <v>152.28849507280376</v>
      </c>
      <c r="Q30" s="403">
        <v>154.9144741689604</v>
      </c>
      <c r="R30" s="403">
        <v>153.60624576644508</v>
      </c>
      <c r="S30" s="403">
        <v>166.17106629062187</v>
      </c>
      <c r="T30" s="403">
        <v>192.67889440607871</v>
      </c>
      <c r="U30" s="403">
        <v>211.61089863742967</v>
      </c>
      <c r="V30" s="403">
        <v>213.94331247525784</v>
      </c>
      <c r="W30" s="403">
        <v>174.43475333237981</v>
      </c>
      <c r="X30" s="403">
        <v>168.61751122477551</v>
      </c>
      <c r="Y30" s="403">
        <v>196.12918756023311</v>
      </c>
      <c r="Z30" s="403">
        <v>200.06188616090816</v>
      </c>
      <c r="AA30" s="403">
        <v>223.53043698377184</v>
      </c>
      <c r="AB30" s="403">
        <v>260.79946713021877</v>
      </c>
      <c r="AC30" s="403">
        <v>348.34122017347551</v>
      </c>
      <c r="AD30" s="403">
        <v>328.24739965645466</v>
      </c>
      <c r="AE30" s="403">
        <v>325.88200695480782</v>
      </c>
      <c r="AF30" s="403">
        <v>323.26827832017801</v>
      </c>
      <c r="AG30" s="403">
        <v>325.00339745286448</v>
      </c>
      <c r="AH30" s="403">
        <v>297.04990069737261</v>
      </c>
      <c r="AI30" s="403">
        <v>270.97954794365091</v>
      </c>
      <c r="AJ30" s="403">
        <v>234.89095354602608</v>
      </c>
      <c r="AK30" s="403">
        <v>227.06604235644812</v>
      </c>
      <c r="AL30" s="403">
        <v>202.66547553173274</v>
      </c>
      <c r="AM30" s="403">
        <v>201.3145722939316</v>
      </c>
      <c r="AN30" s="403">
        <v>199.12603893089539</v>
      </c>
      <c r="AO30" s="403">
        <v>196.66343354715556</v>
      </c>
      <c r="AP30" s="403">
        <v>196.01904452021421</v>
      </c>
      <c r="AQ30" s="403">
        <v>191.27340689398341</v>
      </c>
      <c r="AR30" s="403">
        <v>177.64357696492675</v>
      </c>
    </row>
    <row r="31" spans="1:44" s="109" customFormat="1" ht="13.5" thickTop="1">
      <c r="B31" s="291"/>
      <c r="C31" s="291"/>
      <c r="D31" s="291"/>
      <c r="E31" s="291"/>
      <c r="F31" s="291"/>
      <c r="G31" s="291"/>
      <c r="H31" s="291"/>
      <c r="I31" s="291"/>
      <c r="J31" s="291"/>
      <c r="K31" s="291"/>
      <c r="L31" s="291"/>
      <c r="M31" s="291"/>
      <c r="N31" s="291"/>
      <c r="O31" s="291"/>
      <c r="P31" s="291"/>
      <c r="Q31" s="291"/>
      <c r="R31" s="291"/>
      <c r="S31" s="291"/>
      <c r="T31" s="291"/>
      <c r="U31" s="291"/>
      <c r="V31" s="291"/>
    </row>
    <row r="32" spans="1:44" s="109" customFormat="1">
      <c r="C32" s="291"/>
      <c r="D32" s="291"/>
      <c r="E32" s="291"/>
      <c r="F32" s="291"/>
      <c r="G32" s="291"/>
      <c r="H32" s="291"/>
      <c r="I32" s="291"/>
      <c r="J32" s="291"/>
      <c r="K32" s="291"/>
      <c r="L32" s="291"/>
      <c r="M32" s="291"/>
      <c r="N32" s="291"/>
      <c r="O32" s="291"/>
      <c r="P32" s="291"/>
      <c r="Q32" s="291"/>
      <c r="R32" s="291"/>
      <c r="S32" s="291"/>
      <c r="T32" s="291"/>
      <c r="U32" s="291"/>
      <c r="V32" s="291"/>
    </row>
    <row r="33" spans="3:22" s="109" customFormat="1">
      <c r="C33" s="291"/>
      <c r="D33" s="291"/>
      <c r="E33" s="291"/>
      <c r="F33" s="291"/>
      <c r="G33" s="291"/>
      <c r="H33" s="291"/>
      <c r="I33" s="291"/>
      <c r="J33" s="291"/>
      <c r="K33" s="291"/>
      <c r="L33" s="291"/>
      <c r="M33" s="291"/>
      <c r="N33" s="291"/>
      <c r="O33" s="291"/>
      <c r="P33" s="291"/>
      <c r="Q33" s="291"/>
      <c r="R33" s="291"/>
      <c r="S33" s="291"/>
      <c r="T33" s="291"/>
      <c r="U33" s="291"/>
      <c r="V33" s="291"/>
    </row>
    <row r="34" spans="3:22" s="109" customFormat="1">
      <c r="C34" s="291"/>
      <c r="D34" s="291"/>
      <c r="E34" s="291"/>
      <c r="F34" s="291"/>
      <c r="G34" s="291"/>
      <c r="H34" s="291"/>
      <c r="I34" s="291"/>
      <c r="J34" s="291"/>
      <c r="K34" s="291"/>
      <c r="L34" s="291"/>
      <c r="M34" s="291"/>
      <c r="N34" s="291"/>
      <c r="O34" s="291"/>
      <c r="P34" s="291"/>
      <c r="Q34" s="291"/>
      <c r="R34" s="291"/>
      <c r="S34" s="291"/>
      <c r="T34" s="291"/>
      <c r="U34" s="291"/>
      <c r="V34" s="291"/>
    </row>
    <row r="35" spans="3:22" s="109" customFormat="1">
      <c r="C35" s="291"/>
      <c r="D35" s="291"/>
      <c r="E35" s="291"/>
      <c r="F35" s="291"/>
      <c r="G35" s="291"/>
      <c r="H35" s="291"/>
      <c r="I35" s="291"/>
      <c r="J35" s="291"/>
      <c r="K35" s="291"/>
      <c r="L35" s="291"/>
      <c r="M35" s="291"/>
      <c r="N35" s="291"/>
      <c r="O35" s="291"/>
      <c r="P35" s="291"/>
      <c r="Q35" s="291"/>
      <c r="R35" s="291"/>
      <c r="S35" s="291"/>
      <c r="T35" s="291"/>
      <c r="U35" s="291"/>
      <c r="V35" s="291"/>
    </row>
    <row r="36" spans="3:22" s="109" customFormat="1">
      <c r="C36" s="291"/>
      <c r="D36" s="291"/>
      <c r="E36" s="291"/>
      <c r="F36" s="291"/>
      <c r="G36" s="291"/>
      <c r="H36" s="291"/>
      <c r="I36" s="291"/>
      <c r="J36" s="291"/>
      <c r="K36" s="291"/>
      <c r="L36" s="291"/>
      <c r="M36" s="291"/>
      <c r="N36" s="291"/>
      <c r="O36" s="291"/>
      <c r="P36" s="291"/>
      <c r="Q36" s="291"/>
      <c r="R36" s="291"/>
      <c r="S36" s="291"/>
      <c r="T36" s="291"/>
      <c r="U36" s="291"/>
      <c r="V36" s="291"/>
    </row>
  </sheetData>
  <sheetProtection sheet="1" objects="1" scenarios="1"/>
  <hyperlinks>
    <hyperlink ref="A4" location="'Index'!D23" display="Índice!A1" xr:uid="{F0A0C5E6-3E45-4C0F-AAAB-449D0183351F}"/>
  </hyperlinks>
  <printOptions horizontalCentered="1"/>
  <pageMargins left="0.39370078740157483" right="0.39370078740157483" top="0.39370078740157483" bottom="0.39370078740157483" header="0.51181102362204722" footer="0.51181102362204722"/>
  <pageSetup paperSize="9" orientation="landscape" r:id="rId1"/>
  <headerFooter alignWithMargins="0">
    <oddHeader>&amp;R&amp;"Calibri"&amp;10&amp;K000000 #interna&amp;1#_x000D_</oddHead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63698-2794-4C9E-82BD-6F703A6A46D0}">
  <sheetPr codeName="Plan58">
    <tabColor rgb="FF808080"/>
  </sheetPr>
  <dimension ref="A1:CV36"/>
  <sheetViews>
    <sheetView showGridLines="0" showRowColHeaders="0" zoomScaleNormal="100" workbookViewId="0">
      <pane xSplit="1" ySplit="5" topLeftCell="CM6" activePane="bottomRight" state="frozen"/>
      <selection pane="topRight" activeCell="B1" sqref="B1"/>
      <selection pane="bottomLeft" activeCell="A6" sqref="A6"/>
      <selection pane="bottomRight" activeCell="A4" sqref="A4"/>
    </sheetView>
  </sheetViews>
  <sheetFormatPr defaultColWidth="12.42578125" defaultRowHeight="12.75"/>
  <cols>
    <col min="1" max="1" width="40.7109375" customWidth="1"/>
    <col min="2" max="236" width="12.7109375" customWidth="1"/>
  </cols>
  <sheetData>
    <row r="1" spans="1:100" s="405" customFormat="1" ht="16.350000000000001" customHeight="1">
      <c r="A1" s="90"/>
      <c r="B1" s="429"/>
      <c r="C1" s="430"/>
      <c r="D1" s="430"/>
      <c r="E1" s="430"/>
      <c r="F1" s="430"/>
      <c r="G1" s="430"/>
      <c r="H1" s="430"/>
      <c r="I1" s="430"/>
      <c r="J1" s="430"/>
      <c r="K1" s="430"/>
      <c r="L1" s="430"/>
      <c r="M1" s="430"/>
      <c r="N1" s="430"/>
      <c r="O1" s="430"/>
      <c r="P1" s="430"/>
      <c r="Q1" s="430"/>
      <c r="R1" s="430"/>
      <c r="S1" s="430"/>
      <c r="T1" s="430"/>
      <c r="U1" s="430"/>
      <c r="V1" s="430"/>
      <c r="W1" s="430"/>
      <c r="X1" s="430"/>
      <c r="Y1" s="430"/>
      <c r="Z1" s="430"/>
      <c r="AA1" s="430"/>
      <c r="AB1" s="430"/>
      <c r="AC1" s="430"/>
      <c r="AD1" s="430"/>
      <c r="AE1" s="430"/>
      <c r="AF1" s="430"/>
      <c r="AG1" s="430"/>
      <c r="AH1" s="430"/>
      <c r="AI1" s="430"/>
      <c r="AJ1" s="430"/>
      <c r="AK1" s="430"/>
      <c r="AL1" s="430"/>
      <c r="AM1" s="430"/>
      <c r="AN1" s="430"/>
      <c r="AO1" s="430"/>
      <c r="AP1" s="430"/>
      <c r="AQ1" s="430"/>
      <c r="AR1" s="430"/>
      <c r="AS1" s="430"/>
      <c r="AT1" s="430"/>
      <c r="AU1" s="430"/>
      <c r="AV1" s="430"/>
      <c r="AW1" s="430"/>
      <c r="AX1" s="430"/>
      <c r="AY1" s="430"/>
      <c r="AZ1" s="430"/>
      <c r="BA1" s="430"/>
      <c r="BB1" s="430"/>
      <c r="BC1" s="430"/>
      <c r="BD1" s="430"/>
      <c r="BE1" s="430"/>
      <c r="BF1" s="430"/>
      <c r="BG1" s="430"/>
      <c r="BH1" s="430"/>
      <c r="BI1" s="430"/>
      <c r="BJ1" s="430"/>
      <c r="BK1" s="430"/>
      <c r="BL1" s="430"/>
      <c r="BM1" s="430"/>
      <c r="BN1" s="430"/>
      <c r="BO1" s="430"/>
      <c r="BP1" s="430"/>
      <c r="BQ1" s="430"/>
      <c r="BR1" s="430"/>
      <c r="BS1" s="430"/>
      <c r="BT1" s="430"/>
      <c r="BU1" s="430"/>
      <c r="BV1" s="430"/>
      <c r="BW1" s="430"/>
      <c r="BX1" s="430"/>
      <c r="BY1" s="430"/>
      <c r="BZ1" s="430"/>
      <c r="CA1" s="430"/>
      <c r="CB1" s="430"/>
      <c r="CC1" s="430"/>
      <c r="CD1" s="430"/>
      <c r="CE1" s="430"/>
      <c r="CF1" s="430"/>
      <c r="CG1" s="430"/>
      <c r="CH1" s="430"/>
      <c r="CI1" s="430"/>
      <c r="CJ1" s="430"/>
      <c r="CK1" s="430"/>
      <c r="CL1" s="430"/>
      <c r="CM1" s="430"/>
      <c r="CN1" s="430"/>
      <c r="CO1" s="430"/>
      <c r="CP1" s="430"/>
      <c r="CQ1" s="430"/>
      <c r="CR1" s="430"/>
      <c r="CS1" s="430"/>
      <c r="CT1" s="430"/>
      <c r="CU1" s="430"/>
      <c r="CV1" s="430"/>
    </row>
    <row r="2" spans="1:100" s="405" customFormat="1" ht="33" customHeight="1">
      <c r="A2" s="616" t="s">
        <v>569</v>
      </c>
      <c r="B2" s="429"/>
      <c r="C2" s="430"/>
      <c r="D2" s="430"/>
      <c r="E2" s="430"/>
      <c r="F2" s="430"/>
      <c r="G2" s="430"/>
      <c r="H2" s="430"/>
      <c r="I2" s="430"/>
      <c r="J2" s="430"/>
      <c r="K2" s="430"/>
      <c r="L2" s="430"/>
      <c r="M2" s="430"/>
      <c r="N2" s="430"/>
      <c r="O2" s="430"/>
      <c r="P2" s="430"/>
      <c r="Q2" s="430"/>
      <c r="R2" s="430"/>
      <c r="S2" s="430"/>
      <c r="T2" s="430"/>
      <c r="U2" s="430"/>
      <c r="V2" s="430"/>
      <c r="W2" s="430"/>
      <c r="X2" s="430"/>
      <c r="Y2" s="430"/>
      <c r="Z2" s="430"/>
      <c r="AA2" s="430"/>
      <c r="AB2" s="430"/>
      <c r="AC2" s="430"/>
      <c r="AD2" s="430"/>
      <c r="AE2" s="430"/>
      <c r="AF2" s="430"/>
      <c r="AG2" s="430"/>
      <c r="AH2" s="430"/>
      <c r="AI2" s="430"/>
      <c r="AJ2" s="430"/>
      <c r="AK2" s="430"/>
      <c r="AL2" s="430"/>
      <c r="AM2" s="430"/>
      <c r="AN2" s="430"/>
      <c r="AO2" s="430"/>
      <c r="AP2" s="430"/>
      <c r="AQ2" s="430"/>
      <c r="AR2" s="430"/>
      <c r="AS2" s="430"/>
      <c r="AT2" s="430"/>
      <c r="AU2" s="430"/>
      <c r="AV2" s="430"/>
      <c r="AW2" s="430"/>
      <c r="AX2" s="430"/>
      <c r="AY2" s="430"/>
      <c r="AZ2" s="430"/>
      <c r="BA2" s="430"/>
      <c r="BB2" s="430"/>
      <c r="BC2" s="430"/>
      <c r="BD2" s="430"/>
      <c r="BE2" s="430"/>
      <c r="BF2" s="430"/>
      <c r="BG2" s="430"/>
      <c r="BH2" s="430"/>
      <c r="BI2" s="430"/>
      <c r="BJ2" s="430"/>
      <c r="BK2" s="430"/>
      <c r="BL2" s="430"/>
      <c r="BM2" s="430"/>
      <c r="BN2" s="430"/>
      <c r="BO2" s="430"/>
      <c r="BP2" s="430"/>
      <c r="BQ2" s="430"/>
      <c r="BR2" s="430"/>
      <c r="BS2" s="430"/>
      <c r="BT2" s="430"/>
      <c r="BU2" s="430"/>
      <c r="BV2" s="430"/>
      <c r="BW2" s="430"/>
      <c r="BX2" s="430"/>
      <c r="BY2" s="430"/>
      <c r="BZ2" s="430"/>
      <c r="CA2" s="430"/>
      <c r="CB2" s="430"/>
      <c r="CC2" s="430"/>
      <c r="CD2" s="430"/>
      <c r="CE2" s="430"/>
      <c r="CF2" s="430"/>
      <c r="CG2" s="430"/>
      <c r="CH2" s="430"/>
      <c r="CI2" s="430"/>
      <c r="CJ2" s="430"/>
      <c r="CK2" s="430"/>
      <c r="CL2" s="430"/>
      <c r="CM2" s="430"/>
      <c r="CN2" s="430"/>
      <c r="CO2" s="430"/>
      <c r="CP2" s="430"/>
      <c r="CQ2" s="430"/>
      <c r="CR2" s="430"/>
      <c r="CS2" s="430"/>
      <c r="CT2" s="430"/>
      <c r="CU2" s="430"/>
      <c r="CV2" s="430"/>
    </row>
    <row r="3" spans="1:100" s="405" customFormat="1" ht="16.350000000000001" customHeight="1">
      <c r="A3" s="92"/>
      <c r="B3" s="429"/>
      <c r="C3" s="430"/>
      <c r="D3" s="430"/>
      <c r="E3" s="430"/>
      <c r="F3" s="430"/>
      <c r="G3" s="430"/>
      <c r="H3" s="430"/>
      <c r="I3" s="430"/>
      <c r="J3" s="430"/>
      <c r="K3" s="430"/>
      <c r="L3" s="430"/>
      <c r="M3" s="430"/>
      <c r="N3" s="430"/>
      <c r="O3" s="430"/>
      <c r="P3" s="430"/>
      <c r="Q3" s="430"/>
      <c r="R3" s="430"/>
      <c r="S3" s="430"/>
      <c r="T3" s="430"/>
      <c r="U3" s="430"/>
      <c r="V3" s="430"/>
      <c r="W3" s="430"/>
      <c r="X3" s="430"/>
      <c r="Y3" s="430"/>
      <c r="Z3" s="430"/>
      <c r="AA3" s="430"/>
      <c r="AB3" s="430"/>
      <c r="AC3" s="430"/>
      <c r="AD3" s="430"/>
      <c r="AE3" s="430"/>
      <c r="AF3" s="430"/>
      <c r="AG3" s="430"/>
      <c r="AH3" s="430"/>
      <c r="AI3" s="430"/>
      <c r="AJ3" s="430"/>
      <c r="AK3" s="430"/>
      <c r="AL3" s="430"/>
      <c r="AM3" s="430"/>
      <c r="AN3" s="430"/>
      <c r="AO3" s="430"/>
      <c r="AP3" s="430"/>
      <c r="AQ3" s="430"/>
      <c r="AR3" s="430"/>
      <c r="AS3" s="430"/>
      <c r="AT3" s="430"/>
      <c r="AU3" s="430"/>
      <c r="AV3" s="430"/>
      <c r="AW3" s="430"/>
      <c r="AX3" s="430"/>
      <c r="AY3" s="430"/>
      <c r="AZ3" s="430"/>
      <c r="BA3" s="430"/>
      <c r="BB3" s="430"/>
      <c r="BC3" s="430"/>
      <c r="BD3" s="430"/>
      <c r="BE3" s="430"/>
      <c r="BF3" s="430"/>
      <c r="BG3" s="430"/>
      <c r="BH3" s="430"/>
      <c r="BI3" s="430"/>
      <c r="BJ3" s="430"/>
      <c r="BK3" s="430"/>
      <c r="BL3" s="430"/>
      <c r="BM3" s="430"/>
      <c r="BN3" s="430"/>
      <c r="BO3" s="430"/>
      <c r="BP3" s="430"/>
      <c r="BQ3" s="430"/>
      <c r="BR3" s="430"/>
      <c r="BS3" s="430"/>
      <c r="BT3" s="430"/>
      <c r="BU3" s="430"/>
      <c r="BV3" s="430"/>
      <c r="BW3" s="430"/>
      <c r="BX3" s="430"/>
      <c r="BY3" s="430"/>
      <c r="BZ3" s="430"/>
      <c r="CA3" s="430"/>
      <c r="CB3" s="430"/>
      <c r="CC3" s="430"/>
      <c r="CD3" s="430"/>
      <c r="CE3" s="430"/>
      <c r="CF3" s="430"/>
      <c r="CG3" s="430"/>
      <c r="CH3" s="430"/>
      <c r="CI3" s="430"/>
      <c r="CJ3" s="430"/>
      <c r="CK3" s="430"/>
      <c r="CL3" s="430"/>
      <c r="CM3" s="430"/>
      <c r="CN3" s="430"/>
      <c r="CO3" s="430"/>
      <c r="CP3" s="430"/>
      <c r="CQ3" s="430"/>
      <c r="CR3" s="430"/>
      <c r="CS3" s="430"/>
      <c r="CT3" s="430"/>
      <c r="CU3" s="430"/>
      <c r="CV3" s="430"/>
    </row>
    <row r="4" spans="1:100" s="406" customFormat="1" ht="16.350000000000001" customHeight="1">
      <c r="A4" s="95" t="s">
        <v>1457</v>
      </c>
      <c r="B4" s="94" t="s">
        <v>1598</v>
      </c>
      <c r="C4" s="94" t="s">
        <v>1599</v>
      </c>
      <c r="D4" s="94" t="s">
        <v>1600</v>
      </c>
      <c r="E4" s="94" t="s">
        <v>1601</v>
      </c>
      <c r="F4" s="94" t="s">
        <v>1602</v>
      </c>
      <c r="G4" s="94" t="s">
        <v>1603</v>
      </c>
      <c r="H4" s="94" t="s">
        <v>1604</v>
      </c>
      <c r="I4" s="94" t="s">
        <v>1605</v>
      </c>
      <c r="J4" s="94" t="s">
        <v>1606</v>
      </c>
      <c r="K4" s="94" t="s">
        <v>1607</v>
      </c>
      <c r="L4" s="94" t="s">
        <v>1608</v>
      </c>
      <c r="M4" s="94" t="s">
        <v>1609</v>
      </c>
      <c r="N4" s="94" t="s">
        <v>1610</v>
      </c>
      <c r="O4" s="94" t="s">
        <v>1611</v>
      </c>
      <c r="P4" s="94" t="s">
        <v>1612</v>
      </c>
      <c r="Q4" s="94" t="s">
        <v>1613</v>
      </c>
      <c r="R4" s="94" t="s">
        <v>1614</v>
      </c>
      <c r="S4" s="94" t="s">
        <v>1615</v>
      </c>
      <c r="T4" s="94" t="s">
        <v>1616</v>
      </c>
      <c r="U4" s="94" t="s">
        <v>1617</v>
      </c>
      <c r="V4" s="94" t="s">
        <v>1618</v>
      </c>
      <c r="W4" s="94" t="s">
        <v>1619</v>
      </c>
      <c r="X4" s="94" t="s">
        <v>1620</v>
      </c>
      <c r="Y4" s="94" t="s">
        <v>1621</v>
      </c>
      <c r="Z4" s="94" t="s">
        <v>1551</v>
      </c>
      <c r="AA4" s="94" t="s">
        <v>1552</v>
      </c>
      <c r="AB4" s="94" t="s">
        <v>1553</v>
      </c>
      <c r="AC4" s="94" t="s">
        <v>1554</v>
      </c>
      <c r="AD4" s="94" t="s">
        <v>1555</v>
      </c>
      <c r="AE4" s="94" t="s">
        <v>1556</v>
      </c>
      <c r="AF4" s="94" t="s">
        <v>1557</v>
      </c>
      <c r="AG4" s="94" t="s">
        <v>1558</v>
      </c>
      <c r="AH4" s="94" t="s">
        <v>1559</v>
      </c>
      <c r="AI4" s="94" t="s">
        <v>1560</v>
      </c>
      <c r="AJ4" s="94" t="s">
        <v>1561</v>
      </c>
      <c r="AK4" s="94" t="s">
        <v>1562</v>
      </c>
      <c r="AL4" s="94" t="s">
        <v>1563</v>
      </c>
      <c r="AM4" s="94" t="s">
        <v>1564</v>
      </c>
      <c r="AN4" s="94" t="s">
        <v>1565</v>
      </c>
      <c r="AO4" s="94" t="s">
        <v>1566</v>
      </c>
      <c r="AP4" s="94" t="s">
        <v>1567</v>
      </c>
      <c r="AQ4" s="94" t="s">
        <v>1568</v>
      </c>
      <c r="AR4" s="94" t="s">
        <v>1569</v>
      </c>
      <c r="AS4" s="94" t="s">
        <v>1570</v>
      </c>
      <c r="AT4" s="94" t="s">
        <v>1571</v>
      </c>
      <c r="AU4" s="94" t="s">
        <v>1572</v>
      </c>
      <c r="AV4" s="94" t="s">
        <v>1573</v>
      </c>
      <c r="AW4" s="94" t="s">
        <v>1574</v>
      </c>
      <c r="AX4" s="94" t="s">
        <v>1575</v>
      </c>
      <c r="AY4" s="94" t="s">
        <v>1576</v>
      </c>
      <c r="AZ4" s="94" t="s">
        <v>1577</v>
      </c>
      <c r="BA4" s="94" t="s">
        <v>1578</v>
      </c>
      <c r="BB4" s="94" t="s">
        <v>1521</v>
      </c>
      <c r="BC4" s="94" t="s">
        <v>1522</v>
      </c>
      <c r="BD4" s="94" t="s">
        <v>1523</v>
      </c>
      <c r="BE4" s="94" t="s">
        <v>1524</v>
      </c>
      <c r="BF4" s="94" t="s">
        <v>1492</v>
      </c>
      <c r="BG4" s="94" t="s">
        <v>1493</v>
      </c>
      <c r="BH4" s="94" t="s">
        <v>1494</v>
      </c>
      <c r="BI4" s="94" t="s">
        <v>1495</v>
      </c>
      <c r="BJ4" s="94" t="s">
        <v>1496</v>
      </c>
      <c r="BK4" s="94" t="s">
        <v>1497</v>
      </c>
      <c r="BL4" s="94" t="s">
        <v>1498</v>
      </c>
      <c r="BM4" s="94" t="s">
        <v>1499</v>
      </c>
      <c r="BN4" s="94" t="s">
        <v>1500</v>
      </c>
      <c r="BO4" s="94" t="s">
        <v>1501</v>
      </c>
      <c r="BP4" s="94" t="s">
        <v>1502</v>
      </c>
      <c r="BQ4" s="94" t="s">
        <v>1503</v>
      </c>
      <c r="BR4" s="94" t="s">
        <v>1504</v>
      </c>
      <c r="BS4" s="94" t="s">
        <v>1505</v>
      </c>
      <c r="BT4" s="94" t="s">
        <v>1506</v>
      </c>
      <c r="BU4" s="94" t="s">
        <v>1507</v>
      </c>
      <c r="BV4" s="94" t="s">
        <v>1508</v>
      </c>
      <c r="BW4" s="94" t="s">
        <v>1509</v>
      </c>
      <c r="BX4" s="94" t="s">
        <v>1510</v>
      </c>
      <c r="BY4" s="94" t="s">
        <v>1511</v>
      </c>
      <c r="BZ4" s="94" t="s">
        <v>1512</v>
      </c>
      <c r="CA4" s="94" t="s">
        <v>1513</v>
      </c>
      <c r="CB4" s="94" t="s">
        <v>1514</v>
      </c>
      <c r="CC4" s="94" t="s">
        <v>1515</v>
      </c>
      <c r="CD4" s="94" t="s">
        <v>1516</v>
      </c>
      <c r="CE4" s="94" t="s">
        <v>1517</v>
      </c>
      <c r="CF4" s="94" t="s">
        <v>1518</v>
      </c>
      <c r="CG4" s="94" t="s">
        <v>1519</v>
      </c>
      <c r="CH4" s="94" t="s">
        <v>1520</v>
      </c>
      <c r="CI4" s="94" t="s">
        <v>1388</v>
      </c>
      <c r="CJ4" s="94" t="s">
        <v>1389</v>
      </c>
      <c r="CK4" s="94" t="s">
        <v>1390</v>
      </c>
      <c r="CL4" s="94" t="s">
        <v>1391</v>
      </c>
      <c r="CM4" s="94" t="s">
        <v>1392</v>
      </c>
      <c r="CN4" s="94" t="s">
        <v>1393</v>
      </c>
      <c r="CO4" s="94" t="s">
        <v>1394</v>
      </c>
      <c r="CP4" s="94" t="s">
        <v>1395</v>
      </c>
      <c r="CQ4" s="94" t="s">
        <v>1396</v>
      </c>
      <c r="CR4" s="94" t="s">
        <v>1397</v>
      </c>
      <c r="CS4" s="94" t="s">
        <v>1398</v>
      </c>
      <c r="CT4" s="94" t="s">
        <v>1399</v>
      </c>
      <c r="CU4" s="94" t="s">
        <v>1400</v>
      </c>
      <c r="CV4" s="94" t="s">
        <v>1401</v>
      </c>
    </row>
    <row r="5" spans="1:100" s="407" customFormat="1" ht="4.5" customHeight="1">
      <c r="A5" s="344"/>
      <c r="B5" s="345"/>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c r="BV5" s="97"/>
      <c r="BW5" s="97"/>
      <c r="BX5" s="97"/>
      <c r="BY5" s="97"/>
      <c r="BZ5" s="97"/>
      <c r="CA5" s="97"/>
      <c r="CB5" s="97"/>
      <c r="CC5" s="97"/>
      <c r="CD5" s="97"/>
      <c r="CE5" s="97"/>
      <c r="CF5" s="97"/>
      <c r="CG5" s="97"/>
      <c r="CH5" s="97"/>
      <c r="CI5" s="97"/>
      <c r="CJ5" s="97"/>
      <c r="CK5" s="97"/>
      <c r="CL5" s="97"/>
      <c r="CM5" s="97"/>
      <c r="CN5" s="97"/>
      <c r="CO5" s="97"/>
      <c r="CP5" s="97"/>
      <c r="CQ5" s="97"/>
      <c r="CR5" s="97"/>
      <c r="CS5" s="97"/>
      <c r="CT5" s="97"/>
      <c r="CU5" s="97"/>
      <c r="CV5" s="97"/>
    </row>
    <row r="6" spans="1:100" s="89" customFormat="1" ht="13.5" customHeight="1">
      <c r="A6" s="415" t="s">
        <v>1188</v>
      </c>
      <c r="B6" s="416"/>
      <c r="C6" s="416"/>
      <c r="D6" s="416"/>
      <c r="E6" s="416"/>
      <c r="F6" s="416"/>
      <c r="G6" s="416"/>
      <c r="H6" s="416"/>
      <c r="I6" s="416"/>
      <c r="J6" s="416"/>
      <c r="K6" s="416"/>
      <c r="L6" s="416"/>
      <c r="M6" s="416"/>
      <c r="N6" s="416"/>
      <c r="O6" s="416"/>
      <c r="P6" s="416"/>
      <c r="Q6" s="416"/>
      <c r="R6" s="416"/>
      <c r="S6" s="416"/>
      <c r="T6" s="416"/>
      <c r="U6" s="416"/>
      <c r="V6" s="416"/>
      <c r="W6" s="416"/>
      <c r="X6" s="416"/>
      <c r="Y6" s="416"/>
      <c r="Z6" s="416"/>
      <c r="AA6" s="416"/>
      <c r="AB6" s="416"/>
      <c r="AC6" s="416"/>
      <c r="AD6" s="416"/>
      <c r="AE6" s="416"/>
      <c r="AF6" s="416"/>
      <c r="AG6" s="416"/>
      <c r="AH6" s="416"/>
      <c r="AI6" s="416"/>
      <c r="AJ6" s="416"/>
      <c r="AK6" s="416"/>
      <c r="AL6" s="416"/>
      <c r="AM6" s="416"/>
      <c r="AN6" s="416"/>
      <c r="AO6" s="416"/>
      <c r="AP6" s="416"/>
      <c r="AQ6" s="416"/>
      <c r="AR6" s="416"/>
      <c r="AS6" s="416"/>
      <c r="AT6" s="416"/>
      <c r="AU6" s="416"/>
      <c r="AV6" s="416"/>
      <c r="AW6" s="416"/>
      <c r="AX6" s="416"/>
      <c r="AY6" s="416"/>
      <c r="AZ6" s="416"/>
      <c r="BA6" s="416"/>
      <c r="BB6" s="416"/>
      <c r="BC6" s="416"/>
      <c r="BD6" s="416"/>
      <c r="BE6" s="416"/>
      <c r="BF6" s="416"/>
      <c r="BG6" s="416"/>
      <c r="BH6" s="416"/>
      <c r="BI6" s="416"/>
      <c r="BJ6" s="416"/>
      <c r="BK6" s="416"/>
      <c r="BL6" s="416"/>
      <c r="BM6" s="416"/>
      <c r="BN6" s="416"/>
      <c r="BO6" s="416"/>
      <c r="BP6" s="416"/>
      <c r="BQ6" s="416"/>
      <c r="BR6" s="416"/>
      <c r="BS6" s="416"/>
      <c r="BT6" s="416"/>
      <c r="BU6" s="416"/>
      <c r="BV6" s="416"/>
      <c r="BW6" s="416"/>
      <c r="BX6" s="416"/>
      <c r="BY6" s="416"/>
      <c r="BZ6" s="416"/>
      <c r="CA6" s="416"/>
      <c r="CB6" s="416"/>
      <c r="CC6" s="416"/>
      <c r="CD6" s="416"/>
      <c r="CE6" s="416"/>
      <c r="CF6" s="416"/>
      <c r="CG6" s="416"/>
      <c r="CH6" s="416"/>
      <c r="CI6" s="416"/>
      <c r="CJ6" s="416"/>
      <c r="CK6" s="416"/>
      <c r="CL6" s="416"/>
      <c r="CM6" s="416"/>
      <c r="CN6" s="416"/>
      <c r="CO6" s="416"/>
      <c r="CP6" s="416"/>
      <c r="CQ6" s="416"/>
      <c r="CR6" s="416"/>
      <c r="CS6" s="416"/>
      <c r="CT6" s="416"/>
      <c r="CU6" s="416"/>
      <c r="CV6" s="416"/>
    </row>
    <row r="7" spans="1:100" s="89" customFormat="1" ht="13.5" customHeight="1">
      <c r="A7" s="417" t="s">
        <v>1622</v>
      </c>
      <c r="B7" s="418">
        <v>27755.112993999999</v>
      </c>
      <c r="C7" s="418">
        <v>18801.184000000001</v>
      </c>
      <c r="D7" s="418">
        <v>17542.858000999997</v>
      </c>
      <c r="E7" s="418">
        <v>11039.017</v>
      </c>
      <c r="F7" s="418">
        <v>29396.326000000001</v>
      </c>
      <c r="G7" s="418">
        <v>47951.137999999999</v>
      </c>
      <c r="H7" s="418">
        <v>35199.559000000001</v>
      </c>
      <c r="I7" s="418">
        <v>31785.813999999998</v>
      </c>
      <c r="J7" s="418">
        <v>41212.337</v>
      </c>
      <c r="K7" s="418">
        <v>55558.264999999999</v>
      </c>
      <c r="L7" s="418">
        <v>85512.51</v>
      </c>
      <c r="M7" s="418">
        <v>227489.984</v>
      </c>
      <c r="N7" s="418">
        <v>169370.49900000001</v>
      </c>
      <c r="O7" s="418">
        <v>316510.11800000002</v>
      </c>
      <c r="P7" s="418">
        <v>244721.734</v>
      </c>
      <c r="Q7" s="418">
        <v>318045.00599999999</v>
      </c>
      <c r="R7" s="418">
        <v>303153.45600000001</v>
      </c>
      <c r="S7" s="418">
        <v>229560.59400000001</v>
      </c>
      <c r="T7" s="418">
        <v>289962.55800000002</v>
      </c>
      <c r="U7" s="418">
        <v>397556.95199999999</v>
      </c>
      <c r="V7" s="418">
        <v>591572.16399999999</v>
      </c>
      <c r="W7" s="418">
        <v>571410.78599999996</v>
      </c>
      <c r="X7" s="418">
        <v>531024.75699999998</v>
      </c>
      <c r="Y7" s="418">
        <v>456361.49300000002</v>
      </c>
      <c r="Z7" s="418">
        <v>932270.75199999998</v>
      </c>
      <c r="AA7" s="418">
        <v>1473619.8130000001</v>
      </c>
      <c r="AB7" s="418">
        <v>1795765.1410000001</v>
      </c>
      <c r="AC7" s="418">
        <v>1989689.9140000001</v>
      </c>
      <c r="AD7" s="418">
        <v>2224950.727</v>
      </c>
      <c r="AE7" s="418">
        <v>3208981.4920000001</v>
      </c>
      <c r="AF7" s="418">
        <v>3799463.4619999998</v>
      </c>
      <c r="AG7" s="418">
        <v>5574946.318</v>
      </c>
      <c r="AH7" s="418">
        <v>6840585.8420000002</v>
      </c>
      <c r="AI7" s="418">
        <v>7062242.801</v>
      </c>
      <c r="AJ7" s="418">
        <v>5071410.3930000002</v>
      </c>
      <c r="AK7" s="418">
        <v>4323855.8629999999</v>
      </c>
      <c r="AL7" s="418">
        <v>3451421.1949999998</v>
      </c>
      <c r="AM7" s="418">
        <v>4645065.0820000004</v>
      </c>
      <c r="AN7" s="418">
        <v>4590537.4960000003</v>
      </c>
      <c r="AO7" s="418">
        <v>5705557.4210000001</v>
      </c>
      <c r="AP7" s="418">
        <v>5332389.4790000003</v>
      </c>
      <c r="AQ7" s="418">
        <v>6245701.7120000003</v>
      </c>
      <c r="AR7" s="418">
        <v>10199865.864</v>
      </c>
      <c r="AS7" s="418">
        <v>9130961.0840000007</v>
      </c>
      <c r="AT7" s="418">
        <v>10112008.021</v>
      </c>
      <c r="AU7" s="418">
        <v>8911847.1620000005</v>
      </c>
      <c r="AV7" s="418">
        <v>9850767.2799999993</v>
      </c>
      <c r="AW7" s="418">
        <v>9773486.2520000003</v>
      </c>
      <c r="AX7" s="418">
        <v>11083980.391000001</v>
      </c>
      <c r="AY7" s="418">
        <v>9332698.9140000008</v>
      </c>
      <c r="AZ7" s="418">
        <v>9748645.0409999993</v>
      </c>
      <c r="BA7" s="418">
        <v>8295677.7860000003</v>
      </c>
      <c r="BB7" s="418">
        <v>10400796.306</v>
      </c>
      <c r="BC7" s="418">
        <v>12555005.720000001</v>
      </c>
      <c r="BD7" s="418">
        <v>10477204.619000001</v>
      </c>
      <c r="BE7" s="418">
        <v>10765046.916999999</v>
      </c>
      <c r="BF7" s="418">
        <v>9215879.9199999999</v>
      </c>
      <c r="BG7" s="418">
        <v>9977046.4189999998</v>
      </c>
      <c r="BH7" s="418">
        <v>16464908.808</v>
      </c>
      <c r="BI7" s="418">
        <v>16543399.060000001</v>
      </c>
      <c r="BJ7" s="418">
        <v>8166487.6950000003</v>
      </c>
      <c r="BK7" s="418">
        <v>9326189.2530000005</v>
      </c>
      <c r="BL7" s="418">
        <v>8881102.6170000006</v>
      </c>
      <c r="BM7" s="418">
        <v>8794097.3839999996</v>
      </c>
      <c r="BN7" s="418">
        <v>12163361.124</v>
      </c>
      <c r="BO7" s="418">
        <v>14116316.444</v>
      </c>
      <c r="BP7" s="418">
        <v>12318794.517000001</v>
      </c>
      <c r="BQ7" s="418">
        <v>14300940.219000001</v>
      </c>
      <c r="BR7" s="418">
        <v>13519013.473999999</v>
      </c>
      <c r="BS7" s="418">
        <v>14750375.284</v>
      </c>
      <c r="BT7" s="418">
        <v>14368254.691</v>
      </c>
      <c r="BU7" s="418">
        <v>16409607.148</v>
      </c>
      <c r="BV7" s="418">
        <v>23447007.041000001</v>
      </c>
      <c r="BW7" s="418">
        <v>23120311.574999999</v>
      </c>
      <c r="BX7" s="418">
        <v>21237200.890000001</v>
      </c>
      <c r="BY7" s="418">
        <v>35170978.890000001</v>
      </c>
      <c r="BZ7" s="418">
        <v>35479381.794</v>
      </c>
      <c r="CA7" s="418">
        <v>33989058.550999999</v>
      </c>
      <c r="CB7" s="418">
        <v>32043144.919</v>
      </c>
      <c r="CC7" s="418">
        <v>36690662.857000001</v>
      </c>
      <c r="CD7" s="418">
        <v>45412288.990999997</v>
      </c>
      <c r="CE7" s="418">
        <v>42772115.864</v>
      </c>
      <c r="CF7" s="418">
        <v>33897327.936999999</v>
      </c>
      <c r="CG7" s="418">
        <v>35862517.511</v>
      </c>
      <c r="CH7" s="418">
        <v>43329795.278999999</v>
      </c>
      <c r="CI7" s="418">
        <v>29206274.254000001</v>
      </c>
      <c r="CJ7" s="418">
        <v>23665041.078000002</v>
      </c>
      <c r="CK7" s="418">
        <v>27260418.942000002</v>
      </c>
      <c r="CL7" s="418">
        <v>29255189.423</v>
      </c>
      <c r="CM7" s="418">
        <v>33733727.706</v>
      </c>
      <c r="CN7" s="418">
        <v>40211519.869999997</v>
      </c>
      <c r="CO7" s="418">
        <v>46300940.5</v>
      </c>
      <c r="CP7" s="418">
        <v>37908539.994000003</v>
      </c>
      <c r="CQ7" s="418">
        <v>35567247.605999999</v>
      </c>
      <c r="CR7" s="418">
        <v>26993484.256999999</v>
      </c>
      <c r="CS7" s="418">
        <v>30355663.945</v>
      </c>
      <c r="CT7" s="418">
        <v>31806600.25</v>
      </c>
      <c r="CU7" s="418">
        <v>29232331.157000002</v>
      </c>
      <c r="CV7" s="418">
        <v>26661924.874000002</v>
      </c>
    </row>
    <row r="8" spans="1:100" s="89" customFormat="1" ht="13.5" customHeight="1">
      <c r="A8" s="417" t="s">
        <v>523</v>
      </c>
      <c r="B8" s="419">
        <v>1.0987785586000001</v>
      </c>
      <c r="C8" s="419">
        <v>0.83565603253999998</v>
      </c>
      <c r="D8" s="419">
        <v>0.85691282212999997</v>
      </c>
      <c r="E8" s="419">
        <v>0.85163944184999996</v>
      </c>
      <c r="F8" s="419">
        <v>0.79722155336</v>
      </c>
      <c r="G8" s="419">
        <v>1.0458506896999999</v>
      </c>
      <c r="H8" s="419">
        <v>1.3265128089</v>
      </c>
      <c r="I8" s="419">
        <v>0.99675240364999995</v>
      </c>
      <c r="J8" s="419">
        <v>1.4965403481999999</v>
      </c>
      <c r="K8" s="419">
        <v>1.6930332823000001</v>
      </c>
      <c r="L8" s="419">
        <v>1.2922040043</v>
      </c>
      <c r="M8" s="419">
        <v>1.2515415376000001</v>
      </c>
      <c r="N8" s="419">
        <v>1.4892140771</v>
      </c>
      <c r="O8" s="419">
        <v>1.6589403812000001</v>
      </c>
      <c r="P8" s="419">
        <v>2.0329845029000002</v>
      </c>
      <c r="Q8" s="419">
        <v>2.5780230808</v>
      </c>
      <c r="R8" s="419">
        <v>3.8646192342000001</v>
      </c>
      <c r="S8" s="419">
        <v>3.8469562495999998</v>
      </c>
      <c r="T8" s="419">
        <v>3.716466965</v>
      </c>
      <c r="U8" s="419">
        <v>4.3120603970999998</v>
      </c>
      <c r="V8" s="419">
        <v>5.5831019104999999</v>
      </c>
      <c r="W8" s="419">
        <v>5.1734317902000004</v>
      </c>
      <c r="X8" s="419">
        <v>5.4780567467000001</v>
      </c>
      <c r="Y8" s="419">
        <v>7.623228009</v>
      </c>
      <c r="Z8" s="419">
        <v>7.4886796279999999</v>
      </c>
      <c r="AA8" s="419">
        <v>10.017926069</v>
      </c>
      <c r="AB8" s="419">
        <v>9.1613371449999992</v>
      </c>
      <c r="AC8" s="419">
        <v>9.1966248217000004</v>
      </c>
      <c r="AD8" s="419">
        <v>12.293206553999999</v>
      </c>
      <c r="AE8" s="419">
        <v>13.022741732</v>
      </c>
      <c r="AF8" s="419">
        <v>16.541114684</v>
      </c>
      <c r="AG8" s="419">
        <v>18.546710143999999</v>
      </c>
      <c r="AH8" s="419">
        <v>18.027946851999999</v>
      </c>
      <c r="AI8" s="419">
        <v>14.455994833</v>
      </c>
      <c r="AJ8" s="419">
        <v>15.832615205</v>
      </c>
      <c r="AK8" s="419">
        <v>14.056295415999999</v>
      </c>
      <c r="AL8" s="419">
        <v>9.2760032459000001</v>
      </c>
      <c r="AM8" s="419">
        <v>10.905016429</v>
      </c>
      <c r="AN8" s="419">
        <v>14.09025289</v>
      </c>
      <c r="AO8" s="419">
        <v>20.825720337</v>
      </c>
      <c r="AP8" s="419">
        <v>20.195481717</v>
      </c>
      <c r="AQ8" s="419">
        <v>20.697531217000002</v>
      </c>
      <c r="AR8" s="419">
        <v>18.111029314</v>
      </c>
      <c r="AS8" s="419">
        <v>22.978179661999999</v>
      </c>
      <c r="AT8" s="419">
        <v>22.742839744000001</v>
      </c>
      <c r="AU8" s="419">
        <v>21.900934615000001</v>
      </c>
      <c r="AV8" s="419">
        <v>20.856572636999999</v>
      </c>
      <c r="AW8" s="419">
        <v>18.654040482999999</v>
      </c>
      <c r="AX8" s="419">
        <v>18.532023576</v>
      </c>
      <c r="AY8" s="419">
        <v>20.533832862000001</v>
      </c>
      <c r="AZ8" s="419">
        <v>15.697194075000001</v>
      </c>
      <c r="BA8" s="419">
        <v>20.153993270000001</v>
      </c>
      <c r="BB8" s="419">
        <v>21.591142875999999</v>
      </c>
      <c r="BC8" s="419">
        <v>23.076537891000001</v>
      </c>
      <c r="BD8" s="419">
        <v>18.911681475999998</v>
      </c>
      <c r="BE8" s="419">
        <v>23.554180248000002</v>
      </c>
      <c r="BF8" s="419">
        <v>7.9353925324999999</v>
      </c>
      <c r="BG8" s="419">
        <v>7.5755944409999998</v>
      </c>
      <c r="BH8" s="419">
        <v>8.4166310835000004</v>
      </c>
      <c r="BI8" s="419">
        <v>8.5351164065000003</v>
      </c>
      <c r="BJ8" s="419">
        <v>8.1345682905000007</v>
      </c>
      <c r="BK8" s="419">
        <v>8.2602699309999998</v>
      </c>
      <c r="BL8" s="419">
        <v>8.9049932335000008</v>
      </c>
      <c r="BM8" s="419">
        <v>5.686698614</v>
      </c>
      <c r="BN8" s="419">
        <v>5.5386518134999996</v>
      </c>
      <c r="BO8" s="419">
        <v>7.5153317309999998</v>
      </c>
      <c r="BP8" s="419">
        <v>6.7713352100000002</v>
      </c>
      <c r="BQ8" s="419">
        <v>9.1276798054999997</v>
      </c>
      <c r="BR8" s="419">
        <v>11.197373069499999</v>
      </c>
      <c r="BS8" s="419">
        <v>13.5884245145</v>
      </c>
      <c r="BT8" s="419">
        <v>10.9580172605</v>
      </c>
      <c r="BU8" s="419">
        <v>14.2627288705</v>
      </c>
      <c r="BV8" s="419">
        <v>13.284563343</v>
      </c>
      <c r="BW8" s="419">
        <v>17.121388996</v>
      </c>
      <c r="BX8" s="419">
        <v>11.913004105500001</v>
      </c>
      <c r="BY8" s="419">
        <v>12.602721428000001</v>
      </c>
      <c r="BZ8" s="420">
        <v>19.950543627999998</v>
      </c>
      <c r="CA8" s="419">
        <v>21.630334031499999</v>
      </c>
      <c r="CB8" s="419">
        <v>24.1757666295</v>
      </c>
      <c r="CC8" s="419">
        <v>20.546383344999999</v>
      </c>
      <c r="CD8" s="419">
        <v>24.260080630499999</v>
      </c>
      <c r="CE8" s="419">
        <v>12.404468002</v>
      </c>
      <c r="CF8" s="419">
        <v>14.949920172000001</v>
      </c>
      <c r="CG8" s="419">
        <v>13.982884966</v>
      </c>
      <c r="CH8" s="419">
        <v>18.558030726999998</v>
      </c>
      <c r="CI8" s="419">
        <v>14.8513048925</v>
      </c>
      <c r="CJ8" s="419">
        <v>15.523404306</v>
      </c>
      <c r="CK8" s="419">
        <v>14.239459952500001</v>
      </c>
      <c r="CL8" s="419">
        <v>17.39</v>
      </c>
      <c r="CM8" s="419">
        <v>16.324999999999999</v>
      </c>
      <c r="CN8" s="419">
        <v>16.104053848500001</v>
      </c>
      <c r="CO8" s="419">
        <v>20.524999999999999</v>
      </c>
      <c r="CP8" s="419">
        <v>17.11</v>
      </c>
      <c r="CQ8" s="419">
        <v>19.605</v>
      </c>
      <c r="CR8" s="419">
        <v>24.78</v>
      </c>
      <c r="CS8" s="419">
        <v>23.076534015</v>
      </c>
      <c r="CT8" s="419">
        <v>26.971584549999999</v>
      </c>
      <c r="CU8" s="419">
        <v>27.664977317999998</v>
      </c>
      <c r="CV8" s="419">
        <v>26.134510816999999</v>
      </c>
    </row>
    <row r="9" spans="1:100" s="89" customFormat="1" ht="13.5" customHeight="1">
      <c r="A9" s="417" t="s">
        <v>524</v>
      </c>
      <c r="B9" s="419">
        <v>0.83565603253999998</v>
      </c>
      <c r="C9" s="419">
        <v>0.85691282212999997</v>
      </c>
      <c r="D9" s="419">
        <v>0.85027898514</v>
      </c>
      <c r="E9" s="419">
        <v>0.81218645052000005</v>
      </c>
      <c r="F9" s="419">
        <v>1.0151314059000001</v>
      </c>
      <c r="G9" s="419">
        <v>1.3404762083999999</v>
      </c>
      <c r="H9" s="419">
        <v>1.0419309311</v>
      </c>
      <c r="I9" s="419">
        <v>1.4951285726000001</v>
      </c>
      <c r="J9" s="419">
        <v>1.6785629365000001</v>
      </c>
      <c r="K9" s="419">
        <v>1.289310043</v>
      </c>
      <c r="L9" s="419">
        <v>1.2034053785000001</v>
      </c>
      <c r="M9" s="419">
        <v>1.4741715361000001</v>
      </c>
      <c r="N9" s="419">
        <v>1.6479851037</v>
      </c>
      <c r="O9" s="419">
        <v>2.0486348578000002</v>
      </c>
      <c r="P9" s="419">
        <v>2.5764129451</v>
      </c>
      <c r="Q9" s="419">
        <v>3.8646192342000001</v>
      </c>
      <c r="R9" s="419">
        <v>3.8453044864999999</v>
      </c>
      <c r="S9" s="419">
        <v>3.716466965</v>
      </c>
      <c r="T9" s="419">
        <v>4.2797921232</v>
      </c>
      <c r="U9" s="419">
        <v>5.5796682684999999</v>
      </c>
      <c r="V9" s="419">
        <v>5.1232379052999999</v>
      </c>
      <c r="W9" s="419">
        <v>5.4780567467000001</v>
      </c>
      <c r="X9" s="419">
        <v>7.6834207057999997</v>
      </c>
      <c r="Y9" s="419">
        <v>7.4709758936000004</v>
      </c>
      <c r="Z9" s="419">
        <v>10.017926069</v>
      </c>
      <c r="AA9" s="419">
        <v>9.1760246593999995</v>
      </c>
      <c r="AB9" s="419">
        <v>9.0724751615999999</v>
      </c>
      <c r="AC9" s="419">
        <v>12.386102320999999</v>
      </c>
      <c r="AD9" s="419">
        <v>13.022741732</v>
      </c>
      <c r="AE9" s="419">
        <v>16.476131733999999</v>
      </c>
      <c r="AF9" s="419">
        <v>18.362431934</v>
      </c>
      <c r="AG9" s="419">
        <v>18.207627384999999</v>
      </c>
      <c r="AH9" s="419">
        <v>13.94897873</v>
      </c>
      <c r="AI9" s="419">
        <v>15.991614044</v>
      </c>
      <c r="AJ9" s="419">
        <v>14.087256418999999</v>
      </c>
      <c r="AK9" s="419">
        <v>9.2760032459000001</v>
      </c>
      <c r="AL9" s="419">
        <v>11.016025578000001</v>
      </c>
      <c r="AM9" s="419">
        <v>14.010871183000001</v>
      </c>
      <c r="AN9" s="419">
        <v>20.946449150999999</v>
      </c>
      <c r="AO9" s="419">
        <v>20.127711644000001</v>
      </c>
      <c r="AP9" s="419">
        <v>20.690599692999999</v>
      </c>
      <c r="AQ9" s="419">
        <v>17.337354274999999</v>
      </c>
      <c r="AR9" s="419">
        <v>22.928227098000001</v>
      </c>
      <c r="AS9" s="419">
        <v>22.685080151000001</v>
      </c>
      <c r="AT9" s="419">
        <v>21.753701442000001</v>
      </c>
      <c r="AU9" s="419">
        <v>20.931327377999999</v>
      </c>
      <c r="AV9" s="419">
        <v>18.936099941999998</v>
      </c>
      <c r="AW9" s="419">
        <v>18.376943880999999</v>
      </c>
      <c r="AX9" s="419">
        <v>20.455008167999999</v>
      </c>
      <c r="AY9" s="419">
        <v>15.665109876000001</v>
      </c>
      <c r="AZ9" s="419">
        <v>20.227399154</v>
      </c>
      <c r="BA9" s="419">
        <v>21.258971447</v>
      </c>
      <c r="BB9" s="419">
        <v>23.245906977000001</v>
      </c>
      <c r="BC9" s="419">
        <v>19.040742087000002</v>
      </c>
      <c r="BD9" s="419">
        <v>23.328565494999999</v>
      </c>
      <c r="BE9" s="419">
        <v>22.366595140000001</v>
      </c>
      <c r="BF9" s="419">
        <v>7.5689550069999996</v>
      </c>
      <c r="BG9" s="419">
        <v>8.3795385590000002</v>
      </c>
      <c r="BH9" s="419">
        <v>8.6444533660000005</v>
      </c>
      <c r="BI9" s="419">
        <v>8.2526115349999998</v>
      </c>
      <c r="BJ9" s="419">
        <v>8.1115638284999996</v>
      </c>
      <c r="BK9" s="419">
        <v>8.8684674205</v>
      </c>
      <c r="BL9" s="419">
        <v>5.686698614</v>
      </c>
      <c r="BM9" s="419">
        <v>5.6537207570000003</v>
      </c>
      <c r="BN9" s="419">
        <v>7.6626151790000003</v>
      </c>
      <c r="BO9" s="419">
        <v>6.7673960969999998</v>
      </c>
      <c r="BP9" s="419">
        <v>9.0878209415000004</v>
      </c>
      <c r="BQ9" s="419">
        <v>11.2736275815</v>
      </c>
      <c r="BR9" s="419">
        <v>13.592449521500001</v>
      </c>
      <c r="BS9" s="419">
        <v>10.892984517</v>
      </c>
      <c r="BT9" s="419">
        <v>14.311938976</v>
      </c>
      <c r="BU9" s="419">
        <v>13.172789204500001</v>
      </c>
      <c r="BV9" s="419">
        <v>17.117217117500001</v>
      </c>
      <c r="BW9" s="419">
        <v>12.068867313</v>
      </c>
      <c r="BX9" s="419">
        <v>12.5600726245</v>
      </c>
      <c r="BY9" s="419">
        <v>20.075774313</v>
      </c>
      <c r="BZ9" s="420">
        <v>21.3369077545</v>
      </c>
      <c r="CA9" s="419">
        <v>23.901042009000001</v>
      </c>
      <c r="CB9" s="419">
        <v>20.447494604500001</v>
      </c>
      <c r="CC9" s="419">
        <v>24.019071394499999</v>
      </c>
      <c r="CD9" s="419">
        <v>12.860989314999999</v>
      </c>
      <c r="CE9" s="419">
        <v>14.8254143595</v>
      </c>
      <c r="CF9" s="419">
        <v>13.8891030415</v>
      </c>
      <c r="CG9" s="419">
        <v>18.354616166500001</v>
      </c>
      <c r="CH9" s="419">
        <v>14.696855183</v>
      </c>
      <c r="CI9" s="419">
        <v>15.779588734000001</v>
      </c>
      <c r="CJ9" s="419">
        <v>14.1756938555</v>
      </c>
      <c r="CK9" s="419">
        <v>14.425000000000001</v>
      </c>
      <c r="CL9" s="419">
        <v>17.350000000000001</v>
      </c>
      <c r="CM9" s="419">
        <v>16.690000000000001</v>
      </c>
      <c r="CN9" s="419">
        <v>19.260000000000002</v>
      </c>
      <c r="CO9" s="419">
        <v>17.364999999999998</v>
      </c>
      <c r="CP9" s="419">
        <v>19.555</v>
      </c>
      <c r="CQ9" s="419">
        <v>24.7</v>
      </c>
      <c r="CR9" s="419">
        <v>23.59</v>
      </c>
      <c r="CS9" s="419">
        <v>27.695</v>
      </c>
      <c r="CT9" s="419">
        <v>28.31</v>
      </c>
      <c r="CU9" s="419">
        <v>26.71</v>
      </c>
      <c r="CV9" s="419">
        <v>27.18</v>
      </c>
    </row>
    <row r="10" spans="1:100" s="89" customFormat="1" ht="13.5" customHeight="1">
      <c r="A10" s="417" t="s">
        <v>521</v>
      </c>
      <c r="B10" s="419">
        <v>0.82369914253999998</v>
      </c>
      <c r="C10" s="419">
        <v>0.70545842834000005</v>
      </c>
      <c r="D10" s="419">
        <v>0.79845674356999996</v>
      </c>
      <c r="E10" s="419">
        <v>0.73600150797999997</v>
      </c>
      <c r="F10" s="419">
        <v>0.79722155336</v>
      </c>
      <c r="G10" s="419">
        <v>0.94252231370999995</v>
      </c>
      <c r="H10" s="419">
        <v>0.96004479258999997</v>
      </c>
      <c r="I10" s="419">
        <v>0.92474902284000005</v>
      </c>
      <c r="J10" s="419">
        <v>1.2438226604</v>
      </c>
      <c r="K10" s="419">
        <v>1.2415577942</v>
      </c>
      <c r="L10" s="419">
        <v>1.1522606130999999</v>
      </c>
      <c r="M10" s="419">
        <v>1.2049095765</v>
      </c>
      <c r="N10" s="419">
        <v>1.3583438026000001</v>
      </c>
      <c r="O10" s="419">
        <v>1.6464201265</v>
      </c>
      <c r="P10" s="419">
        <v>2.0188992711</v>
      </c>
      <c r="Q10" s="419">
        <v>2.5764128228000001</v>
      </c>
      <c r="R10" s="419">
        <v>3.1883108681999999</v>
      </c>
      <c r="S10" s="419">
        <v>2.9071030482000002</v>
      </c>
      <c r="T10" s="419">
        <v>3.6157094162000001</v>
      </c>
      <c r="U10" s="419">
        <v>4.2933787647999999</v>
      </c>
      <c r="V10" s="419">
        <v>4.7251484734</v>
      </c>
      <c r="W10" s="419">
        <v>4.6386072925999997</v>
      </c>
      <c r="X10" s="419">
        <v>4.8809225988999998</v>
      </c>
      <c r="Y10" s="419">
        <v>6.4264555672999997</v>
      </c>
      <c r="Z10" s="419">
        <v>7.2762348157999996</v>
      </c>
      <c r="AA10" s="419">
        <v>8.1699299188999994</v>
      </c>
      <c r="AB10" s="419">
        <v>8.3619571068000003</v>
      </c>
      <c r="AC10" s="419">
        <v>9.1775248739999995</v>
      </c>
      <c r="AD10" s="419">
        <v>12.194504801000001</v>
      </c>
      <c r="AE10" s="419">
        <v>12.595094341999999</v>
      </c>
      <c r="AF10" s="419">
        <v>14.056163128</v>
      </c>
      <c r="AG10" s="419">
        <v>14.649597045</v>
      </c>
      <c r="AH10" s="419">
        <v>13.767901551</v>
      </c>
      <c r="AI10" s="419">
        <v>13.580788464999999</v>
      </c>
      <c r="AJ10" s="419">
        <v>11.822299878000001</v>
      </c>
      <c r="AK10" s="419">
        <v>6.8893101796999998</v>
      </c>
      <c r="AL10" s="419">
        <v>8.2018066846999993</v>
      </c>
      <c r="AM10" s="419">
        <v>10.77441743</v>
      </c>
      <c r="AN10" s="419">
        <v>13.303050968000001</v>
      </c>
      <c r="AO10" s="419">
        <v>18.122736345</v>
      </c>
      <c r="AP10" s="419">
        <v>18.386020770999998</v>
      </c>
      <c r="AQ10" s="419">
        <v>17.302187228000001</v>
      </c>
      <c r="AR10" s="419">
        <v>17.808592707999999</v>
      </c>
      <c r="AS10" s="419">
        <v>21.498972387999999</v>
      </c>
      <c r="AT10" s="419">
        <v>20.148178549000001</v>
      </c>
      <c r="AU10" s="419">
        <v>19.665841859</v>
      </c>
      <c r="AV10" s="419">
        <v>15.773250274</v>
      </c>
      <c r="AW10" s="419">
        <v>17.224485062999999</v>
      </c>
      <c r="AX10" s="419">
        <v>17.841918931999999</v>
      </c>
      <c r="AY10" s="419">
        <v>14.758731271</v>
      </c>
      <c r="AZ10" s="419">
        <v>14.437889287000001</v>
      </c>
      <c r="BA10" s="419">
        <v>16.720229139000001</v>
      </c>
      <c r="BB10" s="419">
        <v>19.473550017000001</v>
      </c>
      <c r="BC10" s="419">
        <v>17.319933944999999</v>
      </c>
      <c r="BD10" s="419">
        <v>17.233893538</v>
      </c>
      <c r="BE10" s="419">
        <v>21.385764944000002</v>
      </c>
      <c r="BF10" s="419">
        <v>6.1779935385</v>
      </c>
      <c r="BG10" s="419">
        <v>7.2683324494999999</v>
      </c>
      <c r="BH10" s="419">
        <v>8.1266349805000004</v>
      </c>
      <c r="BI10" s="419">
        <v>7.3638153409999996</v>
      </c>
      <c r="BJ10" s="419">
        <v>6.9090016634999998</v>
      </c>
      <c r="BK10" s="419">
        <v>7.9743774969999999</v>
      </c>
      <c r="BL10" s="419">
        <v>5.3499861959999997</v>
      </c>
      <c r="BM10" s="419">
        <v>5.5033774089999996</v>
      </c>
      <c r="BN10" s="419">
        <v>4.8022105753000002</v>
      </c>
      <c r="BO10" s="419">
        <v>6.062294874</v>
      </c>
      <c r="BP10" s="419">
        <v>6.5271102049999996</v>
      </c>
      <c r="BQ10" s="419">
        <v>9.1276798054999997</v>
      </c>
      <c r="BR10" s="419">
        <v>11.012756883</v>
      </c>
      <c r="BS10" s="419">
        <v>10.143018298499999</v>
      </c>
      <c r="BT10" s="419">
        <v>10.750725391</v>
      </c>
      <c r="BU10" s="419">
        <v>12.2290464075</v>
      </c>
      <c r="BV10" s="419">
        <v>13.284563343</v>
      </c>
      <c r="BW10" s="419">
        <v>10.1690211845</v>
      </c>
      <c r="BX10" s="419">
        <v>11.412819811</v>
      </c>
      <c r="BY10" s="419">
        <v>12.026962580999999</v>
      </c>
      <c r="BZ10" s="420">
        <v>19.9030423335</v>
      </c>
      <c r="CA10" s="419">
        <v>19.510657644999998</v>
      </c>
      <c r="CB10" s="419">
        <v>19.431247095500002</v>
      </c>
      <c r="CC10" s="419">
        <v>19.332748800499999</v>
      </c>
      <c r="CD10" s="419">
        <v>10.103416130999999</v>
      </c>
      <c r="CE10" s="419">
        <v>11.0671833475</v>
      </c>
      <c r="CF10" s="419">
        <v>13.818766598</v>
      </c>
      <c r="CG10" s="419">
        <v>13.673404614500001</v>
      </c>
      <c r="CH10" s="419">
        <v>12.978109078999999</v>
      </c>
      <c r="CI10" s="419">
        <v>13.905300421</v>
      </c>
      <c r="CJ10" s="419">
        <v>13.606704067500001</v>
      </c>
      <c r="CK10" s="419">
        <v>13.690090502</v>
      </c>
      <c r="CL10" s="419">
        <v>17.22</v>
      </c>
      <c r="CM10" s="419">
        <v>16.12</v>
      </c>
      <c r="CN10" s="419">
        <v>15.553446258499999</v>
      </c>
      <c r="CO10" s="419">
        <v>15.125</v>
      </c>
      <c r="CP10" s="419">
        <v>16.21</v>
      </c>
      <c r="CQ10" s="419">
        <v>19.105</v>
      </c>
      <c r="CR10" s="419">
        <v>22.785</v>
      </c>
      <c r="CS10" s="419">
        <v>22.592205656499999</v>
      </c>
      <c r="CT10" s="419">
        <v>26.423540742</v>
      </c>
      <c r="CU10" s="419">
        <v>26.03</v>
      </c>
      <c r="CV10" s="419">
        <v>24.815079643000001</v>
      </c>
    </row>
    <row r="11" spans="1:100" s="89" customFormat="1" ht="13.5" customHeight="1">
      <c r="A11" s="417" t="s">
        <v>522</v>
      </c>
      <c r="B11" s="419">
        <v>1.1197077123000001</v>
      </c>
      <c r="C11" s="419">
        <v>0.91404028173999996</v>
      </c>
      <c r="D11" s="419">
        <v>0.94551019499</v>
      </c>
      <c r="E11" s="419">
        <v>0.91149903051000003</v>
      </c>
      <c r="F11" s="419">
        <v>1.1699839058999999</v>
      </c>
      <c r="G11" s="419">
        <v>1.4591641287999999</v>
      </c>
      <c r="H11" s="419">
        <v>1.3963292862000001</v>
      </c>
      <c r="I11" s="419">
        <v>1.5459544652999999</v>
      </c>
      <c r="J11" s="419">
        <v>1.8087963177999999</v>
      </c>
      <c r="K11" s="419">
        <v>2.2139666724999998</v>
      </c>
      <c r="L11" s="419">
        <v>1.6952971965000001</v>
      </c>
      <c r="M11" s="419">
        <v>1.5915034677</v>
      </c>
      <c r="N11" s="419">
        <v>1.7168468690000001</v>
      </c>
      <c r="O11" s="419">
        <v>2.6449143387</v>
      </c>
      <c r="P11" s="419">
        <v>2.8582080687999998</v>
      </c>
      <c r="Q11" s="419">
        <v>4.0884450981000002</v>
      </c>
      <c r="R11" s="419">
        <v>4.3718505085999997</v>
      </c>
      <c r="S11" s="419">
        <v>4.0352572425000002</v>
      </c>
      <c r="T11" s="419">
        <v>4.3884852565000001</v>
      </c>
      <c r="U11" s="419">
        <v>5.7743227059000004</v>
      </c>
      <c r="V11" s="419">
        <v>6.3608218260999996</v>
      </c>
      <c r="W11" s="419">
        <v>5.7099871113000003</v>
      </c>
      <c r="X11" s="419">
        <v>7.9489767210000002</v>
      </c>
      <c r="Y11" s="419">
        <v>7.8763914101000001</v>
      </c>
      <c r="Z11" s="419">
        <v>11.277278776999999</v>
      </c>
      <c r="AA11" s="419">
        <v>12.339348085999999</v>
      </c>
      <c r="AB11" s="419">
        <v>9.6937595442000006</v>
      </c>
      <c r="AC11" s="419">
        <v>12.510465749</v>
      </c>
      <c r="AD11" s="419">
        <v>14.029196207</v>
      </c>
      <c r="AE11" s="419">
        <v>17.051266199000001</v>
      </c>
      <c r="AF11" s="419">
        <v>18.726904838999999</v>
      </c>
      <c r="AG11" s="419">
        <v>19.318149949999999</v>
      </c>
      <c r="AH11" s="419">
        <v>19.046136540999999</v>
      </c>
      <c r="AI11" s="419">
        <v>19.940242917999999</v>
      </c>
      <c r="AJ11" s="419">
        <v>16.022190745</v>
      </c>
      <c r="AK11" s="419">
        <v>14.099640820999999</v>
      </c>
      <c r="AL11" s="419">
        <v>11.342523076000001</v>
      </c>
      <c r="AM11" s="419">
        <v>14.951279439</v>
      </c>
      <c r="AN11" s="419">
        <v>21.529971750000001</v>
      </c>
      <c r="AO11" s="419">
        <v>21.731186438999998</v>
      </c>
      <c r="AP11" s="419">
        <v>21.117154708000001</v>
      </c>
      <c r="AQ11" s="419">
        <v>21.695670700000001</v>
      </c>
      <c r="AR11" s="419">
        <v>22.928227098000001</v>
      </c>
      <c r="AS11" s="419">
        <v>24.962010079999999</v>
      </c>
      <c r="AT11" s="419">
        <v>23.204916487999999</v>
      </c>
      <c r="AU11" s="419">
        <v>22.4383357</v>
      </c>
      <c r="AV11" s="419">
        <v>21.764345560999999</v>
      </c>
      <c r="AW11" s="419">
        <v>20.049091323999999</v>
      </c>
      <c r="AX11" s="419">
        <v>23.22905961</v>
      </c>
      <c r="AY11" s="419">
        <v>20.70724719</v>
      </c>
      <c r="AZ11" s="419">
        <v>21.99729658</v>
      </c>
      <c r="BA11" s="419">
        <v>21.416752876</v>
      </c>
      <c r="BB11" s="419">
        <v>23.271312340000001</v>
      </c>
      <c r="BC11" s="419">
        <v>24.202842310000001</v>
      </c>
      <c r="BD11" s="419">
        <v>24.095655656000002</v>
      </c>
      <c r="BE11" s="419">
        <v>26.983524499000001</v>
      </c>
      <c r="BF11" s="419">
        <v>7.9451292105000002</v>
      </c>
      <c r="BG11" s="419">
        <v>9.0337158145000007</v>
      </c>
      <c r="BH11" s="419">
        <v>12.9117583595</v>
      </c>
      <c r="BI11" s="419">
        <v>11.712721794</v>
      </c>
      <c r="BJ11" s="419">
        <v>8.7108970724999999</v>
      </c>
      <c r="BK11" s="419">
        <v>10.055365025</v>
      </c>
      <c r="BL11" s="419">
        <v>8.9488242094999997</v>
      </c>
      <c r="BM11" s="419">
        <v>7.1831982495000002</v>
      </c>
      <c r="BN11" s="419">
        <v>9.1548290609999992</v>
      </c>
      <c r="BO11" s="419">
        <v>8.9649109305000003</v>
      </c>
      <c r="BP11" s="419">
        <v>9.6481078465000003</v>
      </c>
      <c r="BQ11" s="419">
        <v>11.742421268999999</v>
      </c>
      <c r="BR11" s="419">
        <v>14.174167045500001</v>
      </c>
      <c r="BS11" s="419">
        <v>14.244500698</v>
      </c>
      <c r="BT11" s="419">
        <v>14.750729081999999</v>
      </c>
      <c r="BU11" s="419">
        <v>15.513485715</v>
      </c>
      <c r="BV11" s="419">
        <v>18.4466900165</v>
      </c>
      <c r="BW11" s="419">
        <v>17.417592363000001</v>
      </c>
      <c r="BX11" s="419">
        <v>14.6048038305</v>
      </c>
      <c r="BY11" s="419">
        <v>20.075774313</v>
      </c>
      <c r="BZ11" s="420">
        <v>24.143612429499999</v>
      </c>
      <c r="CA11" s="419">
        <v>24.051697445999999</v>
      </c>
      <c r="CB11" s="419">
        <v>24.680905448499999</v>
      </c>
      <c r="CC11" s="419">
        <v>24.405595641000001</v>
      </c>
      <c r="CD11" s="419">
        <v>24.542015963000001</v>
      </c>
      <c r="CE11" s="419">
        <v>17.601432848999998</v>
      </c>
      <c r="CF11" s="419">
        <v>16.6930015495</v>
      </c>
      <c r="CG11" s="419">
        <v>18.822942713</v>
      </c>
      <c r="CH11" s="419">
        <v>19.187196693499999</v>
      </c>
      <c r="CI11" s="419">
        <v>17.962630452999999</v>
      </c>
      <c r="CJ11" s="419">
        <v>16.101557166500001</v>
      </c>
      <c r="CK11" s="419">
        <v>16.708785186499998</v>
      </c>
      <c r="CL11" s="419">
        <v>17.774999999999999</v>
      </c>
      <c r="CM11" s="419">
        <v>16.79</v>
      </c>
      <c r="CN11" s="419">
        <v>21.600384481500001</v>
      </c>
      <c r="CO11" s="419">
        <v>22.47</v>
      </c>
      <c r="CP11" s="419">
        <v>21.565000000000001</v>
      </c>
      <c r="CQ11" s="419">
        <v>25.995000000000001</v>
      </c>
      <c r="CR11" s="419">
        <v>25.25</v>
      </c>
      <c r="CS11" s="419">
        <v>27.695</v>
      </c>
      <c r="CT11" s="419">
        <v>29.358139329</v>
      </c>
      <c r="CU11" s="419">
        <v>28.709122846</v>
      </c>
      <c r="CV11" s="419">
        <v>29.099628285000001</v>
      </c>
    </row>
    <row r="12" spans="1:100" s="89" customFormat="1" ht="13.5" customHeight="1">
      <c r="A12" s="423" t="s">
        <v>612</v>
      </c>
      <c r="B12" s="424"/>
      <c r="C12" s="424"/>
      <c r="D12" s="424"/>
      <c r="E12" s="424"/>
      <c r="F12" s="424"/>
      <c r="G12" s="424"/>
      <c r="H12" s="424"/>
      <c r="I12" s="424"/>
      <c r="J12" s="424"/>
      <c r="K12" s="424"/>
      <c r="L12" s="424"/>
      <c r="M12" s="424"/>
      <c r="N12" s="424"/>
      <c r="O12" s="424"/>
      <c r="P12" s="424"/>
      <c r="Q12" s="424"/>
      <c r="R12" s="424"/>
      <c r="S12" s="424"/>
      <c r="T12" s="424"/>
      <c r="U12" s="424"/>
      <c r="V12" s="424"/>
      <c r="W12" s="424"/>
      <c r="X12" s="424"/>
      <c r="Y12" s="424"/>
      <c r="Z12" s="424"/>
      <c r="AA12" s="424"/>
      <c r="AB12" s="424"/>
      <c r="AC12" s="424"/>
      <c r="AD12" s="424"/>
      <c r="AE12" s="424"/>
      <c r="AF12" s="424"/>
      <c r="AG12" s="424"/>
      <c r="AH12" s="424"/>
      <c r="AI12" s="424"/>
      <c r="AJ12" s="424"/>
      <c r="AK12" s="424"/>
      <c r="AL12" s="424"/>
      <c r="AM12" s="424"/>
      <c r="AN12" s="424"/>
      <c r="AO12" s="424"/>
      <c r="AP12" s="424"/>
      <c r="AQ12" s="424"/>
      <c r="AR12" s="424"/>
      <c r="AS12" s="424"/>
      <c r="AT12" s="424"/>
      <c r="AU12" s="424"/>
      <c r="AV12" s="424"/>
      <c r="AW12" s="424"/>
      <c r="AX12" s="424"/>
      <c r="AY12" s="424"/>
      <c r="AZ12" s="424"/>
      <c r="BA12" s="424"/>
      <c r="BB12" s="424"/>
      <c r="BC12" s="424"/>
      <c r="BD12" s="424"/>
      <c r="BE12" s="424"/>
      <c r="BF12" s="424"/>
      <c r="BG12" s="424"/>
      <c r="BH12" s="424"/>
      <c r="BI12" s="424"/>
      <c r="BJ12" s="424"/>
      <c r="BK12" s="424"/>
      <c r="BL12" s="424"/>
      <c r="BM12" s="424"/>
      <c r="BN12" s="424"/>
      <c r="BO12" s="424"/>
      <c r="BP12" s="424"/>
      <c r="BQ12" s="424"/>
      <c r="BR12" s="424"/>
      <c r="BS12" s="424"/>
      <c r="BT12" s="424"/>
      <c r="BU12" s="424"/>
      <c r="BV12" s="424"/>
      <c r="BW12" s="424"/>
      <c r="BX12" s="424"/>
      <c r="BY12" s="424"/>
      <c r="BZ12" s="424"/>
      <c r="CA12" s="424"/>
      <c r="CB12" s="424"/>
      <c r="CC12" s="424"/>
      <c r="CD12" s="424"/>
      <c r="CE12" s="424"/>
      <c r="CF12" s="424"/>
      <c r="CG12" s="424"/>
      <c r="CH12" s="424"/>
      <c r="CI12" s="424"/>
      <c r="CJ12" s="424"/>
      <c r="CK12" s="424"/>
      <c r="CL12" s="424"/>
      <c r="CM12" s="424"/>
      <c r="CN12" s="424"/>
      <c r="CO12" s="424"/>
      <c r="CP12" s="424"/>
      <c r="CQ12" s="424"/>
      <c r="CR12" s="424"/>
      <c r="CS12" s="424"/>
      <c r="CT12" s="424"/>
      <c r="CU12" s="424"/>
      <c r="CV12" s="424"/>
    </row>
    <row r="13" spans="1:100" s="89" customFormat="1" ht="13.5" customHeight="1">
      <c r="A13" s="417" t="s">
        <v>526</v>
      </c>
      <c r="B13" s="412">
        <v>3.3639999999999999</v>
      </c>
      <c r="C13" s="412">
        <v>3.1819999999999999</v>
      </c>
      <c r="D13" s="412">
        <v>2.87</v>
      </c>
      <c r="E13" s="412">
        <v>2.5670000000000002</v>
      </c>
      <c r="F13" s="412">
        <v>4.5030000000000001</v>
      </c>
      <c r="G13" s="412">
        <v>4.8689999999999998</v>
      </c>
      <c r="H13" s="412">
        <v>4.8170000000000002</v>
      </c>
      <c r="I13" s="412">
        <v>5.032</v>
      </c>
      <c r="J13" s="412">
        <v>4.8040000000000003</v>
      </c>
      <c r="K13" s="412">
        <v>6.4560000000000004</v>
      </c>
      <c r="L13" s="412">
        <v>10.856</v>
      </c>
      <c r="M13" s="412">
        <v>21.91</v>
      </c>
      <c r="N13" s="412">
        <v>14.586</v>
      </c>
      <c r="O13" s="412">
        <v>19.273</v>
      </c>
      <c r="P13" s="412">
        <v>14.863</v>
      </c>
      <c r="Q13" s="412">
        <v>13.012</v>
      </c>
      <c r="R13" s="412">
        <v>16.683</v>
      </c>
      <c r="S13" s="412">
        <v>16.367000000000001</v>
      </c>
      <c r="T13" s="412">
        <v>16.837</v>
      </c>
      <c r="U13" s="412">
        <v>18.512</v>
      </c>
      <c r="V13" s="412">
        <v>27.425999999999998</v>
      </c>
      <c r="W13" s="412">
        <v>24.881</v>
      </c>
      <c r="X13" s="412">
        <v>21.411999999999999</v>
      </c>
      <c r="Y13" s="412">
        <v>18.088000000000001</v>
      </c>
      <c r="Z13" s="412">
        <v>28.091000000000001</v>
      </c>
      <c r="AA13" s="412">
        <v>44.67</v>
      </c>
      <c r="AB13" s="412">
        <v>55.642000000000003</v>
      </c>
      <c r="AC13" s="412">
        <v>51.572000000000003</v>
      </c>
      <c r="AD13" s="412">
        <v>46.991999999999997</v>
      </c>
      <c r="AE13" s="412">
        <v>73.399000000000001</v>
      </c>
      <c r="AF13" s="412">
        <v>107.423</v>
      </c>
      <c r="AG13" s="412">
        <v>152.631</v>
      </c>
      <c r="AH13" s="412">
        <v>188.428</v>
      </c>
      <c r="AI13" s="412">
        <v>225.875</v>
      </c>
      <c r="AJ13" s="412">
        <v>226.173</v>
      </c>
      <c r="AK13" s="412">
        <v>300.262</v>
      </c>
      <c r="AL13" s="412">
        <v>261.27</v>
      </c>
      <c r="AM13" s="412">
        <v>287.178</v>
      </c>
      <c r="AN13" s="412">
        <v>284.09800000000001</v>
      </c>
      <c r="AO13" s="412">
        <v>320.65600000000001</v>
      </c>
      <c r="AP13" s="412">
        <v>309.72800000000001</v>
      </c>
      <c r="AQ13" s="412">
        <v>350.90300000000002</v>
      </c>
      <c r="AR13" s="412">
        <v>581.67700000000002</v>
      </c>
      <c r="AS13" s="412">
        <v>580.34199999999998</v>
      </c>
      <c r="AT13" s="412">
        <v>622.62900000000002</v>
      </c>
      <c r="AU13" s="412">
        <v>601.49199999999996</v>
      </c>
      <c r="AV13" s="412">
        <v>788.16099999999994</v>
      </c>
      <c r="AW13" s="412">
        <v>788.54899999999998</v>
      </c>
      <c r="AX13" s="412">
        <v>885.87900000000002</v>
      </c>
      <c r="AY13" s="412">
        <v>863.74199999999996</v>
      </c>
      <c r="AZ13" s="412">
        <v>856.14</v>
      </c>
      <c r="BA13" s="412">
        <v>754.91099999999994</v>
      </c>
      <c r="BB13" s="412">
        <v>839.25199999999995</v>
      </c>
      <c r="BC13" s="412">
        <v>1045.7639999999999</v>
      </c>
      <c r="BD13" s="412">
        <v>906.04499999999996</v>
      </c>
      <c r="BE13" s="412">
        <v>860.72199999999998</v>
      </c>
      <c r="BF13" s="412">
        <v>921.93399999999997</v>
      </c>
      <c r="BG13" s="412">
        <v>936.14300000000003</v>
      </c>
      <c r="BH13" s="412">
        <v>1297.07</v>
      </c>
      <c r="BI13" s="412">
        <v>1322.1320000000001</v>
      </c>
      <c r="BJ13" s="412">
        <v>928.19600000000003</v>
      </c>
      <c r="BK13" s="412">
        <v>995.10199999999998</v>
      </c>
      <c r="BL13" s="412">
        <v>1230.2550000000001</v>
      </c>
      <c r="BM13" s="412">
        <v>1207.7270000000001</v>
      </c>
      <c r="BN13" s="412">
        <v>1434.2080000000001</v>
      </c>
      <c r="BO13" s="412">
        <v>1408.13</v>
      </c>
      <c r="BP13" s="412">
        <v>1261.2339999999999</v>
      </c>
      <c r="BQ13" s="412">
        <v>1288.828</v>
      </c>
      <c r="BR13" s="412">
        <v>980.25099999999998</v>
      </c>
      <c r="BS13" s="412">
        <v>1084.3399999999999</v>
      </c>
      <c r="BT13" s="412">
        <v>1037.722</v>
      </c>
      <c r="BU13" s="412">
        <v>1156.5429999999999</v>
      </c>
      <c r="BV13" s="412">
        <v>1348.38</v>
      </c>
      <c r="BW13" s="412">
        <v>1649.028</v>
      </c>
      <c r="BX13" s="412">
        <v>1376.175</v>
      </c>
      <c r="BY13" s="412">
        <v>1824.953</v>
      </c>
      <c r="BZ13" s="412">
        <v>1722.4349999999999</v>
      </c>
      <c r="CA13" s="412">
        <v>1692.742</v>
      </c>
      <c r="CB13" s="412">
        <v>1701.7850000000001</v>
      </c>
      <c r="CC13" s="412">
        <v>1681.038</v>
      </c>
      <c r="CD13" s="412">
        <v>2853.3249999999998</v>
      </c>
      <c r="CE13" s="412">
        <v>3362.9839999999999</v>
      </c>
      <c r="CF13" s="412">
        <v>2367.4389999999999</v>
      </c>
      <c r="CG13" s="412">
        <v>2310.009</v>
      </c>
      <c r="CH13" s="412">
        <v>3014.7350000000001</v>
      </c>
      <c r="CI13" s="412">
        <v>1865.6110000000001</v>
      </c>
      <c r="CJ13" s="412">
        <v>1754.48</v>
      </c>
      <c r="CK13" s="412">
        <v>2037.03</v>
      </c>
      <c r="CL13" s="412">
        <v>2066.0729999999999</v>
      </c>
      <c r="CM13" s="412">
        <v>2207.6120000000001</v>
      </c>
      <c r="CN13" s="412">
        <v>2369.9479999999999</v>
      </c>
      <c r="CO13" s="412">
        <v>3144.2660000000001</v>
      </c>
      <c r="CP13" s="412">
        <v>2486.19</v>
      </c>
      <c r="CQ13" s="412">
        <v>1961.9649999999999</v>
      </c>
      <c r="CR13" s="412">
        <v>1540.415</v>
      </c>
      <c r="CS13" s="412">
        <v>1636.7329999999999</v>
      </c>
      <c r="CT13" s="412">
        <v>1465.3219999999999</v>
      </c>
      <c r="CU13" s="412">
        <v>2417.59</v>
      </c>
      <c r="CV13" s="412">
        <v>2096.9209999999998</v>
      </c>
    </row>
    <row r="14" spans="1:100" s="89" customFormat="1" ht="13.5" customHeight="1" thickBot="1">
      <c r="A14" s="421" t="s">
        <v>525</v>
      </c>
      <c r="B14" s="422">
        <v>11211</v>
      </c>
      <c r="C14" s="422">
        <v>9537.2999999999993</v>
      </c>
      <c r="D14" s="422">
        <v>8222.1</v>
      </c>
      <c r="E14" s="422">
        <v>5518.5</v>
      </c>
      <c r="F14" s="422">
        <v>11523.3</v>
      </c>
      <c r="G14" s="422">
        <v>15993.9</v>
      </c>
      <c r="H14" s="422">
        <v>11783.4</v>
      </c>
      <c r="I14" s="422">
        <v>10801.5</v>
      </c>
      <c r="J14" s="422">
        <v>11502.9</v>
      </c>
      <c r="K14" s="422">
        <v>13218.6</v>
      </c>
      <c r="L14" s="422">
        <v>26652.6</v>
      </c>
      <c r="M14" s="422">
        <v>70570.2</v>
      </c>
      <c r="N14" s="422">
        <v>50517</v>
      </c>
      <c r="O14" s="422">
        <v>69596.399999999994</v>
      </c>
      <c r="P14" s="422">
        <v>46813.5</v>
      </c>
      <c r="Q14" s="422">
        <v>45639.9</v>
      </c>
      <c r="R14" s="422">
        <v>39144</v>
      </c>
      <c r="S14" s="422">
        <v>33021.9</v>
      </c>
      <c r="T14" s="422">
        <v>36836.699999999997</v>
      </c>
      <c r="U14" s="422">
        <v>39102.6</v>
      </c>
      <c r="V14" s="422">
        <v>55062.9</v>
      </c>
      <c r="W14" s="422">
        <v>57523.199999999997</v>
      </c>
      <c r="X14" s="422">
        <v>45838.5</v>
      </c>
      <c r="Y14" s="422">
        <v>32912.400000000001</v>
      </c>
      <c r="Z14" s="422">
        <v>50939.1</v>
      </c>
      <c r="AA14" s="422">
        <v>82234.8</v>
      </c>
      <c r="AB14" s="422">
        <v>111953.7</v>
      </c>
      <c r="AC14" s="422">
        <v>107343.6</v>
      </c>
      <c r="AD14" s="422">
        <v>99071.4</v>
      </c>
      <c r="AE14" s="422">
        <v>122854.6</v>
      </c>
      <c r="AF14" s="422">
        <v>133896.70000000001</v>
      </c>
      <c r="AG14" s="422">
        <v>187016.7</v>
      </c>
      <c r="AH14" s="422">
        <v>245232.4</v>
      </c>
      <c r="AI14" s="422">
        <v>253728.9</v>
      </c>
      <c r="AJ14" s="422">
        <v>218169.60000000001</v>
      </c>
      <c r="AK14" s="422">
        <v>286712.40000000002</v>
      </c>
      <c r="AL14" s="422">
        <v>235115.1</v>
      </c>
      <c r="AM14" s="422">
        <v>241761.2</v>
      </c>
      <c r="AN14" s="422">
        <v>180567.5</v>
      </c>
      <c r="AO14" s="422">
        <v>187203.4</v>
      </c>
      <c r="AP14" s="422">
        <v>180299.6</v>
      </c>
      <c r="AQ14" s="422">
        <v>224107.2</v>
      </c>
      <c r="AR14" s="422">
        <v>355077.2</v>
      </c>
      <c r="AS14" s="422">
        <v>277462</v>
      </c>
      <c r="AT14" s="422">
        <v>340577</v>
      </c>
      <c r="AU14" s="422">
        <v>316848.90000000002</v>
      </c>
      <c r="AV14" s="422">
        <v>385579.6</v>
      </c>
      <c r="AW14" s="422">
        <v>404105</v>
      </c>
      <c r="AX14" s="422">
        <v>413845.5</v>
      </c>
      <c r="AY14" s="422">
        <v>430647.9</v>
      </c>
      <c r="AZ14" s="422">
        <v>427305.9</v>
      </c>
      <c r="BA14" s="422">
        <v>364318.9</v>
      </c>
      <c r="BB14" s="422">
        <v>403141.3</v>
      </c>
      <c r="BC14" s="422">
        <v>501970.8</v>
      </c>
      <c r="BD14" s="422">
        <v>455325</v>
      </c>
      <c r="BE14" s="422">
        <v>412415.5</v>
      </c>
      <c r="BF14" s="422">
        <v>437593.2</v>
      </c>
      <c r="BG14" s="422">
        <v>413778.7</v>
      </c>
      <c r="BH14" s="422">
        <v>544989.80000000005</v>
      </c>
      <c r="BI14" s="422">
        <v>601678.69999999995</v>
      </c>
      <c r="BJ14" s="422">
        <v>361934.4</v>
      </c>
      <c r="BK14" s="422">
        <v>378469.4</v>
      </c>
      <c r="BL14" s="422">
        <v>466879.4</v>
      </c>
      <c r="BM14" s="422">
        <v>518838</v>
      </c>
      <c r="BN14" s="422">
        <v>719220.2</v>
      </c>
      <c r="BO14" s="422">
        <v>746898.6</v>
      </c>
      <c r="BP14" s="422">
        <v>576456.6</v>
      </c>
      <c r="BQ14" s="422">
        <v>535685.19999999995</v>
      </c>
      <c r="BR14" s="422">
        <v>425170.7</v>
      </c>
      <c r="BS14" s="422">
        <v>494329.2</v>
      </c>
      <c r="BT14" s="422">
        <v>457172.8</v>
      </c>
      <c r="BU14" s="422">
        <v>493316.4</v>
      </c>
      <c r="BV14" s="422">
        <v>595699.80000000005</v>
      </c>
      <c r="BW14" s="422">
        <v>730103.4</v>
      </c>
      <c r="BX14" s="422">
        <v>693326.5</v>
      </c>
      <c r="BY14" s="422">
        <v>866298.4</v>
      </c>
      <c r="BZ14" s="422">
        <v>698105.3</v>
      </c>
      <c r="CA14" s="422">
        <v>680427.6</v>
      </c>
      <c r="CB14" s="422">
        <v>655489.1</v>
      </c>
      <c r="CC14" s="422">
        <v>776523.1</v>
      </c>
      <c r="CD14" s="422">
        <v>1110407.7</v>
      </c>
      <c r="CE14" s="422">
        <v>1425055.5</v>
      </c>
      <c r="CF14" s="422">
        <v>1017392.3</v>
      </c>
      <c r="CG14" s="422">
        <v>1051611.6000000001</v>
      </c>
      <c r="CH14" s="422">
        <v>1338500.7</v>
      </c>
      <c r="CI14" s="422">
        <v>913723.2</v>
      </c>
      <c r="CJ14" s="422">
        <v>778491.1</v>
      </c>
      <c r="CK14" s="422">
        <v>894154.2</v>
      </c>
      <c r="CL14" s="422">
        <v>885396.3</v>
      </c>
      <c r="CM14" s="422">
        <v>966352.8</v>
      </c>
      <c r="CN14" s="422">
        <v>1022896.8</v>
      </c>
      <c r="CO14" s="422">
        <v>1250223.6000000001</v>
      </c>
      <c r="CP14" s="422">
        <v>972130.9</v>
      </c>
      <c r="CQ14" s="422">
        <v>793061.3</v>
      </c>
      <c r="CR14" s="422">
        <v>566468.19999999995</v>
      </c>
      <c r="CS14" s="422">
        <v>1188975.8</v>
      </c>
      <c r="CT14" s="422">
        <v>1115915.6000000001</v>
      </c>
      <c r="CU14" s="422">
        <v>1063182.1000000001</v>
      </c>
      <c r="CV14" s="422">
        <v>971640.2</v>
      </c>
    </row>
    <row r="15" spans="1:100" s="408" customFormat="1" ht="13.5" customHeight="1" thickTop="1">
      <c r="A15" s="413" t="s">
        <v>584</v>
      </c>
      <c r="B15" s="413"/>
      <c r="C15" s="413"/>
      <c r="D15" s="413"/>
      <c r="E15" s="413"/>
      <c r="F15" s="413"/>
      <c r="G15" s="413"/>
      <c r="H15" s="413"/>
      <c r="I15" s="413"/>
      <c r="J15" s="413"/>
      <c r="K15" s="413"/>
      <c r="L15" s="413"/>
      <c r="M15" s="413"/>
      <c r="N15" s="413"/>
      <c r="O15" s="413"/>
      <c r="P15" s="413"/>
      <c r="Q15" s="413"/>
      <c r="R15" s="413"/>
      <c r="S15" s="413"/>
      <c r="T15" s="413"/>
      <c r="U15" s="413"/>
      <c r="V15" s="413"/>
      <c r="W15" s="413"/>
      <c r="X15" s="413"/>
      <c r="Y15" s="413"/>
      <c r="Z15" s="413"/>
      <c r="AA15" s="413"/>
      <c r="AB15" s="413"/>
      <c r="AC15" s="413"/>
      <c r="AD15" s="413"/>
      <c r="AE15" s="413"/>
      <c r="AF15" s="413"/>
      <c r="AG15" s="413"/>
      <c r="AH15" s="413"/>
      <c r="AI15" s="413"/>
      <c r="AJ15" s="413"/>
      <c r="AK15" s="413"/>
      <c r="AL15" s="413"/>
      <c r="AM15" s="413"/>
      <c r="AN15" s="413"/>
      <c r="AO15" s="413"/>
      <c r="AP15" s="413"/>
      <c r="AQ15" s="413"/>
      <c r="AR15" s="413"/>
      <c r="AS15" s="413"/>
      <c r="AT15" s="413"/>
      <c r="AU15" s="413"/>
      <c r="AV15" s="413"/>
      <c r="AW15" s="413"/>
      <c r="AX15" s="413"/>
      <c r="AY15" s="413"/>
      <c r="AZ15" s="413"/>
      <c r="BA15" s="413"/>
      <c r="BB15" s="413"/>
      <c r="BC15" s="413"/>
      <c r="BD15" s="413"/>
      <c r="BE15" s="413"/>
      <c r="BF15" s="413"/>
      <c r="BG15" s="413"/>
      <c r="BH15" s="413"/>
      <c r="BI15" s="413"/>
      <c r="BJ15" s="413"/>
      <c r="BK15" s="413"/>
      <c r="BL15" s="413"/>
      <c r="BM15" s="413"/>
      <c r="BN15" s="413"/>
      <c r="BO15" s="413"/>
      <c r="BP15" s="413"/>
      <c r="BQ15" s="413"/>
      <c r="BR15" s="413"/>
      <c r="BS15" s="413"/>
      <c r="BT15" s="413"/>
      <c r="BU15" s="413"/>
      <c r="BV15" s="413"/>
      <c r="BW15" s="413"/>
      <c r="BX15" s="413"/>
      <c r="BY15" s="413"/>
      <c r="BZ15" s="413"/>
      <c r="CA15" s="413"/>
      <c r="CB15" s="413"/>
      <c r="CC15" s="413"/>
      <c r="CD15" s="413"/>
      <c r="CE15" s="413"/>
      <c r="CF15" s="413"/>
      <c r="CG15" s="413"/>
      <c r="CH15" s="413"/>
      <c r="CI15" s="413"/>
      <c r="CJ15" s="413"/>
      <c r="CK15" s="413"/>
      <c r="CL15" s="413"/>
      <c r="CM15" s="413"/>
      <c r="CN15" s="413"/>
      <c r="CO15" s="413"/>
      <c r="CP15" s="413"/>
      <c r="CQ15" s="413"/>
      <c r="CR15" s="413"/>
      <c r="CS15" s="413"/>
      <c r="CT15" s="413"/>
      <c r="CU15" s="413"/>
      <c r="CV15" s="413"/>
    </row>
    <row r="16" spans="1:100" s="408" customFormat="1" ht="13.5" customHeight="1">
      <c r="A16" s="414"/>
      <c r="B16" s="413"/>
      <c r="C16" s="413"/>
      <c r="D16" s="413"/>
      <c r="E16" s="413"/>
      <c r="F16" s="413"/>
      <c r="G16" s="413"/>
      <c r="H16" s="413"/>
      <c r="I16" s="413"/>
      <c r="J16" s="413"/>
      <c r="K16" s="413"/>
      <c r="L16" s="413"/>
      <c r="M16" s="413"/>
      <c r="N16" s="413"/>
      <c r="O16" s="413"/>
      <c r="P16" s="413"/>
      <c r="Q16" s="413"/>
      <c r="R16" s="413"/>
      <c r="S16" s="413"/>
      <c r="T16" s="413"/>
      <c r="U16" s="413"/>
      <c r="V16" s="413"/>
      <c r="W16" s="413"/>
      <c r="X16" s="413"/>
      <c r="Y16" s="413"/>
      <c r="Z16" s="413"/>
      <c r="AA16" s="413"/>
      <c r="AB16" s="413"/>
      <c r="AC16" s="413"/>
      <c r="AD16" s="413"/>
      <c r="AE16" s="413"/>
      <c r="AF16" s="413"/>
      <c r="AG16" s="413"/>
      <c r="AH16" s="413"/>
      <c r="AI16" s="413"/>
      <c r="AJ16" s="413"/>
      <c r="AK16" s="413"/>
      <c r="AL16" s="413"/>
      <c r="AM16" s="413"/>
      <c r="AN16" s="413"/>
      <c r="AO16" s="413"/>
      <c r="AP16" s="413"/>
      <c r="AQ16" s="413"/>
      <c r="AR16" s="413"/>
      <c r="AS16" s="413"/>
      <c r="AT16" s="413"/>
      <c r="AU16" s="413"/>
      <c r="AV16" s="413"/>
      <c r="AW16" s="413"/>
      <c r="AX16" s="413"/>
      <c r="AY16" s="413"/>
      <c r="AZ16" s="413"/>
      <c r="BA16" s="413"/>
      <c r="BB16" s="413"/>
      <c r="BC16" s="413"/>
      <c r="BD16" s="413"/>
      <c r="BE16" s="413"/>
      <c r="BF16" s="413"/>
      <c r="BG16" s="413"/>
      <c r="BH16" s="413"/>
      <c r="BI16" s="413"/>
      <c r="BJ16" s="413"/>
      <c r="BK16" s="413"/>
      <c r="BL16" s="413"/>
      <c r="BM16" s="413"/>
      <c r="BN16" s="413"/>
      <c r="BO16" s="413"/>
      <c r="BP16" s="413"/>
      <c r="BQ16" s="413"/>
      <c r="BR16" s="413"/>
      <c r="BS16" s="413"/>
      <c r="BT16" s="413"/>
      <c r="BU16" s="413"/>
      <c r="BV16" s="413"/>
      <c r="BW16" s="413"/>
      <c r="BX16" s="413"/>
      <c r="BY16" s="413"/>
      <c r="BZ16" s="413"/>
      <c r="CA16" s="413"/>
      <c r="CB16" s="413"/>
      <c r="CC16" s="413"/>
      <c r="CD16" s="413"/>
      <c r="CE16" s="413"/>
      <c r="CF16" s="413"/>
      <c r="CG16" s="413"/>
      <c r="CH16" s="413"/>
      <c r="CI16" s="413"/>
      <c r="CJ16" s="413"/>
      <c r="CK16" s="413"/>
      <c r="CL16" s="413"/>
      <c r="CM16" s="413"/>
      <c r="CN16" s="413"/>
      <c r="CO16" s="413"/>
      <c r="CP16" s="413"/>
      <c r="CQ16" s="413"/>
      <c r="CR16" s="413"/>
      <c r="CS16" s="413"/>
      <c r="CT16" s="413"/>
      <c r="CU16" s="413"/>
      <c r="CV16" s="413"/>
    </row>
    <row r="17" spans="1:100" s="408" customFormat="1" ht="13.5" customHeight="1">
      <c r="A17" s="417"/>
      <c r="B17" s="413"/>
      <c r="C17" s="413"/>
      <c r="D17" s="413"/>
      <c r="E17" s="413"/>
      <c r="F17" s="413"/>
      <c r="G17" s="413"/>
      <c r="H17" s="413"/>
      <c r="I17" s="413"/>
      <c r="J17" s="413"/>
      <c r="K17" s="413"/>
      <c r="L17" s="413"/>
      <c r="M17" s="413"/>
      <c r="N17" s="413"/>
      <c r="O17" s="413"/>
      <c r="P17" s="413"/>
      <c r="Q17" s="413"/>
      <c r="R17" s="413"/>
      <c r="S17" s="413"/>
      <c r="T17" s="413"/>
      <c r="U17" s="413"/>
      <c r="V17" s="413"/>
      <c r="W17" s="413"/>
      <c r="X17" s="413"/>
      <c r="Y17" s="413"/>
      <c r="Z17" s="413"/>
      <c r="AA17" s="413"/>
      <c r="AB17" s="413"/>
      <c r="AC17" s="413"/>
      <c r="AD17" s="413"/>
      <c r="AE17" s="413"/>
      <c r="AF17" s="413"/>
      <c r="AG17" s="413"/>
      <c r="AH17" s="413"/>
      <c r="AI17" s="413"/>
      <c r="AJ17" s="413"/>
      <c r="AK17" s="413"/>
      <c r="AL17" s="413"/>
      <c r="AM17" s="413"/>
      <c r="AN17" s="413"/>
      <c r="AO17" s="413"/>
      <c r="AP17" s="413"/>
      <c r="AQ17" s="413"/>
      <c r="AR17" s="413"/>
      <c r="AS17" s="413"/>
      <c r="AT17" s="413"/>
      <c r="AU17" s="413"/>
      <c r="AV17" s="413"/>
      <c r="AW17" s="413"/>
      <c r="AX17" s="413"/>
      <c r="AY17" s="413"/>
      <c r="AZ17" s="413"/>
      <c r="BA17" s="413"/>
      <c r="BB17" s="413"/>
      <c r="BC17" s="413"/>
      <c r="BD17" s="413"/>
      <c r="BE17" s="413"/>
      <c r="BF17" s="413"/>
      <c r="BG17" s="413"/>
      <c r="BH17" s="413"/>
      <c r="BI17" s="413"/>
      <c r="BJ17" s="413"/>
      <c r="BK17" s="413"/>
      <c r="BL17" s="413"/>
      <c r="BM17" s="413"/>
      <c r="BN17" s="413"/>
      <c r="BO17" s="413"/>
      <c r="BP17" s="413"/>
      <c r="BQ17" s="413"/>
      <c r="BR17" s="413"/>
      <c r="BS17" s="413"/>
      <c r="BT17" s="413"/>
      <c r="BU17" s="413"/>
      <c r="BV17" s="413"/>
      <c r="BW17" s="413"/>
      <c r="BX17" s="413"/>
      <c r="BY17" s="413"/>
      <c r="BZ17" s="413"/>
      <c r="CA17" s="413"/>
      <c r="CB17" s="413"/>
      <c r="CC17" s="413"/>
      <c r="CD17" s="413"/>
      <c r="CE17" s="413"/>
      <c r="CF17" s="413"/>
      <c r="CG17" s="413"/>
      <c r="CH17" s="413"/>
      <c r="CI17" s="413"/>
      <c r="CJ17" s="413"/>
      <c r="CK17" s="413"/>
      <c r="CL17" s="413"/>
      <c r="CM17" s="413"/>
      <c r="CN17" s="413"/>
      <c r="CO17" s="413"/>
      <c r="CP17" s="413"/>
      <c r="CQ17" s="413"/>
      <c r="CR17" s="413"/>
      <c r="CS17" s="413"/>
      <c r="CT17" s="413"/>
      <c r="CU17" s="413"/>
      <c r="CV17" s="413"/>
    </row>
    <row r="18" spans="1:100" s="408" customFormat="1">
      <c r="A18" s="415" t="s">
        <v>611</v>
      </c>
      <c r="B18" s="416"/>
      <c r="C18" s="416"/>
      <c r="D18" s="416"/>
      <c r="E18" s="416"/>
      <c r="F18" s="416"/>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6"/>
      <c r="AI18" s="416"/>
      <c r="AJ18" s="416"/>
      <c r="AK18" s="416"/>
      <c r="AL18" s="416"/>
      <c r="AM18" s="416"/>
      <c r="AN18" s="416"/>
      <c r="AO18" s="416"/>
      <c r="AP18" s="416"/>
      <c r="AQ18" s="416"/>
      <c r="AR18" s="416"/>
      <c r="AS18" s="416"/>
      <c r="AT18" s="416"/>
      <c r="AU18" s="416"/>
      <c r="AV18" s="416"/>
      <c r="AW18" s="416"/>
      <c r="AX18" s="416"/>
      <c r="AY18" s="416"/>
      <c r="AZ18" s="416"/>
      <c r="BA18" s="416"/>
      <c r="BB18" s="416"/>
      <c r="BC18" s="416"/>
      <c r="BD18" s="416"/>
      <c r="BE18" s="416"/>
      <c r="BF18" s="416"/>
      <c r="BG18" s="416"/>
      <c r="BH18" s="416"/>
      <c r="BI18" s="416"/>
      <c r="BJ18" s="416"/>
      <c r="BK18" s="416"/>
      <c r="BL18" s="416"/>
      <c r="BM18" s="416"/>
      <c r="BN18" s="416"/>
      <c r="BO18" s="416"/>
      <c r="BP18" s="416"/>
      <c r="BQ18" s="416"/>
      <c r="BR18" s="416"/>
      <c r="BS18" s="416"/>
      <c r="BT18" s="416"/>
      <c r="BU18" s="416"/>
      <c r="BV18" s="416"/>
      <c r="BW18" s="416"/>
      <c r="BX18" s="416"/>
      <c r="BY18" s="416"/>
      <c r="BZ18" s="416"/>
      <c r="CA18" s="416"/>
      <c r="CB18" s="416"/>
      <c r="CC18" s="416"/>
      <c r="CD18" s="416"/>
      <c r="CE18" s="416"/>
      <c r="CF18" s="416"/>
      <c r="CG18" s="416"/>
      <c r="CH18" s="416"/>
      <c r="CI18" s="416"/>
      <c r="CJ18" s="416"/>
      <c r="CK18" s="416"/>
      <c r="CL18" s="416"/>
      <c r="CM18" s="416"/>
      <c r="CN18" s="416"/>
      <c r="CO18" s="416"/>
      <c r="CP18" s="416"/>
      <c r="CQ18" s="416"/>
      <c r="CR18" s="416"/>
      <c r="CS18" s="416"/>
      <c r="CT18" s="416"/>
      <c r="CU18" s="416"/>
      <c r="CV18" s="416"/>
    </row>
    <row r="19" spans="1:100" s="408" customFormat="1" ht="11.25">
      <c r="A19" s="417" t="s">
        <v>1622</v>
      </c>
      <c r="B19" s="418"/>
      <c r="C19" s="418"/>
      <c r="D19" s="418"/>
      <c r="E19" s="418"/>
      <c r="F19" s="418"/>
      <c r="G19" s="418"/>
      <c r="H19" s="418"/>
      <c r="I19" s="418"/>
      <c r="J19" s="418"/>
      <c r="K19" s="418"/>
      <c r="L19" s="418"/>
      <c r="M19" s="418"/>
      <c r="N19" s="418"/>
      <c r="O19" s="418"/>
      <c r="P19" s="418"/>
      <c r="Q19" s="418"/>
      <c r="R19" s="418"/>
      <c r="S19" s="418"/>
      <c r="T19" s="418"/>
      <c r="U19" s="418"/>
      <c r="V19" s="418"/>
      <c r="W19" s="418"/>
      <c r="X19" s="418"/>
      <c r="Y19" s="418"/>
      <c r="Z19" s="418"/>
      <c r="AA19" s="418"/>
      <c r="AB19" s="418"/>
      <c r="AC19" s="418"/>
      <c r="AD19" s="418"/>
      <c r="AE19" s="418"/>
      <c r="AF19" s="418"/>
      <c r="AG19" s="418"/>
      <c r="AH19" s="418"/>
      <c r="AI19" s="418"/>
      <c r="AJ19" s="418"/>
      <c r="AK19" s="418"/>
      <c r="AL19" s="418"/>
      <c r="AM19" s="418"/>
      <c r="AN19" s="418"/>
      <c r="AO19" s="418">
        <v>4185.1999050000004</v>
      </c>
      <c r="AP19" s="418">
        <v>103869.66457600002</v>
      </c>
      <c r="AQ19" s="418">
        <v>40473.477319999991</v>
      </c>
      <c r="AR19" s="418">
        <v>91211.877654999975</v>
      </c>
      <c r="AS19" s="418">
        <v>73706.448965000018</v>
      </c>
      <c r="AT19" s="418">
        <v>102069.07811500003</v>
      </c>
      <c r="AU19" s="418">
        <v>80865.283359999987</v>
      </c>
      <c r="AV19" s="418">
        <v>67340.637000000002</v>
      </c>
      <c r="AW19" s="418">
        <v>62477.866914999991</v>
      </c>
      <c r="AX19" s="418">
        <v>142171.2570000001</v>
      </c>
      <c r="AY19" s="418">
        <v>86040.080190000008</v>
      </c>
      <c r="AZ19" s="418">
        <v>92187.306574999995</v>
      </c>
      <c r="BA19" s="418">
        <v>97498.170604999992</v>
      </c>
      <c r="BB19" s="418">
        <v>216780.79248499993</v>
      </c>
      <c r="BC19" s="418">
        <v>77387.917979999984</v>
      </c>
      <c r="BD19" s="418">
        <v>83453.276240000021</v>
      </c>
      <c r="BE19" s="418">
        <v>127802.91042999996</v>
      </c>
      <c r="BF19" s="418">
        <v>90846.528885000007</v>
      </c>
      <c r="BG19" s="418">
        <v>66222.904685000016</v>
      </c>
      <c r="BH19" s="418">
        <v>199161.00291000001</v>
      </c>
      <c r="BI19" s="418">
        <v>138978.65690999999</v>
      </c>
      <c r="BJ19" s="418">
        <v>83364.634760000015</v>
      </c>
      <c r="BK19" s="418">
        <v>46306.363589999994</v>
      </c>
      <c r="BL19" s="418">
        <v>53719.363599999997</v>
      </c>
      <c r="BM19" s="418">
        <v>84532.725479999994</v>
      </c>
      <c r="BN19" s="418">
        <v>60456.705434999996</v>
      </c>
      <c r="BO19" s="418">
        <v>59329.338860000011</v>
      </c>
      <c r="BP19" s="418">
        <v>60937.35532000001</v>
      </c>
      <c r="BQ19" s="418">
        <v>95071.733510000005</v>
      </c>
      <c r="BR19" s="418">
        <v>112670.64069499995</v>
      </c>
      <c r="BS19" s="418">
        <v>108102.14562500003</v>
      </c>
      <c r="BT19" s="418">
        <v>68420.484614999979</v>
      </c>
      <c r="BU19" s="418">
        <v>103964.70536750004</v>
      </c>
      <c r="BV19" s="418">
        <v>144933.81855550007</v>
      </c>
      <c r="BW19" s="418">
        <v>126600.13978099999</v>
      </c>
      <c r="BX19" s="418">
        <v>122700.29436275001</v>
      </c>
      <c r="BY19" s="418">
        <v>214521.31814230006</v>
      </c>
      <c r="BZ19" s="418">
        <v>242431.10731800002</v>
      </c>
      <c r="CA19" s="418">
        <v>141703.07594949999</v>
      </c>
      <c r="CB19" s="418">
        <v>182413.095</v>
      </c>
      <c r="CC19" s="418">
        <v>140002.25750000001</v>
      </c>
      <c r="CD19" s="418">
        <v>266961.23787999997</v>
      </c>
      <c r="CE19" s="418">
        <v>163215.85365909999</v>
      </c>
      <c r="CF19" s="418">
        <v>100419.083</v>
      </c>
      <c r="CG19" s="418">
        <v>122790.2545</v>
      </c>
      <c r="CH19" s="418">
        <v>184136.9595</v>
      </c>
      <c r="CI19" s="418">
        <v>127814.57249999999</v>
      </c>
      <c r="CJ19" s="418">
        <v>83417.085999999996</v>
      </c>
      <c r="CK19" s="418">
        <v>84791.438500000004</v>
      </c>
      <c r="CL19" s="694">
        <v>179678.595</v>
      </c>
      <c r="CM19" s="694">
        <v>127318.30349999999</v>
      </c>
      <c r="CN19" s="694">
        <v>112181.19533474995</v>
      </c>
      <c r="CO19" s="694">
        <v>153021.59013075006</v>
      </c>
      <c r="CP19" s="694">
        <v>275769.72645804996</v>
      </c>
      <c r="CQ19" s="694">
        <v>152992.87762225</v>
      </c>
      <c r="CR19" s="694">
        <v>140506.78177660002</v>
      </c>
      <c r="CS19" s="694">
        <v>95650.932704799998</v>
      </c>
      <c r="CT19" s="694">
        <v>57448.978776900025</v>
      </c>
      <c r="CU19" s="694">
        <v>72683.369114750021</v>
      </c>
      <c r="CV19" s="694">
        <v>83381.904102699977</v>
      </c>
    </row>
    <row r="20" spans="1:100" s="408" customFormat="1" ht="11.25">
      <c r="A20" s="417" t="s">
        <v>523</v>
      </c>
      <c r="B20" s="419"/>
      <c r="C20" s="419"/>
      <c r="D20" s="419"/>
      <c r="E20" s="419"/>
      <c r="F20" s="419"/>
      <c r="G20" s="419"/>
      <c r="H20" s="419"/>
      <c r="I20" s="419"/>
      <c r="J20" s="419"/>
      <c r="K20" s="419"/>
      <c r="L20" s="419"/>
      <c r="M20" s="419"/>
      <c r="N20" s="419"/>
      <c r="O20" s="419"/>
      <c r="P20" s="419"/>
      <c r="Q20" s="419"/>
      <c r="R20" s="419"/>
      <c r="S20" s="419"/>
      <c r="T20" s="419"/>
      <c r="U20" s="419"/>
      <c r="V20" s="419"/>
      <c r="W20" s="419"/>
      <c r="X20" s="419"/>
      <c r="Y20" s="419"/>
      <c r="Z20" s="419"/>
      <c r="AA20" s="419"/>
      <c r="AB20" s="419"/>
      <c r="AC20" s="419"/>
      <c r="AD20" s="419"/>
      <c r="AE20" s="419"/>
      <c r="AF20" s="419"/>
      <c r="AG20" s="419"/>
      <c r="AH20" s="419"/>
      <c r="AI20" s="419"/>
      <c r="AJ20" s="419"/>
      <c r="AK20" s="419"/>
      <c r="AL20" s="419"/>
      <c r="AM20" s="419"/>
      <c r="AN20" s="419"/>
      <c r="AO20" s="419">
        <v>18.5</v>
      </c>
      <c r="AP20" s="419">
        <v>18</v>
      </c>
      <c r="AQ20" s="419">
        <v>17.25</v>
      </c>
      <c r="AR20" s="419">
        <v>14.55</v>
      </c>
      <c r="AS20" s="419">
        <v>19.100000000000001</v>
      </c>
      <c r="AT20" s="419">
        <v>19.649999999999999</v>
      </c>
      <c r="AU20" s="419">
        <v>18.53</v>
      </c>
      <c r="AV20" s="419">
        <v>18.149999999999999</v>
      </c>
      <c r="AW20" s="419">
        <v>12.9</v>
      </c>
      <c r="AX20" s="419">
        <v>13.15</v>
      </c>
      <c r="AY20" s="419">
        <v>14.3</v>
      </c>
      <c r="AZ20" s="419">
        <v>9.8800000000000008</v>
      </c>
      <c r="BA20" s="419">
        <v>12.1</v>
      </c>
      <c r="BB20" s="419">
        <v>12.62</v>
      </c>
      <c r="BC20" s="419">
        <v>13.67</v>
      </c>
      <c r="BD20" s="419">
        <v>10.01</v>
      </c>
      <c r="BE20" s="419">
        <v>11.84</v>
      </c>
      <c r="BF20" s="419">
        <v>10.11</v>
      </c>
      <c r="BG20" s="419">
        <v>10.07</v>
      </c>
      <c r="BH20" s="419">
        <v>11.3</v>
      </c>
      <c r="BI20" s="419">
        <v>10.14</v>
      </c>
      <c r="BJ20" s="419">
        <v>8.56</v>
      </c>
      <c r="BK20" s="419">
        <v>7.38</v>
      </c>
      <c r="BL20" s="419">
        <v>7.79</v>
      </c>
      <c r="BM20" s="419">
        <v>3.8</v>
      </c>
      <c r="BN20" s="419">
        <v>3.52</v>
      </c>
      <c r="BO20" s="419">
        <v>5.32</v>
      </c>
      <c r="BP20" s="419">
        <v>5.27</v>
      </c>
      <c r="BQ20" s="419">
        <v>7.15</v>
      </c>
      <c r="BR20" s="419">
        <v>8.2200000000000006</v>
      </c>
      <c r="BS20" s="419">
        <v>10.76</v>
      </c>
      <c r="BT20" s="419">
        <v>8.2799999999999994</v>
      </c>
      <c r="BU20" s="419">
        <v>10.9</v>
      </c>
      <c r="BV20" s="419">
        <v>9.9849999999999994</v>
      </c>
      <c r="BW20" s="419">
        <v>12.43</v>
      </c>
      <c r="BX20" s="419">
        <v>7.2</v>
      </c>
      <c r="BY20" s="419">
        <v>7.25</v>
      </c>
      <c r="BZ20" s="419">
        <v>12.275</v>
      </c>
      <c r="CA20" s="419">
        <v>12.79</v>
      </c>
      <c r="CB20" s="419">
        <v>14.29</v>
      </c>
      <c r="CC20" s="419">
        <v>10.86</v>
      </c>
      <c r="CD20" s="419">
        <v>13.27</v>
      </c>
      <c r="CE20" s="419">
        <v>5.0599999999999996</v>
      </c>
      <c r="CF20" s="419">
        <v>6.06</v>
      </c>
      <c r="CG20" s="419">
        <v>5.26</v>
      </c>
      <c r="CH20" s="419">
        <v>7.53</v>
      </c>
      <c r="CI20" s="419">
        <v>5.3</v>
      </c>
      <c r="CJ20" s="419">
        <v>6.49</v>
      </c>
      <c r="CK20" s="419">
        <v>5.42</v>
      </c>
      <c r="CL20" s="695">
        <v>5.16</v>
      </c>
      <c r="CM20" s="695">
        <v>7.49</v>
      </c>
      <c r="CN20" s="695">
        <v>6.15</v>
      </c>
      <c r="CO20" s="695">
        <v>8.08</v>
      </c>
      <c r="CP20" s="695">
        <v>6.06</v>
      </c>
      <c r="CQ20" s="695">
        <v>7.9</v>
      </c>
      <c r="CR20" s="695">
        <v>10.29</v>
      </c>
      <c r="CS20" s="695">
        <v>4.6550000000000002</v>
      </c>
      <c r="CT20" s="695">
        <v>5.6550000000000002</v>
      </c>
      <c r="CU20" s="695">
        <v>5.65</v>
      </c>
      <c r="CV20" s="695">
        <v>4.75</v>
      </c>
    </row>
    <row r="21" spans="1:100" s="408" customFormat="1" ht="11.25">
      <c r="A21" s="417" t="s">
        <v>524</v>
      </c>
      <c r="B21" s="419"/>
      <c r="C21" s="419"/>
      <c r="D21" s="419"/>
      <c r="E21" s="419"/>
      <c r="F21" s="419"/>
      <c r="G21" s="419"/>
      <c r="H21" s="419"/>
      <c r="I21" s="419"/>
      <c r="J21" s="419"/>
      <c r="K21" s="419"/>
      <c r="L21" s="419"/>
      <c r="M21" s="419"/>
      <c r="N21" s="419"/>
      <c r="O21" s="419"/>
      <c r="P21" s="419"/>
      <c r="Q21" s="419"/>
      <c r="R21" s="419"/>
      <c r="S21" s="419"/>
      <c r="T21" s="419"/>
      <c r="U21" s="419"/>
      <c r="V21" s="419"/>
      <c r="W21" s="419"/>
      <c r="X21" s="419"/>
      <c r="Y21" s="419"/>
      <c r="Z21" s="419"/>
      <c r="AA21" s="419"/>
      <c r="AB21" s="419"/>
      <c r="AC21" s="419"/>
      <c r="AD21" s="419"/>
      <c r="AE21" s="419"/>
      <c r="AF21" s="419"/>
      <c r="AG21" s="419"/>
      <c r="AH21" s="419"/>
      <c r="AI21" s="419"/>
      <c r="AJ21" s="419"/>
      <c r="AK21" s="419"/>
      <c r="AL21" s="419"/>
      <c r="AM21" s="419"/>
      <c r="AN21" s="419"/>
      <c r="AO21" s="419">
        <v>18.5</v>
      </c>
      <c r="AP21" s="419">
        <v>16.86</v>
      </c>
      <c r="AQ21" s="419">
        <v>14</v>
      </c>
      <c r="AR21" s="419">
        <v>19.23</v>
      </c>
      <c r="AS21" s="419">
        <v>19.5</v>
      </c>
      <c r="AT21" s="419">
        <v>18.36</v>
      </c>
      <c r="AU21" s="419">
        <v>17.93</v>
      </c>
      <c r="AV21" s="419">
        <v>12.97</v>
      </c>
      <c r="AW21" s="419">
        <v>12.6</v>
      </c>
      <c r="AX21" s="419">
        <v>14.31</v>
      </c>
      <c r="AY21" s="419">
        <v>9.81</v>
      </c>
      <c r="AZ21" s="419">
        <v>12.44</v>
      </c>
      <c r="BA21" s="419">
        <v>12.67</v>
      </c>
      <c r="BB21" s="419">
        <v>13.68</v>
      </c>
      <c r="BC21" s="419">
        <v>10.1</v>
      </c>
      <c r="BD21" s="419">
        <v>11.75</v>
      </c>
      <c r="BE21" s="419">
        <v>10.38</v>
      </c>
      <c r="BF21" s="419">
        <v>9.9499999999999993</v>
      </c>
      <c r="BG21" s="419">
        <v>11.19</v>
      </c>
      <c r="BH21" s="419">
        <v>10.42</v>
      </c>
      <c r="BI21" s="419">
        <v>8.68</v>
      </c>
      <c r="BJ21" s="419">
        <v>7.16</v>
      </c>
      <c r="BK21" s="419">
        <v>7.78</v>
      </c>
      <c r="BL21" s="419">
        <v>3.8</v>
      </c>
      <c r="BM21" s="419">
        <v>3.68</v>
      </c>
      <c r="BN21" s="419">
        <v>5.4</v>
      </c>
      <c r="BO21" s="419">
        <v>5.29</v>
      </c>
      <c r="BP21" s="419">
        <v>6.99</v>
      </c>
      <c r="BQ21" s="419">
        <v>8.32</v>
      </c>
      <c r="BR21" s="419">
        <v>10.77</v>
      </c>
      <c r="BS21" s="419">
        <v>8.16</v>
      </c>
      <c r="BT21" s="419">
        <v>10.99</v>
      </c>
      <c r="BU21" s="419">
        <v>9.65</v>
      </c>
      <c r="BV21" s="419">
        <v>12.47</v>
      </c>
      <c r="BW21" s="419">
        <v>7.25</v>
      </c>
      <c r="BX21" s="419">
        <v>7.27</v>
      </c>
      <c r="BY21" s="419">
        <v>11.91</v>
      </c>
      <c r="BZ21" s="419">
        <v>12.47</v>
      </c>
      <c r="CA21" s="419">
        <v>13.97</v>
      </c>
      <c r="CB21" s="419">
        <v>10.97</v>
      </c>
      <c r="CC21" s="419">
        <v>12.93</v>
      </c>
      <c r="CD21" s="419">
        <v>5.36</v>
      </c>
      <c r="CE21" s="419">
        <v>5.98</v>
      </c>
      <c r="CF21" s="419">
        <v>5.37</v>
      </c>
      <c r="CG21" s="419">
        <v>7.43</v>
      </c>
      <c r="CH21" s="419">
        <v>5.41</v>
      </c>
      <c r="CI21" s="419">
        <v>6.5</v>
      </c>
      <c r="CJ21" s="419">
        <v>5.36</v>
      </c>
      <c r="CK21" s="419">
        <v>5.15</v>
      </c>
      <c r="CL21" s="695">
        <v>7.28</v>
      </c>
      <c r="CM21" s="695">
        <v>6.36</v>
      </c>
      <c r="CN21" s="695">
        <v>7.21</v>
      </c>
      <c r="CO21" s="695">
        <v>6.58</v>
      </c>
      <c r="CP21" s="695">
        <v>7.7575000000000003</v>
      </c>
      <c r="CQ21" s="695">
        <v>10.29</v>
      </c>
      <c r="CR21" s="695">
        <v>9.32</v>
      </c>
      <c r="CS21" s="695">
        <v>5.7125000000000004</v>
      </c>
      <c r="CT21" s="695">
        <v>5.625</v>
      </c>
      <c r="CU21" s="695">
        <v>4.8</v>
      </c>
      <c r="CV21" s="695">
        <v>5</v>
      </c>
    </row>
    <row r="22" spans="1:100" s="408" customFormat="1" ht="11.25">
      <c r="A22" s="417" t="s">
        <v>521</v>
      </c>
      <c r="B22" s="419"/>
      <c r="C22" s="419"/>
      <c r="D22" s="419"/>
      <c r="E22" s="419"/>
      <c r="F22" s="419"/>
      <c r="G22" s="419"/>
      <c r="H22" s="419"/>
      <c r="I22" s="419"/>
      <c r="J22" s="419"/>
      <c r="K22" s="419"/>
      <c r="L22" s="419"/>
      <c r="M22" s="419"/>
      <c r="N22" s="419"/>
      <c r="O22" s="419"/>
      <c r="P22" s="419"/>
      <c r="Q22" s="419"/>
      <c r="R22" s="419"/>
      <c r="S22" s="419"/>
      <c r="T22" s="419"/>
      <c r="U22" s="419"/>
      <c r="V22" s="419"/>
      <c r="W22" s="419"/>
      <c r="X22" s="419"/>
      <c r="Y22" s="419"/>
      <c r="Z22" s="419"/>
      <c r="AA22" s="419"/>
      <c r="AB22" s="419"/>
      <c r="AC22" s="419"/>
      <c r="AD22" s="419"/>
      <c r="AE22" s="419"/>
      <c r="AF22" s="419"/>
      <c r="AG22" s="419"/>
      <c r="AH22" s="419"/>
      <c r="AI22" s="419"/>
      <c r="AJ22" s="419"/>
      <c r="AK22" s="419"/>
      <c r="AL22" s="419"/>
      <c r="AM22" s="419"/>
      <c r="AN22" s="419"/>
      <c r="AO22" s="419">
        <v>16</v>
      </c>
      <c r="AP22" s="419">
        <v>14.5</v>
      </c>
      <c r="AQ22" s="419">
        <v>12.92</v>
      </c>
      <c r="AR22" s="419">
        <v>14.35</v>
      </c>
      <c r="AS22" s="419">
        <v>17.91</v>
      </c>
      <c r="AT22" s="419">
        <v>16.829999999999998</v>
      </c>
      <c r="AU22" s="419">
        <v>16.690000000000001</v>
      </c>
      <c r="AV22" s="419">
        <v>12.5</v>
      </c>
      <c r="AW22" s="419">
        <v>11.65</v>
      </c>
      <c r="AX22" s="419">
        <v>12.4</v>
      </c>
      <c r="AY22" s="419">
        <v>9.0399999999999991</v>
      </c>
      <c r="AZ22" s="419">
        <v>9.0399999999999991</v>
      </c>
      <c r="BA22" s="419">
        <v>10.039999999999999</v>
      </c>
      <c r="BB22" s="419">
        <v>11.78</v>
      </c>
      <c r="BC22" s="419">
        <v>9.0399999999999991</v>
      </c>
      <c r="BD22" s="419">
        <v>8.8800000000000008</v>
      </c>
      <c r="BE22" s="419">
        <v>10</v>
      </c>
      <c r="BF22" s="419">
        <v>7.93</v>
      </c>
      <c r="BG22" s="419">
        <v>9.9700000000000006</v>
      </c>
      <c r="BH22" s="419">
        <v>10.33</v>
      </c>
      <c r="BI22" s="419">
        <v>7.72</v>
      </c>
      <c r="BJ22" s="419">
        <v>6.46</v>
      </c>
      <c r="BK22" s="419">
        <v>7.02</v>
      </c>
      <c r="BL22" s="419">
        <v>3.52</v>
      </c>
      <c r="BM22" s="419">
        <v>3.54</v>
      </c>
      <c r="BN22" s="419">
        <v>3.03</v>
      </c>
      <c r="BO22" s="419">
        <v>4.43</v>
      </c>
      <c r="BP22" s="419">
        <v>4.93</v>
      </c>
      <c r="BQ22" s="419">
        <v>6.8</v>
      </c>
      <c r="BR22" s="419">
        <v>8.2200000000000006</v>
      </c>
      <c r="BS22" s="419">
        <v>7.67</v>
      </c>
      <c r="BT22" s="419">
        <v>7.99</v>
      </c>
      <c r="BU22" s="419">
        <v>8.9700000000000006</v>
      </c>
      <c r="BV22" s="419">
        <v>9.8699999999999992</v>
      </c>
      <c r="BW22" s="419">
        <v>6.38</v>
      </c>
      <c r="BX22" s="419">
        <v>6.34</v>
      </c>
      <c r="BY22" s="419">
        <v>7.03</v>
      </c>
      <c r="BZ22" s="419">
        <v>11.84</v>
      </c>
      <c r="CA22" s="419">
        <v>10.82</v>
      </c>
      <c r="CB22" s="419">
        <v>10.46</v>
      </c>
      <c r="CC22" s="419">
        <v>10.74</v>
      </c>
      <c r="CD22" s="419">
        <v>0.7</v>
      </c>
      <c r="CE22" s="419">
        <v>4.13</v>
      </c>
      <c r="CF22" s="419">
        <v>5.25</v>
      </c>
      <c r="CG22" s="419">
        <v>5.0999999999999996</v>
      </c>
      <c r="CH22" s="419">
        <v>4.93</v>
      </c>
      <c r="CI22" s="419">
        <v>5.05</v>
      </c>
      <c r="CJ22" s="419">
        <v>5.21</v>
      </c>
      <c r="CK22" s="419">
        <v>4.91</v>
      </c>
      <c r="CL22" s="695">
        <v>4.96</v>
      </c>
      <c r="CM22" s="695">
        <v>6.07</v>
      </c>
      <c r="CN22" s="695">
        <v>5.81</v>
      </c>
      <c r="CO22" s="695">
        <v>5.73</v>
      </c>
      <c r="CP22" s="695">
        <v>5.99</v>
      </c>
      <c r="CQ22" s="695">
        <v>7.58</v>
      </c>
      <c r="CR22" s="695">
        <v>8.93</v>
      </c>
      <c r="CS22" s="695">
        <v>4.4400000000000004</v>
      </c>
      <c r="CT22" s="695">
        <v>5.45</v>
      </c>
      <c r="CU22" s="695">
        <v>4.7</v>
      </c>
      <c r="CV22" s="695">
        <v>4.45</v>
      </c>
    </row>
    <row r="23" spans="1:100" s="408" customFormat="1" ht="11.25">
      <c r="A23" s="417" t="s">
        <v>522</v>
      </c>
      <c r="B23" s="419"/>
      <c r="C23" s="419"/>
      <c r="D23" s="419"/>
      <c r="E23" s="419"/>
      <c r="F23" s="419"/>
      <c r="G23" s="419"/>
      <c r="H23" s="419"/>
      <c r="I23" s="419"/>
      <c r="J23" s="419"/>
      <c r="K23" s="419"/>
      <c r="L23" s="419"/>
      <c r="M23" s="419"/>
      <c r="N23" s="419"/>
      <c r="O23" s="419"/>
      <c r="P23" s="419"/>
      <c r="Q23" s="419"/>
      <c r="R23" s="419"/>
      <c r="S23" s="419"/>
      <c r="T23" s="419"/>
      <c r="U23" s="419"/>
      <c r="V23" s="419"/>
      <c r="W23" s="419"/>
      <c r="X23" s="419"/>
      <c r="Y23" s="419"/>
      <c r="Z23" s="419"/>
      <c r="AA23" s="419"/>
      <c r="AB23" s="419"/>
      <c r="AC23" s="419"/>
      <c r="AD23" s="419"/>
      <c r="AE23" s="419"/>
      <c r="AF23" s="419"/>
      <c r="AG23" s="419"/>
      <c r="AH23" s="419"/>
      <c r="AI23" s="419"/>
      <c r="AJ23" s="419"/>
      <c r="AK23" s="419"/>
      <c r="AL23" s="419"/>
      <c r="AM23" s="419"/>
      <c r="AN23" s="419"/>
      <c r="AO23" s="419">
        <v>18.7</v>
      </c>
      <c r="AP23" s="419">
        <v>18.5</v>
      </c>
      <c r="AQ23" s="419">
        <v>18.309999999999999</v>
      </c>
      <c r="AR23" s="419">
        <v>19.27</v>
      </c>
      <c r="AS23" s="419">
        <v>21.71</v>
      </c>
      <c r="AT23" s="419">
        <v>19.8</v>
      </c>
      <c r="AU23" s="419">
        <v>19.39</v>
      </c>
      <c r="AV23" s="419">
        <v>18.399999999999999</v>
      </c>
      <c r="AW23" s="419">
        <v>15.95</v>
      </c>
      <c r="AX23" s="419">
        <v>17.14</v>
      </c>
      <c r="AY23" s="419">
        <v>14.45</v>
      </c>
      <c r="AZ23" s="419">
        <v>13.49</v>
      </c>
      <c r="BA23" s="419">
        <v>12.7</v>
      </c>
      <c r="BB23" s="419">
        <v>14.1</v>
      </c>
      <c r="BC23" s="419">
        <v>14.6</v>
      </c>
      <c r="BD23" s="419">
        <v>12.02</v>
      </c>
      <c r="BE23" s="419">
        <v>13.59</v>
      </c>
      <c r="BF23" s="419">
        <v>10.28</v>
      </c>
      <c r="BG23" s="419">
        <v>11.99</v>
      </c>
      <c r="BH23" s="419">
        <v>17.04</v>
      </c>
      <c r="BI23" s="419">
        <v>14.25</v>
      </c>
      <c r="BJ23" s="419">
        <v>9.11</v>
      </c>
      <c r="BK23" s="419">
        <v>9.42</v>
      </c>
      <c r="BL23" s="419">
        <v>7.84</v>
      </c>
      <c r="BM23" s="419">
        <v>5.19</v>
      </c>
      <c r="BN23" s="419">
        <v>6.37</v>
      </c>
      <c r="BO23" s="419">
        <v>6.49</v>
      </c>
      <c r="BP23" s="419">
        <v>7.55</v>
      </c>
      <c r="BQ23" s="419">
        <v>9.34</v>
      </c>
      <c r="BR23" s="419">
        <v>11.37</v>
      </c>
      <c r="BS23" s="419">
        <v>11.3</v>
      </c>
      <c r="BT23" s="419">
        <v>11.48</v>
      </c>
      <c r="BU23" s="419">
        <v>12</v>
      </c>
      <c r="BV23" s="419">
        <v>13.63</v>
      </c>
      <c r="BW23" s="419">
        <v>12.49</v>
      </c>
      <c r="BX23" s="419">
        <v>9.234</v>
      </c>
      <c r="BY23" s="419">
        <v>12.25</v>
      </c>
      <c r="BZ23" s="419">
        <v>15.01</v>
      </c>
      <c r="CA23" s="419">
        <v>14.11</v>
      </c>
      <c r="CB23" s="419">
        <v>14.72</v>
      </c>
      <c r="CC23" s="419">
        <v>10.88</v>
      </c>
      <c r="CD23" s="419">
        <v>13.37</v>
      </c>
      <c r="CE23" s="419">
        <v>7.6</v>
      </c>
      <c r="CF23" s="419">
        <v>6.98</v>
      </c>
      <c r="CG23" s="419">
        <v>7.8</v>
      </c>
      <c r="CH23" s="419">
        <v>7.53</v>
      </c>
      <c r="CI23" s="419">
        <v>7.28</v>
      </c>
      <c r="CJ23" s="419">
        <v>6.56</v>
      </c>
      <c r="CK23" s="419">
        <v>5.89</v>
      </c>
      <c r="CL23" s="695">
        <v>7.56</v>
      </c>
      <c r="CM23" s="695">
        <v>7.97</v>
      </c>
      <c r="CN23" s="695">
        <v>8.69</v>
      </c>
      <c r="CO23" s="695">
        <v>8.77</v>
      </c>
      <c r="CP23" s="695">
        <v>8.43</v>
      </c>
      <c r="CQ23" s="695">
        <v>10.888999999999999</v>
      </c>
      <c r="CR23" s="695">
        <v>10.69</v>
      </c>
      <c r="CS23" s="695">
        <v>5.8049999999999997</v>
      </c>
      <c r="CT23" s="695">
        <v>6.2249999999999996</v>
      </c>
      <c r="CU23" s="695">
        <v>5.8151999999999999</v>
      </c>
      <c r="CV23" s="695">
        <v>5.46</v>
      </c>
    </row>
    <row r="24" spans="1:100" s="408" customFormat="1">
      <c r="A24" s="425" t="s">
        <v>610</v>
      </c>
      <c r="B24" s="426"/>
      <c r="C24" s="426"/>
      <c r="D24" s="426"/>
      <c r="E24" s="426"/>
      <c r="F24" s="426"/>
      <c r="G24" s="426"/>
      <c r="H24" s="426"/>
      <c r="I24" s="426"/>
      <c r="J24" s="426"/>
      <c r="K24" s="426"/>
      <c r="L24" s="426"/>
      <c r="M24" s="426"/>
      <c r="N24" s="426"/>
      <c r="O24" s="426"/>
      <c r="P24" s="426"/>
      <c r="Q24" s="426"/>
      <c r="R24" s="426"/>
      <c r="S24" s="426"/>
      <c r="T24" s="426"/>
      <c r="U24" s="426"/>
      <c r="V24" s="426"/>
      <c r="W24" s="426"/>
      <c r="X24" s="426"/>
      <c r="Y24" s="426"/>
      <c r="Z24" s="426"/>
      <c r="AA24" s="426"/>
      <c r="AB24" s="426"/>
      <c r="AC24" s="426"/>
      <c r="AD24" s="426"/>
      <c r="AE24" s="426"/>
      <c r="AF24" s="426"/>
      <c r="AG24" s="426"/>
      <c r="AH24" s="426"/>
      <c r="AI24" s="426"/>
      <c r="AJ24" s="426"/>
      <c r="AK24" s="426"/>
      <c r="AL24" s="426"/>
      <c r="AM24" s="426"/>
      <c r="AN24" s="426"/>
      <c r="AO24" s="426"/>
      <c r="AP24" s="426"/>
      <c r="AQ24" s="426"/>
      <c r="AR24" s="426"/>
      <c r="AS24" s="426"/>
      <c r="AT24" s="426"/>
      <c r="AU24" s="426"/>
      <c r="AV24" s="426"/>
      <c r="AW24" s="426"/>
      <c r="AX24" s="426"/>
      <c r="AY24" s="426"/>
      <c r="AZ24" s="426"/>
      <c r="BA24" s="426"/>
      <c r="BB24" s="426"/>
      <c r="BC24" s="426"/>
      <c r="BD24" s="426"/>
      <c r="BE24" s="426"/>
      <c r="BF24" s="426"/>
      <c r="BG24" s="426"/>
      <c r="BH24" s="426"/>
      <c r="BI24" s="426"/>
      <c r="BJ24" s="426"/>
      <c r="BK24" s="426"/>
      <c r="BL24" s="426"/>
      <c r="BM24" s="426"/>
      <c r="BN24" s="426"/>
      <c r="BO24" s="426"/>
      <c r="BP24" s="426"/>
      <c r="BQ24" s="426"/>
      <c r="BR24" s="426"/>
      <c r="BS24" s="426"/>
      <c r="BT24" s="426"/>
      <c r="BU24" s="426"/>
      <c r="BV24" s="426"/>
      <c r="BW24" s="426"/>
      <c r="BX24" s="426"/>
      <c r="BY24" s="426"/>
      <c r="BZ24" s="426"/>
      <c r="CA24" s="426"/>
      <c r="CB24" s="426"/>
      <c r="CC24" s="426"/>
      <c r="CD24" s="426"/>
      <c r="CE24" s="426"/>
      <c r="CF24" s="426"/>
      <c r="CG24" s="426"/>
      <c r="CH24" s="426"/>
      <c r="CI24" s="426"/>
      <c r="CJ24" s="426"/>
      <c r="CK24" s="426"/>
      <c r="CL24" s="696"/>
      <c r="CM24" s="696"/>
      <c r="CN24" s="696"/>
      <c r="CO24" s="696"/>
      <c r="CP24" s="696"/>
      <c r="CQ24" s="696"/>
      <c r="CR24" s="696"/>
      <c r="CS24" s="696"/>
      <c r="CT24" s="696"/>
      <c r="CU24" s="696"/>
      <c r="CV24" s="696"/>
    </row>
    <row r="25" spans="1:100" s="408" customFormat="1" ht="11.25">
      <c r="A25" s="417" t="s">
        <v>1623</v>
      </c>
      <c r="B25" s="418"/>
      <c r="C25" s="418"/>
      <c r="D25" s="418"/>
      <c r="E25" s="418"/>
      <c r="F25" s="418"/>
      <c r="G25" s="418"/>
      <c r="H25" s="418"/>
      <c r="I25" s="418"/>
      <c r="J25" s="418"/>
      <c r="K25" s="418"/>
      <c r="L25" s="418"/>
      <c r="M25" s="418"/>
      <c r="N25" s="418"/>
      <c r="O25" s="418"/>
      <c r="P25" s="418"/>
      <c r="Q25" s="418"/>
      <c r="R25" s="418"/>
      <c r="S25" s="418"/>
      <c r="T25" s="418"/>
      <c r="U25" s="418"/>
      <c r="V25" s="418"/>
      <c r="W25" s="418"/>
      <c r="X25" s="418"/>
      <c r="Y25" s="418"/>
      <c r="Z25" s="418"/>
      <c r="AA25" s="418"/>
      <c r="AB25" s="418"/>
      <c r="AC25" s="418"/>
      <c r="AD25" s="418"/>
      <c r="AE25" s="418"/>
      <c r="AF25" s="418"/>
      <c r="AG25" s="418"/>
      <c r="AH25" s="418"/>
      <c r="AI25" s="418"/>
      <c r="AJ25" s="418"/>
      <c r="AK25" s="418"/>
      <c r="AL25" s="418"/>
      <c r="AM25" s="418"/>
      <c r="AN25" s="418"/>
      <c r="AO25" s="418">
        <v>7332.2561993240006</v>
      </c>
      <c r="AP25" s="418">
        <v>191236.66766175139</v>
      </c>
      <c r="AQ25" s="418">
        <v>68456.360072912503</v>
      </c>
      <c r="AR25" s="418">
        <v>159386.16948569295</v>
      </c>
      <c r="AS25" s="418">
        <v>119978.32047837402</v>
      </c>
      <c r="AT25" s="418">
        <v>168161.31500145502</v>
      </c>
      <c r="AU25" s="418">
        <v>129254.25365743897</v>
      </c>
      <c r="AV25" s="418">
        <v>108156.03278954751</v>
      </c>
      <c r="AW25" s="418">
        <v>110408.87509257151</v>
      </c>
      <c r="AX25" s="418">
        <v>250759.12747994045</v>
      </c>
      <c r="AY25" s="418">
        <v>164879.04069568997</v>
      </c>
      <c r="AZ25" s="418">
        <v>186051.73680878745</v>
      </c>
      <c r="BA25" s="418">
        <v>183432.37830186347</v>
      </c>
      <c r="BB25" s="418">
        <v>433100.77904458187</v>
      </c>
      <c r="BC25" s="418">
        <v>158867.032970776</v>
      </c>
      <c r="BD25" s="418">
        <v>190466.51929669303</v>
      </c>
      <c r="BE25" s="418">
        <v>287845.72889865161</v>
      </c>
      <c r="BF25" s="418">
        <v>213123.69780472101</v>
      </c>
      <c r="BG25" s="418">
        <v>143904.86286263351</v>
      </c>
      <c r="BH25" s="418">
        <v>453594.94937982666</v>
      </c>
      <c r="BI25" s="418">
        <v>353124.56039862748</v>
      </c>
      <c r="BJ25" s="418">
        <v>239674.57603937207</v>
      </c>
      <c r="BK25" s="418">
        <v>137245.24114417698</v>
      </c>
      <c r="BL25" s="418">
        <v>188648.16183395943</v>
      </c>
      <c r="BM25" s="418">
        <v>314532.86258197797</v>
      </c>
      <c r="BN25" s="418">
        <v>229001.91849875654</v>
      </c>
      <c r="BO25" s="418">
        <v>203518.75828862202</v>
      </c>
      <c r="BP25" s="418">
        <v>195568.29258511498</v>
      </c>
      <c r="BQ25" s="418">
        <v>301223.62787006446</v>
      </c>
      <c r="BR25" s="418">
        <v>349113.18878928683</v>
      </c>
      <c r="BS25" s="418">
        <v>343622.30938850151</v>
      </c>
      <c r="BT25" s="418">
        <v>215343.10718871196</v>
      </c>
      <c r="BU25" s="418">
        <v>329473.96097129717</v>
      </c>
      <c r="BV25" s="418">
        <v>464660.83098874212</v>
      </c>
      <c r="BW25" s="418">
        <v>460396.51508910762</v>
      </c>
      <c r="BX25" s="418">
        <v>482009.34315751505</v>
      </c>
      <c r="BY25" s="418">
        <v>795556.92632274132</v>
      </c>
      <c r="BZ25" s="418">
        <v>907123.55954225198</v>
      </c>
      <c r="CA25" s="418">
        <v>536456.11370764987</v>
      </c>
      <c r="CB25" s="418">
        <v>725863.93461644999</v>
      </c>
      <c r="CC25" s="418">
        <v>569649.76642070001</v>
      </c>
      <c r="CD25" s="418">
        <v>1156003.1718851998</v>
      </c>
      <c r="CE25" s="418">
        <v>835382.3002957456</v>
      </c>
      <c r="CF25" s="418">
        <v>541416.8349951501</v>
      </c>
      <c r="CG25" s="418">
        <v>647498.64508445025</v>
      </c>
      <c r="CH25" s="418">
        <v>998907.20538119972</v>
      </c>
      <c r="CI25" s="418">
        <v>659389.41373189993</v>
      </c>
      <c r="CJ25" s="418">
        <v>433436.86492005002</v>
      </c>
      <c r="CK25" s="418">
        <v>465480.30974594998</v>
      </c>
      <c r="CL25" s="694">
        <v>893447.37568229972</v>
      </c>
      <c r="CM25" s="694">
        <v>612537.97376869968</v>
      </c>
      <c r="CN25" s="694">
        <v>579991.93939916592</v>
      </c>
      <c r="CO25" s="694">
        <v>789547.38904937881</v>
      </c>
      <c r="CP25" s="694">
        <v>496428.21295317571</v>
      </c>
      <c r="CQ25" s="694">
        <v>741016.38052827853</v>
      </c>
      <c r="CR25" s="694">
        <v>685357.99166405306</v>
      </c>
      <c r="CS25" s="694">
        <v>464453.4832742103</v>
      </c>
      <c r="CT25" s="694">
        <v>279384.98389122554</v>
      </c>
      <c r="CU25" s="694">
        <v>372031.63305068039</v>
      </c>
      <c r="CV25" s="694">
        <v>461753.54646553833</v>
      </c>
    </row>
    <row r="26" spans="1:100" s="408" customFormat="1" ht="11.25">
      <c r="A26" s="417" t="s">
        <v>523</v>
      </c>
      <c r="B26" s="419"/>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c r="AM26" s="419"/>
      <c r="AN26" s="419"/>
      <c r="AO26" s="419">
        <v>31.627600000000001</v>
      </c>
      <c r="AP26" s="419">
        <v>31.463000000000001</v>
      </c>
      <c r="AQ26" s="419">
        <v>30.534224999999999</v>
      </c>
      <c r="AR26" s="419">
        <v>26.198730000000001</v>
      </c>
      <c r="AS26" s="419">
        <v>32.11092</v>
      </c>
      <c r="AT26" s="419">
        <v>32.442149999999998</v>
      </c>
      <c r="AU26" s="419">
        <v>30.007482</v>
      </c>
      <c r="AV26" s="419">
        <v>28.312184999999999</v>
      </c>
      <c r="AW26" s="419">
        <v>24.266190000000002</v>
      </c>
      <c r="AX26" s="419">
        <v>24.270955000000001</v>
      </c>
      <c r="AY26" s="419">
        <v>26.189019999999999</v>
      </c>
      <c r="AZ26" s="419">
        <v>19.654284000000001</v>
      </c>
      <c r="BA26" s="419">
        <v>24.514599999999998</v>
      </c>
      <c r="BB26" s="419">
        <v>25.763729999999999</v>
      </c>
      <c r="BC26" s="419">
        <v>27.594262000000001</v>
      </c>
      <c r="BD26" s="419">
        <v>22.319296999999999</v>
      </c>
      <c r="BE26" s="419">
        <v>26.193631999999997</v>
      </c>
      <c r="BF26" s="419">
        <v>24.238724999999999</v>
      </c>
      <c r="BG26" s="419">
        <v>22.77834</v>
      </c>
      <c r="BH26" s="419">
        <v>24.921020000000002</v>
      </c>
      <c r="BI26" s="419">
        <v>24.967722000000002</v>
      </c>
      <c r="BJ26" s="419">
        <v>23.051224000000001</v>
      </c>
      <c r="BK26" s="419">
        <v>23.288328</v>
      </c>
      <c r="BL26" s="419">
        <v>24.297789000000002</v>
      </c>
      <c r="BM26" s="419">
        <v>15.12172</v>
      </c>
      <c r="BN26" s="419">
        <v>14.216224000000002</v>
      </c>
      <c r="BO26" s="419">
        <v>19.045068000000001</v>
      </c>
      <c r="BP26" s="419">
        <v>17.021045999999998</v>
      </c>
      <c r="BQ26" s="419">
        <v>23.121670000000002</v>
      </c>
      <c r="BR26" s="419">
        <v>26.823504</v>
      </c>
      <c r="BS26" s="419">
        <v>33.535691999999997</v>
      </c>
      <c r="BT26" s="419">
        <v>27.336419999999997</v>
      </c>
      <c r="BU26" s="419">
        <v>34.489780000000003</v>
      </c>
      <c r="BV26" s="419">
        <v>32.647954499999997</v>
      </c>
      <c r="BW26" s="419">
        <v>41.148271999999999</v>
      </c>
      <c r="BX26" s="419">
        <v>28.119600000000002</v>
      </c>
      <c r="BY26" s="419">
        <v>29.197925000000001</v>
      </c>
      <c r="BZ26" s="419">
        <v>47.375362500000001</v>
      </c>
      <c r="CA26" s="419">
        <v>49.474277999999998</v>
      </c>
      <c r="CB26" s="419">
        <v>54.577796999999997</v>
      </c>
      <c r="CC26" s="419">
        <v>45.329640000000005</v>
      </c>
      <c r="CD26" s="419">
        <v>53.362651</v>
      </c>
      <c r="CE26" s="419">
        <v>26.516423999999997</v>
      </c>
      <c r="CF26" s="419">
        <v>32.512505999999995</v>
      </c>
      <c r="CG26" s="419">
        <v>29.687965999999999</v>
      </c>
      <c r="CH26" s="419">
        <v>30.739500000000003</v>
      </c>
      <c r="CI26" s="419">
        <v>30.129969999999997</v>
      </c>
      <c r="CJ26" s="419">
        <v>32.485695</v>
      </c>
      <c r="CK26" s="419">
        <v>29.219761999999999</v>
      </c>
      <c r="CL26" s="695">
        <v>29.055443999999998</v>
      </c>
      <c r="CM26" s="695">
        <v>35.191016000000005</v>
      </c>
      <c r="CN26" s="695">
        <v>32.68233</v>
      </c>
      <c r="CO26" s="695">
        <v>40.145543999999994</v>
      </c>
      <c r="CP26" s="695">
        <v>32.577953999999998</v>
      </c>
      <c r="CQ26" s="695">
        <v>40.003230000000002</v>
      </c>
      <c r="CR26" s="695">
        <v>49.264403999999999</v>
      </c>
      <c r="CS26" s="695">
        <v>23.591074500000001</v>
      </c>
      <c r="CT26" s="695">
        <v>27.661998000000004</v>
      </c>
      <c r="CU26" s="695">
        <v>28.550580000000004</v>
      </c>
      <c r="CV26" s="695">
        <v>26.549174999999998</v>
      </c>
    </row>
    <row r="27" spans="1:100" s="409" customFormat="1" ht="11.25">
      <c r="A27" s="417" t="s">
        <v>524</v>
      </c>
      <c r="B27" s="419"/>
      <c r="C27" s="419"/>
      <c r="D27" s="419"/>
      <c r="E27" s="419"/>
      <c r="F27" s="419"/>
      <c r="G27" s="419"/>
      <c r="H27" s="419"/>
      <c r="I27" s="419"/>
      <c r="J27" s="419"/>
      <c r="K27" s="419"/>
      <c r="L27" s="419"/>
      <c r="M27" s="419"/>
      <c r="N27" s="419"/>
      <c r="O27" s="419"/>
      <c r="P27" s="419"/>
      <c r="Q27" s="419"/>
      <c r="R27" s="419"/>
      <c r="S27" s="419"/>
      <c r="T27" s="419"/>
      <c r="U27" s="419"/>
      <c r="V27" s="419"/>
      <c r="W27" s="419"/>
      <c r="X27" s="419"/>
      <c r="Y27" s="419"/>
      <c r="Z27" s="419"/>
      <c r="AA27" s="419"/>
      <c r="AB27" s="419"/>
      <c r="AC27" s="419"/>
      <c r="AD27" s="419"/>
      <c r="AE27" s="419"/>
      <c r="AF27" s="419"/>
      <c r="AG27" s="419"/>
      <c r="AH27" s="419"/>
      <c r="AI27" s="419"/>
      <c r="AJ27" s="419"/>
      <c r="AK27" s="419"/>
      <c r="AL27" s="419"/>
      <c r="AM27" s="419"/>
      <c r="AN27" s="419"/>
      <c r="AO27" s="419">
        <v>31.627600000000001</v>
      </c>
      <c r="AP27" s="419">
        <v>30.027659999999997</v>
      </c>
      <c r="AQ27" s="419">
        <v>25.221</v>
      </c>
      <c r="AR27" s="419">
        <v>32.579465999999996</v>
      </c>
      <c r="AS27" s="419">
        <v>32.490899999999996</v>
      </c>
      <c r="AT27" s="419">
        <v>29.902932</v>
      </c>
      <c r="AU27" s="419">
        <v>27.990523</v>
      </c>
      <c r="AV27" s="419">
        <v>24.051568000000003</v>
      </c>
      <c r="AW27" s="419">
        <v>23.635079999999999</v>
      </c>
      <c r="AX27" s="419">
        <v>26.074251</v>
      </c>
      <c r="AY27" s="419">
        <v>19.828953000000002</v>
      </c>
      <c r="AZ27" s="419">
        <v>25.260664000000002</v>
      </c>
      <c r="BA27" s="419">
        <v>25.891144999999998</v>
      </c>
      <c r="BB27" s="419">
        <v>27.548783999999998</v>
      </c>
      <c r="BC27" s="419">
        <v>22.377559999999995</v>
      </c>
      <c r="BD27" s="419">
        <v>26.202500000000001</v>
      </c>
      <c r="BE27" s="419">
        <v>24.316188</v>
      </c>
      <c r="BF27" s="419">
        <v>22.516849999999998</v>
      </c>
      <c r="BG27" s="419">
        <v>24.645975</v>
      </c>
      <c r="BH27" s="419">
        <v>25.53942</v>
      </c>
      <c r="BI27" s="419">
        <v>23.055816</v>
      </c>
      <c r="BJ27" s="419">
        <v>22.969280000000001</v>
      </c>
      <c r="BK27" s="419">
        <v>24.138227999999998</v>
      </c>
      <c r="BL27" s="419">
        <v>15.097020000000001</v>
      </c>
      <c r="BM27" s="419">
        <v>14.369664</v>
      </c>
      <c r="BN27" s="419">
        <v>19.218060000000001</v>
      </c>
      <c r="BO27" s="419">
        <v>16.979842000000001</v>
      </c>
      <c r="BP27" s="419">
        <v>22.690937999999999</v>
      </c>
      <c r="BQ27" s="419">
        <v>27.115712000000002</v>
      </c>
      <c r="BR27" s="419">
        <v>34.123668000000002</v>
      </c>
      <c r="BS27" s="419">
        <v>26.994911999999999</v>
      </c>
      <c r="BT27" s="419">
        <v>34.816320000000005</v>
      </c>
      <c r="BU27" s="419">
        <v>31.9222</v>
      </c>
      <c r="BV27" s="419">
        <v>41.447786000000001</v>
      </c>
      <c r="BW27" s="419">
        <v>27.954549999999998</v>
      </c>
      <c r="BX27" s="419">
        <v>29.108352999999997</v>
      </c>
      <c r="BY27" s="419">
        <v>46.148868</v>
      </c>
      <c r="BZ27" s="419">
        <v>48.591849000000003</v>
      </c>
      <c r="CA27" s="419">
        <v>53.535834000000001</v>
      </c>
      <c r="CB27" s="419">
        <v>45.683467999999998</v>
      </c>
      <c r="CC27" s="419">
        <v>53.003705000000004</v>
      </c>
      <c r="CD27" s="419">
        <v>27.865031999999999</v>
      </c>
      <c r="CE27" s="419">
        <v>32.746480000000005</v>
      </c>
      <c r="CF27" s="419">
        <v>30.290558999999998</v>
      </c>
      <c r="CG27" s="419">
        <v>38.611480999999998</v>
      </c>
      <c r="CH27" s="419">
        <v>36.308062000000007</v>
      </c>
      <c r="CI27" s="419">
        <v>32.514299999999999</v>
      </c>
      <c r="CJ27" s="419">
        <v>29.155184000000002</v>
      </c>
      <c r="CK27" s="419">
        <v>28.739575000000002</v>
      </c>
      <c r="CL27" s="695">
        <v>34.491184000000004</v>
      </c>
      <c r="CM27" s="695">
        <v>33.313680000000005</v>
      </c>
      <c r="CN27" s="695">
        <v>38.981586</v>
      </c>
      <c r="CO27" s="695">
        <v>34.332465999999997</v>
      </c>
      <c r="CP27" s="695">
        <v>39.411203</v>
      </c>
      <c r="CQ27" s="695">
        <v>49.589568</v>
      </c>
      <c r="CR27" s="695">
        <v>46.670832000000004</v>
      </c>
      <c r="CS27" s="695">
        <v>27.655926250000004</v>
      </c>
      <c r="CT27" s="695">
        <v>28.103625000000001</v>
      </c>
      <c r="CU27" s="695">
        <v>26.68272</v>
      </c>
      <c r="CV27" s="695">
        <v>27.240500000000001</v>
      </c>
    </row>
    <row r="28" spans="1:100" s="408" customFormat="1" ht="11.25">
      <c r="A28" s="417" t="s">
        <v>521</v>
      </c>
      <c r="B28" s="419"/>
      <c r="C28" s="419"/>
      <c r="D28" s="419"/>
      <c r="E28" s="419"/>
      <c r="F28" s="419"/>
      <c r="G28" s="419"/>
      <c r="H28" s="419"/>
      <c r="I28" s="419"/>
      <c r="J28" s="419"/>
      <c r="K28" s="419"/>
      <c r="L28" s="419"/>
      <c r="M28" s="419"/>
      <c r="N28" s="419"/>
      <c r="O28" s="419"/>
      <c r="P28" s="419"/>
      <c r="Q28" s="419"/>
      <c r="R28" s="419"/>
      <c r="S28" s="419"/>
      <c r="T28" s="419"/>
      <c r="U28" s="419"/>
      <c r="V28" s="419"/>
      <c r="W28" s="419"/>
      <c r="X28" s="419"/>
      <c r="Y28" s="419"/>
      <c r="Z28" s="419"/>
      <c r="AA28" s="419"/>
      <c r="AB28" s="419"/>
      <c r="AC28" s="419"/>
      <c r="AD28" s="419"/>
      <c r="AE28" s="419"/>
      <c r="AF28" s="419"/>
      <c r="AG28" s="419"/>
      <c r="AH28" s="419"/>
      <c r="AI28" s="419"/>
      <c r="AJ28" s="419"/>
      <c r="AK28" s="419"/>
      <c r="AL28" s="419"/>
      <c r="AM28" s="419"/>
      <c r="AN28" s="419"/>
      <c r="AO28" s="419">
        <v>28.4208</v>
      </c>
      <c r="AP28" s="419">
        <v>26.84385</v>
      </c>
      <c r="AQ28" s="419">
        <v>24.303812000000001</v>
      </c>
      <c r="AR28" s="419">
        <v>25.838609999999999</v>
      </c>
      <c r="AS28" s="419">
        <v>30.350286000000001</v>
      </c>
      <c r="AT28" s="419">
        <v>28.092635999999999</v>
      </c>
      <c r="AU28" s="419">
        <v>26.780804000000003</v>
      </c>
      <c r="AV28" s="419">
        <v>21.118680000000001</v>
      </c>
      <c r="AW28" s="419">
        <v>21.687639999999998</v>
      </c>
      <c r="AX28" s="419">
        <v>22.876760000000001</v>
      </c>
      <c r="AY28" s="419">
        <v>18.832948000000002</v>
      </c>
      <c r="AZ28" s="419">
        <v>18.505783999999998</v>
      </c>
      <c r="BA28" s="419">
        <v>20.794847999999998</v>
      </c>
      <c r="BB28" s="419">
        <v>23.423351999999998</v>
      </c>
      <c r="BC28" s="419">
        <v>20.473792</v>
      </c>
      <c r="BD28" s="419">
        <v>20.10876</v>
      </c>
      <c r="BE28" s="419">
        <v>23.338000000000001</v>
      </c>
      <c r="BF28" s="419">
        <v>18.652945999999996</v>
      </c>
      <c r="BG28" s="419">
        <v>22.187000000000001</v>
      </c>
      <c r="BH28" s="419">
        <v>24.148194</v>
      </c>
      <c r="BI28" s="419">
        <v>21.155116</v>
      </c>
      <c r="BJ28" s="419">
        <v>19.955348000000001</v>
      </c>
      <c r="BK28" s="419">
        <v>22.066596000000001</v>
      </c>
      <c r="BL28" s="419">
        <v>14.235144999999999</v>
      </c>
      <c r="BM28" s="419">
        <v>13.822991999999999</v>
      </c>
      <c r="BN28" s="419">
        <v>12.380882999999999</v>
      </c>
      <c r="BO28" s="419">
        <v>15.298716000000002</v>
      </c>
      <c r="BP28" s="419">
        <v>16.388305999999996</v>
      </c>
      <c r="BQ28" s="419">
        <v>22.733613999999999</v>
      </c>
      <c r="BR28" s="419">
        <v>26.823504</v>
      </c>
      <c r="BS28" s="419">
        <v>25.573314</v>
      </c>
      <c r="BT28" s="419">
        <v>26.082644000000002</v>
      </c>
      <c r="BU28" s="419">
        <v>29.740500000000001</v>
      </c>
      <c r="BV28" s="419">
        <v>32.271938999999996</v>
      </c>
      <c r="BW28" s="419">
        <v>24.5644074</v>
      </c>
      <c r="BX28" s="419">
        <v>26.551285999999998</v>
      </c>
      <c r="BY28" s="419">
        <v>28.311919000000003</v>
      </c>
      <c r="BZ28" s="419">
        <v>46.636575999999998</v>
      </c>
      <c r="CA28" s="419">
        <v>44.193207999999998</v>
      </c>
      <c r="CB28" s="419">
        <v>43.468622000000011</v>
      </c>
      <c r="CC28" s="419">
        <v>44.828760000000003</v>
      </c>
      <c r="CD28" s="419">
        <v>3.41831</v>
      </c>
      <c r="CE28" s="419">
        <v>24.073259999999998</v>
      </c>
      <c r="CF28" s="419">
        <v>29.613675000000001</v>
      </c>
      <c r="CG28" s="419">
        <v>29.244029999999999</v>
      </c>
      <c r="CH28" s="419">
        <v>28.273630000000004</v>
      </c>
      <c r="CI28" s="419">
        <v>28.552160000000001</v>
      </c>
      <c r="CJ28" s="419">
        <v>27.785971999999997</v>
      </c>
      <c r="CK28" s="419">
        <v>28.044447000000002</v>
      </c>
      <c r="CL28" s="695">
        <v>28.144115999999997</v>
      </c>
      <c r="CM28" s="695">
        <v>31.766738</v>
      </c>
      <c r="CN28" s="695">
        <v>31.704007999999998</v>
      </c>
      <c r="CO28" s="695">
        <v>30.601638000000005</v>
      </c>
      <c r="CP28" s="695">
        <v>36.927757</v>
      </c>
      <c r="CQ28" s="695">
        <v>38.382846000000001</v>
      </c>
      <c r="CR28" s="695">
        <v>44.908076999999999</v>
      </c>
      <c r="CS28" s="695">
        <v>22.841699999999999</v>
      </c>
      <c r="CT28" s="695">
        <v>26.894449999999999</v>
      </c>
      <c r="CU28" s="695">
        <v>26.063668</v>
      </c>
      <c r="CV28" s="695">
        <v>25.652470000000001</v>
      </c>
    </row>
    <row r="29" spans="1:100" s="408" customFormat="1" ht="11.25">
      <c r="A29" s="427" t="s">
        <v>522</v>
      </c>
      <c r="B29" s="428"/>
      <c r="C29" s="428"/>
      <c r="D29" s="428"/>
      <c r="E29" s="428"/>
      <c r="F29" s="428"/>
      <c r="G29" s="428"/>
      <c r="H29" s="428"/>
      <c r="I29" s="428"/>
      <c r="J29" s="428"/>
      <c r="K29" s="428"/>
      <c r="L29" s="428"/>
      <c r="M29" s="428"/>
      <c r="N29" s="428"/>
      <c r="O29" s="428"/>
      <c r="P29" s="428"/>
      <c r="Q29" s="428"/>
      <c r="R29" s="428"/>
      <c r="S29" s="428"/>
      <c r="T29" s="428"/>
      <c r="U29" s="428"/>
      <c r="V29" s="428"/>
      <c r="W29" s="428"/>
      <c r="X29" s="428"/>
      <c r="Y29" s="428"/>
      <c r="Z29" s="428"/>
      <c r="AA29" s="428"/>
      <c r="AB29" s="428"/>
      <c r="AC29" s="428"/>
      <c r="AD29" s="428"/>
      <c r="AE29" s="428"/>
      <c r="AF29" s="428"/>
      <c r="AG29" s="428"/>
      <c r="AH29" s="428"/>
      <c r="AI29" s="428"/>
      <c r="AJ29" s="428"/>
      <c r="AK29" s="428"/>
      <c r="AL29" s="428"/>
      <c r="AM29" s="428"/>
      <c r="AN29" s="428"/>
      <c r="AO29" s="428">
        <v>32.831589999999998</v>
      </c>
      <c r="AP29" s="428">
        <v>32.409524000000005</v>
      </c>
      <c r="AQ29" s="428">
        <v>32.011372999999999</v>
      </c>
      <c r="AR29" s="428">
        <v>32.647233999999997</v>
      </c>
      <c r="AS29" s="428">
        <v>36.514049</v>
      </c>
      <c r="AT29" s="428">
        <v>33.091740000000001</v>
      </c>
      <c r="AU29" s="428">
        <v>30.882453000000002</v>
      </c>
      <c r="AV29" s="428">
        <v>28.818079999999998</v>
      </c>
      <c r="AW29" s="428">
        <v>27.093171999999999</v>
      </c>
      <c r="AX29" s="428">
        <v>29.696763999999998</v>
      </c>
      <c r="AY29" s="428">
        <v>26.379919999999998</v>
      </c>
      <c r="AZ29" s="428">
        <v>27.167511000000001</v>
      </c>
      <c r="BA29" s="428">
        <v>25.891144999999998</v>
      </c>
      <c r="BB29" s="428">
        <v>27.609197999999999</v>
      </c>
      <c r="BC29" s="428">
        <v>28.85106</v>
      </c>
      <c r="BD29" s="428">
        <v>26.814347999999999</v>
      </c>
      <c r="BE29" s="428">
        <v>30.476934</v>
      </c>
      <c r="BF29" s="428">
        <v>24.405747999999996</v>
      </c>
      <c r="BG29" s="428">
        <v>26.753287</v>
      </c>
      <c r="BH29" s="428">
        <v>38.031576000000001</v>
      </c>
      <c r="BI29" s="428">
        <v>34.187174999999996</v>
      </c>
      <c r="BJ29" s="428">
        <v>24.989969999999996</v>
      </c>
      <c r="BK29" s="428">
        <v>28.227971999999998</v>
      </c>
      <c r="BL29" s="428">
        <v>24.453744</v>
      </c>
      <c r="BM29" s="428">
        <v>19.322889000000004</v>
      </c>
      <c r="BN29" s="428">
        <v>23.084243000000001</v>
      </c>
      <c r="BO29" s="428">
        <v>23.014464</v>
      </c>
      <c r="BP29" s="428">
        <v>24.140235000000001</v>
      </c>
      <c r="BQ29" s="428">
        <v>29.855760000000004</v>
      </c>
      <c r="BR29" s="428">
        <v>35.033588000000002</v>
      </c>
      <c r="BS29" s="428">
        <v>35.357700000000001</v>
      </c>
      <c r="BT29" s="428">
        <v>35.986356000000001</v>
      </c>
      <c r="BU29" s="428">
        <v>38.122799999999998</v>
      </c>
      <c r="BV29" s="428">
        <v>43.951298000000001</v>
      </c>
      <c r="BW29" s="428">
        <v>41.461804000000001</v>
      </c>
      <c r="BX29" s="428">
        <v>34.351403400000002</v>
      </c>
      <c r="BY29" s="428">
        <v>46.458852</v>
      </c>
      <c r="BZ29" s="428">
        <v>55.846206000000002</v>
      </c>
      <c r="CA29" s="428">
        <v>54.446577999999995</v>
      </c>
      <c r="CB29" s="428">
        <v>55.489984</v>
      </c>
      <c r="CC29" s="428">
        <v>45.413120000000006</v>
      </c>
      <c r="CD29" s="428">
        <v>53.853738</v>
      </c>
      <c r="CE29" s="428">
        <v>37.829000000000001</v>
      </c>
      <c r="CF29" s="428">
        <v>36.441251000000001</v>
      </c>
      <c r="CG29" s="428">
        <v>39.735630000000008</v>
      </c>
      <c r="CH29" s="428">
        <v>36.762544000000005</v>
      </c>
      <c r="CI29" s="428">
        <v>36.762544000000005</v>
      </c>
      <c r="CJ29" s="428">
        <v>33.377279999999999</v>
      </c>
      <c r="CK29" s="428">
        <v>33.273045000000003</v>
      </c>
      <c r="CL29" s="697">
        <v>35.979846000000002</v>
      </c>
      <c r="CM29" s="697">
        <v>38.234480999999995</v>
      </c>
      <c r="CN29" s="697">
        <v>44.338986999999996</v>
      </c>
      <c r="CO29" s="697">
        <v>45.532963000000002</v>
      </c>
      <c r="CP29" s="697">
        <v>43.846116000000002</v>
      </c>
      <c r="CQ29" s="697">
        <v>43.846116000000002</v>
      </c>
      <c r="CR29" s="697">
        <v>51.248735000000011</v>
      </c>
      <c r="CS29" s="697">
        <v>28.041632999999997</v>
      </c>
      <c r="CT29" s="697">
        <v>27.544212999999999</v>
      </c>
      <c r="CU29" s="697">
        <v>26.611850999999998</v>
      </c>
      <c r="CV29" s="697">
        <v>26.268920999999999</v>
      </c>
    </row>
    <row r="30" spans="1:100" s="408" customFormat="1" ht="11.25">
      <c r="A30" s="411" t="s">
        <v>612</v>
      </c>
      <c r="B30" s="412"/>
      <c r="C30" s="412"/>
      <c r="D30" s="412"/>
      <c r="E30" s="412"/>
      <c r="F30" s="412"/>
      <c r="G30" s="412"/>
      <c r="H30" s="412"/>
      <c r="I30" s="412"/>
      <c r="J30" s="412"/>
      <c r="K30" s="412"/>
      <c r="L30" s="412"/>
      <c r="M30" s="412"/>
      <c r="N30" s="412"/>
      <c r="O30" s="412"/>
      <c r="P30" s="412"/>
      <c r="Q30" s="412"/>
      <c r="R30" s="412"/>
      <c r="S30" s="412"/>
      <c r="T30" s="412"/>
      <c r="U30" s="412"/>
      <c r="V30" s="412"/>
      <c r="W30" s="412"/>
      <c r="X30" s="412"/>
      <c r="Y30" s="412"/>
      <c r="Z30" s="412"/>
      <c r="AA30" s="412"/>
      <c r="AB30" s="412"/>
      <c r="AC30" s="412"/>
      <c r="AD30" s="412"/>
      <c r="AE30" s="412"/>
      <c r="AF30" s="412"/>
      <c r="AG30" s="412"/>
      <c r="AH30" s="412"/>
      <c r="AI30" s="412"/>
      <c r="AJ30" s="412"/>
      <c r="AK30" s="412"/>
      <c r="AL30" s="412"/>
      <c r="AM30" s="412"/>
      <c r="AN30" s="412"/>
      <c r="AO30" s="412"/>
      <c r="AP30" s="412"/>
      <c r="AQ30" s="412"/>
      <c r="AR30" s="412"/>
      <c r="AS30" s="412"/>
      <c r="AT30" s="412"/>
      <c r="AU30" s="412"/>
      <c r="AV30" s="412"/>
      <c r="AW30" s="412"/>
      <c r="AX30" s="412"/>
      <c r="AY30" s="412"/>
      <c r="AZ30" s="412"/>
      <c r="BA30" s="412"/>
      <c r="BB30" s="412"/>
      <c r="BC30" s="412"/>
      <c r="BD30" s="412"/>
      <c r="BE30" s="412"/>
      <c r="BF30" s="412"/>
      <c r="BG30" s="412"/>
      <c r="BH30" s="412"/>
      <c r="BI30" s="412"/>
      <c r="BJ30" s="412"/>
      <c r="BK30" s="412"/>
      <c r="BL30" s="412"/>
      <c r="BM30" s="412"/>
      <c r="BN30" s="412"/>
      <c r="BO30" s="412"/>
      <c r="BP30" s="412"/>
      <c r="BQ30" s="412"/>
      <c r="BR30" s="412"/>
      <c r="BS30" s="412"/>
      <c r="BT30" s="412"/>
      <c r="BU30" s="412"/>
      <c r="BV30" s="412"/>
      <c r="BW30" s="412"/>
      <c r="BX30" s="412"/>
      <c r="BY30" s="412"/>
      <c r="BZ30" s="412"/>
      <c r="CA30" s="412"/>
      <c r="CB30" s="412"/>
      <c r="CC30" s="412"/>
      <c r="CD30" s="412"/>
      <c r="CE30" s="412"/>
      <c r="CF30" s="412"/>
      <c r="CG30" s="412"/>
      <c r="CH30" s="412"/>
      <c r="CI30" s="412"/>
      <c r="CJ30" s="412"/>
      <c r="CK30" s="412"/>
      <c r="CL30" s="412"/>
      <c r="CM30" s="698"/>
      <c r="CN30" s="698"/>
      <c r="CO30" s="698"/>
      <c r="CP30" s="698"/>
      <c r="CQ30" s="698"/>
      <c r="CR30" s="698"/>
      <c r="CS30" s="698"/>
      <c r="CT30" s="698"/>
      <c r="CU30" s="698"/>
      <c r="CV30" s="698"/>
    </row>
    <row r="31" spans="1:100" s="408" customFormat="1" ht="12" thickBot="1">
      <c r="A31" s="421" t="s">
        <v>525</v>
      </c>
      <c r="B31" s="422"/>
      <c r="C31" s="422"/>
      <c r="D31" s="422"/>
      <c r="E31" s="422"/>
      <c r="F31" s="422"/>
      <c r="G31" s="422"/>
      <c r="H31" s="422"/>
      <c r="I31" s="422"/>
      <c r="J31" s="422"/>
      <c r="K31" s="422"/>
      <c r="L31" s="422"/>
      <c r="M31" s="422"/>
      <c r="N31" s="422"/>
      <c r="O31" s="422"/>
      <c r="P31" s="422"/>
      <c r="Q31" s="422"/>
      <c r="R31" s="422"/>
      <c r="S31" s="422"/>
      <c r="T31" s="422"/>
      <c r="U31" s="422"/>
      <c r="V31" s="422"/>
      <c r="W31" s="422"/>
      <c r="X31" s="422"/>
      <c r="Y31" s="422"/>
      <c r="Z31" s="422"/>
      <c r="AA31" s="422"/>
      <c r="AB31" s="422"/>
      <c r="AC31" s="422"/>
      <c r="AD31" s="422"/>
      <c r="AE31" s="422"/>
      <c r="AF31" s="422"/>
      <c r="AG31" s="422"/>
      <c r="AH31" s="422"/>
      <c r="AI31" s="422"/>
      <c r="AJ31" s="422"/>
      <c r="AK31" s="422"/>
      <c r="AL31" s="422"/>
      <c r="AM31" s="422"/>
      <c r="AN31" s="422"/>
      <c r="AO31" s="422">
        <v>233.82599999999999</v>
      </c>
      <c r="AP31" s="422">
        <v>6371.4654330000003</v>
      </c>
      <c r="AQ31" s="422">
        <v>2613.326</v>
      </c>
      <c r="AR31" s="422">
        <v>5501.9390000000003</v>
      </c>
      <c r="AS31" s="422">
        <v>3787.07</v>
      </c>
      <c r="AT31" s="422">
        <v>5553.8109999999997</v>
      </c>
      <c r="AU31" s="422">
        <v>4464.6180000000004</v>
      </c>
      <c r="AV31" s="422">
        <v>4287.0280000000002</v>
      </c>
      <c r="AW31" s="422">
        <v>4686.482</v>
      </c>
      <c r="AX31" s="422">
        <v>9481.2540000000008</v>
      </c>
      <c r="AY31" s="422">
        <v>7276.5150000000003</v>
      </c>
      <c r="AZ31" s="422">
        <v>8212.2639999999992</v>
      </c>
      <c r="BA31" s="422">
        <v>8751.6890000000003</v>
      </c>
      <c r="BB31" s="422">
        <v>17017.142</v>
      </c>
      <c r="BC31" s="422">
        <v>6425.4340000000002</v>
      </c>
      <c r="BD31" s="422">
        <v>8236.4069999999992</v>
      </c>
      <c r="BE31" s="422">
        <v>10835.313</v>
      </c>
      <c r="BF31" s="422">
        <v>10197.582</v>
      </c>
      <c r="BG31" s="422">
        <v>6024.5169999999998</v>
      </c>
      <c r="BH31" s="422">
        <v>14594.977000000001</v>
      </c>
      <c r="BI31" s="422">
        <v>13523.79</v>
      </c>
      <c r="BJ31" s="422">
        <v>10771.475</v>
      </c>
      <c r="BK31" s="422">
        <v>5844.4650000000001</v>
      </c>
      <c r="BL31" s="422">
        <v>10140.432000000001</v>
      </c>
      <c r="BM31" s="422">
        <v>19335.848000000002</v>
      </c>
      <c r="BN31" s="422">
        <v>14087.049000000001</v>
      </c>
      <c r="BO31" s="422">
        <v>11129.88</v>
      </c>
      <c r="BP31" s="422">
        <v>9161.8459999999995</v>
      </c>
      <c r="BQ31" s="422">
        <v>11496.002</v>
      </c>
      <c r="BR31" s="422">
        <v>11129.739</v>
      </c>
      <c r="BS31" s="422">
        <v>11904.841</v>
      </c>
      <c r="BT31" s="422">
        <v>7014.8069999999998</v>
      </c>
      <c r="BU31" s="422">
        <v>10031.555</v>
      </c>
      <c r="BV31" s="422">
        <v>12037.315000000001</v>
      </c>
      <c r="BW31" s="422">
        <v>15178.578</v>
      </c>
      <c r="BX31" s="422">
        <v>16150.116</v>
      </c>
      <c r="BY31" s="422">
        <v>20175.392</v>
      </c>
      <c r="BZ31" s="422">
        <v>18284.764999999999</v>
      </c>
      <c r="CA31" s="422">
        <v>10907.8</v>
      </c>
      <c r="CB31" s="422">
        <v>15161.5</v>
      </c>
      <c r="CC31" s="422">
        <v>12125.5</v>
      </c>
      <c r="CD31" s="422">
        <v>28445.498</v>
      </c>
      <c r="CE31" s="422">
        <v>28840.713</v>
      </c>
      <c r="CF31" s="422">
        <v>16189.3</v>
      </c>
      <c r="CG31" s="422">
        <v>18788.5</v>
      </c>
      <c r="CH31" s="422">
        <v>32233.1</v>
      </c>
      <c r="CI31" s="422">
        <v>21284.5</v>
      </c>
      <c r="CJ31" s="422">
        <v>14273.7</v>
      </c>
      <c r="CK31" s="422">
        <v>15729.3</v>
      </c>
      <c r="CL31" s="422">
        <v>27389.599999999999</v>
      </c>
      <c r="CM31" s="699">
        <v>17795</v>
      </c>
      <c r="CN31" s="699">
        <v>14838.089</v>
      </c>
      <c r="CO31" s="699">
        <v>22023.195</v>
      </c>
      <c r="CP31" s="699">
        <v>36599.137999999999</v>
      </c>
      <c r="CQ31" s="699">
        <v>16676.076000000001</v>
      </c>
      <c r="CR31" s="699">
        <v>14517.27</v>
      </c>
      <c r="CS31" s="699">
        <v>18627.248</v>
      </c>
      <c r="CT31" s="699">
        <v>10017.624</v>
      </c>
      <c r="CU31" s="699">
        <v>13753.205</v>
      </c>
      <c r="CV31" s="699">
        <v>16834.462</v>
      </c>
    </row>
    <row r="32" spans="1:100" s="408" customFormat="1" ht="13.5" thickTop="1">
      <c r="A32" s="89"/>
      <c r="C32" s="409"/>
      <c r="D32" s="409"/>
      <c r="E32" s="409"/>
      <c r="F32" s="409"/>
      <c r="G32" s="409"/>
      <c r="H32" s="409"/>
      <c r="I32" s="409"/>
      <c r="J32" s="409"/>
      <c r="K32" s="409"/>
      <c r="L32" s="409"/>
      <c r="M32" s="409"/>
      <c r="N32" s="409"/>
      <c r="O32" s="409"/>
      <c r="P32" s="409"/>
      <c r="Q32" s="409"/>
      <c r="R32" s="409"/>
      <c r="S32" s="409"/>
      <c r="T32" s="409"/>
      <c r="U32" s="409"/>
      <c r="V32" s="409"/>
      <c r="W32" s="409"/>
      <c r="X32" s="409"/>
      <c r="Y32" s="409"/>
      <c r="Z32" s="409"/>
      <c r="AA32" s="409"/>
      <c r="AB32" s="409"/>
      <c r="AC32" s="409"/>
      <c r="AD32" s="409"/>
      <c r="AE32" s="409"/>
      <c r="AF32" s="409"/>
      <c r="AG32" s="409"/>
      <c r="AH32" s="409"/>
      <c r="AI32" s="409"/>
      <c r="AJ32" s="409"/>
      <c r="AK32" s="409"/>
      <c r="AL32" s="409"/>
      <c r="AM32" s="409"/>
      <c r="AN32" s="409"/>
      <c r="AO32" s="409"/>
      <c r="AP32" s="409"/>
      <c r="AQ32" s="409"/>
      <c r="AR32" s="409"/>
      <c r="AS32" s="409"/>
      <c r="AT32" s="409"/>
      <c r="AU32" s="409"/>
      <c r="AV32" s="409"/>
      <c r="AW32" s="409"/>
      <c r="AX32" s="409"/>
      <c r="AY32" s="409"/>
      <c r="AZ32" s="409"/>
      <c r="BA32" s="409"/>
      <c r="BB32" s="409"/>
      <c r="BC32" s="409"/>
      <c r="BD32" s="409"/>
      <c r="BE32" s="409"/>
      <c r="BF32" s="409"/>
      <c r="BG32" s="409"/>
      <c r="BH32" s="409"/>
      <c r="BI32" s="409"/>
      <c r="BJ32" s="409"/>
      <c r="BK32" s="409"/>
      <c r="BL32" s="409"/>
      <c r="BM32" s="409"/>
      <c r="BN32" s="409"/>
      <c r="BO32" s="409"/>
      <c r="BP32" s="409"/>
      <c r="BQ32" s="409"/>
      <c r="BR32" s="409"/>
      <c r="BS32" s="409"/>
      <c r="BT32" s="409"/>
      <c r="BU32" s="409"/>
      <c r="BV32" s="409"/>
      <c r="BW32" s="409"/>
      <c r="BX32" s="409"/>
      <c r="BY32" s="409"/>
      <c r="BZ32" s="409"/>
    </row>
    <row r="33" spans="1:78" s="408" customFormat="1">
      <c r="A33" s="89"/>
      <c r="C33" s="409"/>
      <c r="D33" s="409"/>
      <c r="E33" s="409"/>
      <c r="F33" s="409"/>
      <c r="G33" s="409"/>
      <c r="H33" s="409"/>
      <c r="I33" s="409"/>
      <c r="J33" s="409"/>
      <c r="K33" s="409"/>
      <c r="L33" s="409"/>
      <c r="M33" s="409"/>
      <c r="N33" s="409"/>
      <c r="O33" s="409"/>
      <c r="P33" s="409"/>
      <c r="Q33" s="409"/>
      <c r="R33" s="409"/>
      <c r="S33" s="409"/>
      <c r="T33" s="409"/>
      <c r="U33" s="409"/>
      <c r="V33" s="409"/>
      <c r="W33" s="409"/>
      <c r="X33" s="409"/>
      <c r="Y33" s="409"/>
      <c r="Z33" s="409"/>
      <c r="AA33" s="409"/>
      <c r="AB33" s="409"/>
      <c r="AC33" s="409"/>
      <c r="AD33" s="409"/>
      <c r="AE33" s="409"/>
      <c r="AF33" s="409"/>
      <c r="AG33" s="409"/>
      <c r="AH33" s="409"/>
      <c r="AI33" s="409"/>
      <c r="AJ33" s="409"/>
      <c r="AK33" s="409"/>
      <c r="AL33" s="409"/>
      <c r="AM33" s="409"/>
      <c r="AN33" s="409"/>
      <c r="AO33" s="409"/>
      <c r="AP33" s="409"/>
      <c r="AQ33" s="409"/>
      <c r="AR33" s="409"/>
      <c r="AS33" s="409"/>
      <c r="AT33" s="409"/>
      <c r="AU33" s="409"/>
      <c r="AV33" s="409"/>
      <c r="AW33" s="409"/>
      <c r="AX33" s="409"/>
      <c r="AY33" s="409"/>
      <c r="AZ33" s="409"/>
      <c r="BA33" s="409"/>
      <c r="BB33" s="409"/>
      <c r="BC33" s="409"/>
      <c r="BD33" s="409"/>
      <c r="BE33" s="409"/>
      <c r="BF33" s="409"/>
      <c r="BG33" s="409"/>
      <c r="BH33" s="409"/>
      <c r="BI33" s="409"/>
      <c r="BJ33" s="409"/>
      <c r="BK33" s="409"/>
      <c r="BL33" s="409"/>
      <c r="BM33" s="409"/>
      <c r="BN33" s="409"/>
      <c r="BO33" s="409"/>
      <c r="BP33" s="409"/>
      <c r="BQ33" s="409"/>
      <c r="BR33" s="409"/>
      <c r="BS33" s="409"/>
      <c r="BT33" s="409"/>
      <c r="BU33" s="409"/>
      <c r="BV33" s="409"/>
      <c r="BW33" s="409"/>
      <c r="BX33" s="409"/>
      <c r="BY33" s="409"/>
      <c r="BZ33" s="409"/>
    </row>
    <row r="34" spans="1:78" s="408" customFormat="1">
      <c r="A34" s="89"/>
      <c r="C34" s="409"/>
      <c r="D34" s="409"/>
      <c r="E34" s="409"/>
      <c r="F34" s="409"/>
      <c r="G34" s="409"/>
      <c r="H34" s="409"/>
      <c r="I34" s="409"/>
      <c r="J34" s="409"/>
      <c r="K34" s="409"/>
      <c r="L34" s="409"/>
      <c r="M34" s="409"/>
      <c r="N34" s="409"/>
      <c r="O34" s="409"/>
      <c r="P34" s="409"/>
      <c r="Q34" s="409"/>
      <c r="R34" s="409"/>
      <c r="S34" s="409"/>
      <c r="T34" s="409"/>
      <c r="U34" s="409"/>
      <c r="V34" s="409"/>
      <c r="W34" s="409"/>
      <c r="X34" s="409"/>
      <c r="Y34" s="409"/>
      <c r="Z34" s="409"/>
      <c r="AA34" s="409"/>
      <c r="AB34" s="409"/>
      <c r="AC34" s="409"/>
      <c r="AD34" s="409"/>
      <c r="AE34" s="409"/>
      <c r="AF34" s="409"/>
      <c r="AG34" s="409"/>
      <c r="AH34" s="409"/>
      <c r="AI34" s="409"/>
      <c r="AJ34" s="409"/>
      <c r="AK34" s="409"/>
      <c r="AL34" s="409"/>
      <c r="AM34" s="409"/>
      <c r="AN34" s="409"/>
      <c r="AO34" s="409"/>
      <c r="AP34" s="409"/>
      <c r="AQ34" s="409"/>
      <c r="AR34" s="409"/>
      <c r="AS34" s="409"/>
      <c r="AT34" s="409"/>
      <c r="AU34" s="409"/>
      <c r="AV34" s="409"/>
      <c r="AW34" s="409"/>
      <c r="AX34" s="409"/>
      <c r="AY34" s="409"/>
      <c r="AZ34" s="409"/>
      <c r="BA34" s="409"/>
      <c r="BB34" s="409"/>
      <c r="BC34" s="409"/>
      <c r="BD34" s="409"/>
      <c r="BE34" s="409"/>
      <c r="BF34" s="409"/>
      <c r="BG34" s="409"/>
      <c r="BH34" s="409"/>
      <c r="BI34" s="409"/>
      <c r="BJ34" s="409"/>
      <c r="BK34" s="409"/>
      <c r="BL34" s="409"/>
      <c r="BM34" s="409"/>
      <c r="BN34" s="409"/>
      <c r="BO34" s="409"/>
      <c r="BP34" s="409"/>
      <c r="BQ34" s="409"/>
      <c r="BR34" s="409"/>
      <c r="BS34" s="409"/>
      <c r="BT34" s="409"/>
      <c r="BU34" s="409"/>
      <c r="BV34" s="409"/>
      <c r="BW34" s="409"/>
      <c r="BX34" s="409"/>
      <c r="BY34" s="409"/>
      <c r="BZ34" s="409"/>
    </row>
    <row r="35" spans="1:78" s="408" customFormat="1">
      <c r="A35" s="89"/>
      <c r="C35" s="409"/>
      <c r="D35" s="409"/>
      <c r="E35" s="409"/>
      <c r="F35" s="409"/>
      <c r="G35" s="409"/>
      <c r="H35" s="409"/>
      <c r="I35" s="409"/>
      <c r="J35" s="409"/>
      <c r="K35" s="409"/>
      <c r="L35" s="409"/>
      <c r="M35" s="409"/>
      <c r="N35" s="409"/>
      <c r="O35" s="409"/>
      <c r="P35" s="409"/>
      <c r="Q35" s="409"/>
      <c r="R35" s="409"/>
      <c r="S35" s="409"/>
      <c r="T35" s="409"/>
      <c r="U35" s="409"/>
      <c r="V35" s="409"/>
      <c r="W35" s="409"/>
      <c r="X35" s="409"/>
      <c r="Y35" s="409"/>
      <c r="Z35" s="409"/>
      <c r="AA35" s="409"/>
      <c r="AB35" s="409"/>
      <c r="AC35" s="409"/>
      <c r="AD35" s="409"/>
      <c r="AE35" s="409"/>
      <c r="AF35" s="409"/>
      <c r="AG35" s="409"/>
      <c r="AH35" s="409"/>
      <c r="AI35" s="409"/>
      <c r="AJ35" s="409"/>
      <c r="AK35" s="409"/>
      <c r="AL35" s="409"/>
      <c r="AM35" s="409"/>
      <c r="AN35" s="409"/>
      <c r="AO35" s="409"/>
      <c r="AP35" s="409"/>
      <c r="AQ35" s="409"/>
      <c r="AR35" s="409"/>
      <c r="AS35" s="409"/>
      <c r="AT35" s="409"/>
      <c r="AU35" s="409"/>
      <c r="AV35" s="409"/>
      <c r="AW35" s="409"/>
      <c r="AX35" s="409"/>
      <c r="AY35" s="409"/>
      <c r="AZ35" s="409"/>
      <c r="BA35" s="409"/>
      <c r="BB35" s="409"/>
      <c r="BC35" s="409"/>
      <c r="BD35" s="409"/>
      <c r="BE35" s="409"/>
      <c r="BF35" s="409"/>
      <c r="BG35" s="409"/>
      <c r="BH35" s="409"/>
      <c r="BI35" s="409"/>
      <c r="BJ35" s="409"/>
      <c r="BK35" s="409"/>
      <c r="BL35" s="409"/>
      <c r="BM35" s="409"/>
      <c r="BN35" s="409"/>
      <c r="BO35" s="409"/>
      <c r="BP35" s="409"/>
      <c r="BQ35" s="409"/>
      <c r="BR35" s="409"/>
      <c r="BS35" s="409"/>
      <c r="BT35" s="409"/>
      <c r="BU35" s="409"/>
      <c r="BV35" s="409"/>
      <c r="BW35" s="409"/>
      <c r="BX35" s="409"/>
      <c r="BY35" s="409"/>
      <c r="BZ35" s="409"/>
    </row>
    <row r="36" spans="1:78" s="408" customFormat="1">
      <c r="A36" s="89"/>
      <c r="C36" s="409"/>
      <c r="D36" s="409"/>
      <c r="E36" s="409"/>
      <c r="F36" s="409"/>
      <c r="G36" s="409"/>
      <c r="H36" s="409"/>
      <c r="I36" s="409"/>
      <c r="J36" s="409"/>
      <c r="K36" s="409"/>
      <c r="L36" s="409"/>
      <c r="M36" s="409"/>
      <c r="N36" s="409"/>
      <c r="O36" s="409"/>
      <c r="P36" s="409"/>
      <c r="Q36" s="409"/>
      <c r="R36" s="409"/>
      <c r="S36" s="409"/>
      <c r="T36" s="409"/>
      <c r="U36" s="409"/>
      <c r="V36" s="409"/>
      <c r="W36" s="409"/>
      <c r="X36" s="409"/>
      <c r="Y36" s="409"/>
      <c r="Z36" s="409"/>
      <c r="AA36" s="409"/>
      <c r="AB36" s="409"/>
      <c r="AC36" s="409"/>
      <c r="AD36" s="409"/>
      <c r="AE36" s="409"/>
      <c r="AF36" s="409"/>
      <c r="AG36" s="409"/>
      <c r="AH36" s="409"/>
      <c r="AI36" s="409"/>
      <c r="AJ36" s="409"/>
      <c r="AK36" s="409"/>
      <c r="AL36" s="409"/>
      <c r="AM36" s="409"/>
      <c r="AN36" s="409"/>
      <c r="AO36" s="409"/>
      <c r="AP36" s="409"/>
      <c r="AQ36" s="409"/>
      <c r="AR36" s="409"/>
      <c r="AS36" s="409"/>
      <c r="AT36" s="409"/>
      <c r="AU36" s="409"/>
      <c r="AV36" s="409"/>
      <c r="AW36" s="409"/>
      <c r="AX36" s="409"/>
      <c r="AY36" s="409"/>
      <c r="AZ36" s="409"/>
      <c r="BA36" s="409"/>
      <c r="BB36" s="409"/>
      <c r="BC36" s="409"/>
      <c r="BD36" s="409"/>
      <c r="BE36" s="409"/>
      <c r="BF36" s="409"/>
      <c r="BG36" s="409"/>
      <c r="BH36" s="409"/>
      <c r="BI36" s="409"/>
      <c r="BJ36" s="409"/>
      <c r="BK36" s="409"/>
      <c r="BL36" s="409"/>
      <c r="BM36" s="409"/>
      <c r="BN36" s="409"/>
      <c r="BO36" s="409"/>
      <c r="BP36" s="409"/>
      <c r="BQ36" s="409"/>
      <c r="BR36" s="409"/>
      <c r="BS36" s="409"/>
      <c r="BT36" s="409"/>
      <c r="BU36" s="409"/>
      <c r="BV36" s="409"/>
      <c r="BW36" s="409"/>
      <c r="BX36" s="409"/>
      <c r="BY36" s="409"/>
      <c r="BZ36" s="409"/>
    </row>
  </sheetData>
  <sheetProtection sheet="1" objects="1" scenarios="1"/>
  <hyperlinks>
    <hyperlink ref="A4" location="'Index'!F8" display="Índice!A1" xr:uid="{954C7A7B-C207-4ACF-97C1-3F970C4A1C8F}"/>
  </hyperlinks>
  <printOptions horizontalCentered="1"/>
  <pageMargins left="0.39370078740157483" right="0.39370078740157483" top="0.39370078740157483" bottom="0.39370078740157483" header="0.51181102362204722" footer="0.51181102362204722"/>
  <pageSetup paperSize="9" orientation="landscape" r:id="rId1"/>
  <headerFooter alignWithMargins="0">
    <oddHeader>&amp;R&amp;"Calibri"&amp;10&amp;K000000 #interna&amp;1#_x000D_</oddHead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DA1A4-65DF-4130-A763-7788484C46D1}">
  <sheetPr codeName="Plan47">
    <tabColor rgb="FF808080"/>
  </sheetPr>
  <dimension ref="A1:CF32"/>
  <sheetViews>
    <sheetView showGridLines="0" showRowColHeaders="0" zoomScaleNormal="100" workbookViewId="0">
      <pane xSplit="1" ySplit="5" topLeftCell="BX6" activePane="bottomRight" state="frozen"/>
      <selection pane="topRight" activeCell="B1" sqref="B1"/>
      <selection pane="bottomLeft" activeCell="A6" sqref="A6"/>
      <selection pane="bottomRight" activeCell="A4" sqref="A4"/>
    </sheetView>
  </sheetViews>
  <sheetFormatPr defaultColWidth="12.42578125" defaultRowHeight="12.75"/>
  <cols>
    <col min="1" max="1" width="52.7109375" customWidth="1"/>
    <col min="2" max="236" width="12.7109375" customWidth="1"/>
  </cols>
  <sheetData>
    <row r="1" spans="1:84" s="431" customFormat="1" ht="16.350000000000001" customHeight="1">
      <c r="A1" s="437"/>
      <c r="B1" s="438"/>
      <c r="C1" s="439"/>
      <c r="D1" s="439"/>
      <c r="E1" s="439"/>
      <c r="F1" s="439"/>
      <c r="G1" s="439"/>
      <c r="H1" s="439"/>
      <c r="I1" s="439"/>
      <c r="J1" s="439"/>
      <c r="K1" s="439"/>
      <c r="L1" s="439"/>
      <c r="M1" s="439"/>
      <c r="N1" s="439"/>
      <c r="O1" s="439"/>
      <c r="P1" s="439"/>
      <c r="Q1" s="439"/>
      <c r="R1" s="439"/>
      <c r="S1" s="439"/>
      <c r="T1" s="439"/>
      <c r="U1" s="439"/>
      <c r="V1" s="439"/>
      <c r="W1" s="439"/>
      <c r="X1" s="439"/>
      <c r="Y1" s="439"/>
      <c r="Z1" s="439"/>
      <c r="AA1" s="439"/>
      <c r="AB1" s="439"/>
      <c r="AC1" s="439"/>
      <c r="AD1" s="439"/>
      <c r="AE1" s="439"/>
      <c r="AF1" s="439"/>
      <c r="AG1" s="439"/>
      <c r="AH1" s="439"/>
      <c r="AI1" s="440"/>
      <c r="AJ1" s="440"/>
      <c r="AK1" s="440"/>
      <c r="AL1" s="440"/>
      <c r="AM1" s="440"/>
      <c r="AN1" s="440"/>
      <c r="AO1" s="440"/>
      <c r="AP1" s="440"/>
      <c r="AQ1" s="440"/>
      <c r="AR1" s="440"/>
      <c r="AS1" s="440"/>
      <c r="AT1" s="440"/>
      <c r="AU1" s="440"/>
      <c r="AV1" s="440"/>
      <c r="AW1" s="440"/>
      <c r="AX1" s="440"/>
      <c r="AY1" s="440"/>
      <c r="AZ1" s="440"/>
      <c r="BA1" s="440"/>
      <c r="BB1" s="440"/>
      <c r="BC1" s="440"/>
      <c r="BD1" s="440"/>
      <c r="BE1" s="440"/>
      <c r="BF1" s="440"/>
      <c r="BG1" s="440"/>
      <c r="BH1" s="440"/>
      <c r="BI1" s="440"/>
      <c r="BJ1" s="440"/>
      <c r="BK1" s="440"/>
      <c r="BL1" s="440"/>
      <c r="BM1" s="440"/>
      <c r="BN1" s="440"/>
      <c r="BO1" s="440"/>
      <c r="BP1" s="440"/>
      <c r="BQ1" s="440"/>
      <c r="BR1" s="440"/>
      <c r="BS1" s="440"/>
      <c r="BT1" s="440"/>
      <c r="BU1" s="440"/>
      <c r="BV1" s="440"/>
      <c r="BW1" s="440"/>
      <c r="BX1" s="440"/>
      <c r="BY1" s="440"/>
      <c r="BZ1" s="440"/>
      <c r="CA1" s="440"/>
      <c r="CB1" s="440"/>
      <c r="CC1" s="440"/>
      <c r="CD1" s="440"/>
      <c r="CE1" s="440"/>
      <c r="CF1" s="440"/>
    </row>
    <row r="2" spans="1:84" s="431" customFormat="1" ht="33" customHeight="1">
      <c r="A2" s="616" t="s">
        <v>246</v>
      </c>
      <c r="B2" s="438"/>
      <c r="C2" s="439"/>
      <c r="D2" s="439"/>
      <c r="E2" s="439"/>
      <c r="F2" s="439"/>
      <c r="G2" s="439"/>
      <c r="H2" s="439"/>
      <c r="I2" s="439"/>
      <c r="J2" s="439"/>
      <c r="K2" s="439"/>
      <c r="L2" s="439"/>
      <c r="M2" s="439"/>
      <c r="N2" s="439"/>
      <c r="O2" s="439"/>
      <c r="P2" s="439"/>
      <c r="Q2" s="439"/>
      <c r="R2" s="439"/>
      <c r="S2" s="439"/>
      <c r="T2" s="439"/>
      <c r="U2" s="439"/>
      <c r="V2" s="439"/>
      <c r="W2" s="439"/>
      <c r="X2" s="439"/>
      <c r="Y2" s="439"/>
      <c r="Z2" s="439"/>
      <c r="AA2" s="439"/>
      <c r="AB2" s="439"/>
      <c r="AC2" s="439"/>
      <c r="AD2" s="439"/>
      <c r="AE2" s="439"/>
      <c r="AF2" s="439"/>
      <c r="AG2" s="439"/>
      <c r="AH2" s="439"/>
      <c r="AI2" s="439"/>
      <c r="AJ2" s="439"/>
      <c r="AK2" s="439"/>
      <c r="AL2" s="439"/>
      <c r="AM2" s="439"/>
      <c r="AN2" s="439"/>
      <c r="AO2" s="439"/>
      <c r="AP2" s="439"/>
      <c r="AQ2" s="439"/>
      <c r="AR2" s="439"/>
      <c r="AS2" s="439"/>
      <c r="AT2" s="439"/>
      <c r="AU2" s="439"/>
      <c r="AV2" s="439"/>
      <c r="AW2" s="439"/>
      <c r="AX2" s="439"/>
      <c r="AY2" s="439"/>
      <c r="AZ2" s="439"/>
      <c r="BA2" s="439"/>
      <c r="BB2" s="439"/>
      <c r="BC2" s="439"/>
      <c r="BD2" s="439"/>
      <c r="BE2" s="439"/>
      <c r="BF2" s="439"/>
      <c r="BG2" s="439"/>
      <c r="BH2" s="439"/>
      <c r="BI2" s="439"/>
      <c r="BJ2" s="439"/>
      <c r="BK2" s="439"/>
      <c r="BL2" s="439"/>
      <c r="BM2" s="439"/>
      <c r="BN2" s="439"/>
      <c r="BO2" s="439"/>
      <c r="BP2" s="439"/>
      <c r="BQ2" s="439"/>
      <c r="BR2" s="439"/>
      <c r="BS2" s="439"/>
      <c r="BT2" s="439"/>
      <c r="BU2" s="439"/>
      <c r="BV2" s="439"/>
      <c r="BW2" s="439"/>
      <c r="BX2" s="439"/>
      <c r="BY2" s="439"/>
      <c r="BZ2" s="439"/>
      <c r="CA2" s="439"/>
      <c r="CB2" s="439"/>
      <c r="CC2" s="439"/>
      <c r="CD2" s="439"/>
      <c r="CE2" s="439"/>
      <c r="CF2" s="439"/>
    </row>
    <row r="3" spans="1:84" s="431" customFormat="1" ht="16.350000000000001" customHeight="1">
      <c r="A3" s="441"/>
      <c r="B3" s="438"/>
      <c r="C3" s="439"/>
      <c r="D3" s="439"/>
      <c r="E3" s="439"/>
      <c r="F3" s="439"/>
      <c r="G3" s="439"/>
      <c r="H3" s="439"/>
      <c r="I3" s="439"/>
      <c r="J3" s="439"/>
      <c r="K3" s="439"/>
      <c r="L3" s="439"/>
      <c r="M3" s="439"/>
      <c r="N3" s="439"/>
      <c r="O3" s="439"/>
      <c r="P3" s="439"/>
      <c r="Q3" s="439"/>
      <c r="R3" s="439"/>
      <c r="S3" s="439"/>
      <c r="T3" s="439"/>
      <c r="U3" s="439"/>
      <c r="V3" s="439"/>
      <c r="W3" s="439"/>
      <c r="X3" s="439"/>
      <c r="Y3" s="439"/>
      <c r="Z3" s="439"/>
      <c r="AA3" s="439"/>
      <c r="AB3" s="439"/>
      <c r="AC3" s="439"/>
      <c r="AD3" s="439"/>
      <c r="AE3" s="439"/>
      <c r="AF3" s="439"/>
      <c r="AG3" s="439"/>
      <c r="AH3" s="439"/>
      <c r="AI3" s="439"/>
      <c r="AJ3" s="439"/>
      <c r="AK3" s="439"/>
      <c r="AL3" s="439"/>
      <c r="AM3" s="439"/>
      <c r="AN3" s="439"/>
      <c r="AO3" s="439"/>
      <c r="AP3" s="439"/>
      <c r="AQ3" s="439"/>
      <c r="AR3" s="439"/>
      <c r="AS3" s="439"/>
      <c r="AT3" s="439"/>
      <c r="AU3" s="439"/>
      <c r="AV3" s="439"/>
      <c r="AW3" s="439"/>
      <c r="AX3" s="439"/>
      <c r="AY3" s="439"/>
      <c r="AZ3" s="439"/>
      <c r="BA3" s="439"/>
      <c r="BB3" s="439"/>
      <c r="BC3" s="439"/>
      <c r="BD3" s="439"/>
      <c r="BE3" s="439"/>
      <c r="BF3" s="439"/>
      <c r="BG3" s="439"/>
      <c r="BH3" s="439"/>
      <c r="BI3" s="439"/>
      <c r="BJ3" s="439"/>
      <c r="BK3" s="439"/>
      <c r="BL3" s="439"/>
      <c r="BM3" s="439"/>
      <c r="BN3" s="439"/>
      <c r="BO3" s="439"/>
      <c r="BP3" s="439"/>
      <c r="BQ3" s="439"/>
      <c r="BR3" s="439"/>
      <c r="BS3" s="439"/>
      <c r="BT3" s="439"/>
      <c r="BU3" s="439"/>
      <c r="BV3" s="439"/>
      <c r="BW3" s="439"/>
      <c r="BX3" s="439"/>
      <c r="BY3" s="439"/>
      <c r="BZ3" s="439"/>
      <c r="CA3" s="439"/>
      <c r="CB3" s="439"/>
      <c r="CC3" s="439"/>
      <c r="CD3" s="439"/>
      <c r="CE3" s="439"/>
      <c r="CF3" s="439"/>
    </row>
    <row r="4" spans="1:84" s="432" customFormat="1" ht="16.350000000000001" customHeight="1">
      <c r="A4" s="95" t="s">
        <v>1457</v>
      </c>
      <c r="B4" s="94" t="s">
        <v>1614</v>
      </c>
      <c r="C4" s="94" t="s">
        <v>1615</v>
      </c>
      <c r="D4" s="94" t="s">
        <v>1616</v>
      </c>
      <c r="E4" s="94" t="s">
        <v>1617</v>
      </c>
      <c r="F4" s="94" t="s">
        <v>1618</v>
      </c>
      <c r="G4" s="94" t="s">
        <v>1619</v>
      </c>
      <c r="H4" s="94" t="s">
        <v>1620</v>
      </c>
      <c r="I4" s="94" t="s">
        <v>1621</v>
      </c>
      <c r="J4" s="94" t="s">
        <v>1551</v>
      </c>
      <c r="K4" s="94" t="s">
        <v>1552</v>
      </c>
      <c r="L4" s="94" t="s">
        <v>1553</v>
      </c>
      <c r="M4" s="94" t="s">
        <v>1554</v>
      </c>
      <c r="N4" s="94" t="s">
        <v>1555</v>
      </c>
      <c r="O4" s="94" t="s">
        <v>1556</v>
      </c>
      <c r="P4" s="94" t="s">
        <v>1557</v>
      </c>
      <c r="Q4" s="94" t="s">
        <v>1558</v>
      </c>
      <c r="R4" s="94" t="s">
        <v>1559</v>
      </c>
      <c r="S4" s="94" t="s">
        <v>1560</v>
      </c>
      <c r="T4" s="94" t="s">
        <v>1561</v>
      </c>
      <c r="U4" s="94" t="s">
        <v>1562</v>
      </c>
      <c r="V4" s="94" t="s">
        <v>1563</v>
      </c>
      <c r="W4" s="94" t="s">
        <v>1564</v>
      </c>
      <c r="X4" s="94" t="s">
        <v>1565</v>
      </c>
      <c r="Y4" s="94" t="s">
        <v>1566</v>
      </c>
      <c r="Z4" s="94" t="s">
        <v>1567</v>
      </c>
      <c r="AA4" s="94" t="s">
        <v>1568</v>
      </c>
      <c r="AB4" s="94" t="s">
        <v>1569</v>
      </c>
      <c r="AC4" s="94" t="s">
        <v>1570</v>
      </c>
      <c r="AD4" s="94" t="s">
        <v>1571</v>
      </c>
      <c r="AE4" s="94" t="s">
        <v>1572</v>
      </c>
      <c r="AF4" s="94" t="s">
        <v>1573</v>
      </c>
      <c r="AG4" s="94" t="s">
        <v>1574</v>
      </c>
      <c r="AH4" s="94" t="s">
        <v>1575</v>
      </c>
      <c r="AI4" s="94" t="s">
        <v>1576</v>
      </c>
      <c r="AJ4" s="94" t="s">
        <v>1577</v>
      </c>
      <c r="AK4" s="94" t="s">
        <v>1578</v>
      </c>
      <c r="AL4" s="94" t="s">
        <v>1521</v>
      </c>
      <c r="AM4" s="94" t="s">
        <v>1522</v>
      </c>
      <c r="AN4" s="94" t="s">
        <v>1523</v>
      </c>
      <c r="AO4" s="94" t="s">
        <v>1524</v>
      </c>
      <c r="AP4" s="94" t="s">
        <v>1492</v>
      </c>
      <c r="AQ4" s="94" t="s">
        <v>1493</v>
      </c>
      <c r="AR4" s="94" t="s">
        <v>1494</v>
      </c>
      <c r="AS4" s="94" t="s">
        <v>1495</v>
      </c>
      <c r="AT4" s="94" t="s">
        <v>1496</v>
      </c>
      <c r="AU4" s="94" t="s">
        <v>1497</v>
      </c>
      <c r="AV4" s="94" t="s">
        <v>1498</v>
      </c>
      <c r="AW4" s="94" t="s">
        <v>1499</v>
      </c>
      <c r="AX4" s="94" t="s">
        <v>1500</v>
      </c>
      <c r="AY4" s="94" t="s">
        <v>1501</v>
      </c>
      <c r="AZ4" s="94" t="s">
        <v>1502</v>
      </c>
      <c r="BA4" s="94" t="s">
        <v>1503</v>
      </c>
      <c r="BB4" s="94" t="s">
        <v>1504</v>
      </c>
      <c r="BC4" s="94" t="s">
        <v>1505</v>
      </c>
      <c r="BD4" s="94" t="s">
        <v>1506</v>
      </c>
      <c r="BE4" s="94" t="s">
        <v>1507</v>
      </c>
      <c r="BF4" s="94" t="s">
        <v>1508</v>
      </c>
      <c r="BG4" s="94" t="s">
        <v>1509</v>
      </c>
      <c r="BH4" s="94" t="s">
        <v>1510</v>
      </c>
      <c r="BI4" s="94" t="s">
        <v>1511</v>
      </c>
      <c r="BJ4" s="94" t="s">
        <v>1512</v>
      </c>
      <c r="BK4" s="94" t="s">
        <v>1513</v>
      </c>
      <c r="BL4" s="94" t="s">
        <v>1514</v>
      </c>
      <c r="BM4" s="94" t="s">
        <v>1515</v>
      </c>
      <c r="BN4" s="94" t="s">
        <v>1516</v>
      </c>
      <c r="BO4" s="94" t="s">
        <v>1517</v>
      </c>
      <c r="BP4" s="94" t="s">
        <v>1518</v>
      </c>
      <c r="BQ4" s="94" t="s">
        <v>1519</v>
      </c>
      <c r="BR4" s="94" t="s">
        <v>1520</v>
      </c>
      <c r="BS4" s="94" t="s">
        <v>1388</v>
      </c>
      <c r="BT4" s="94" t="s">
        <v>1389</v>
      </c>
      <c r="BU4" s="94" t="s">
        <v>1390</v>
      </c>
      <c r="BV4" s="94" t="s">
        <v>1391</v>
      </c>
      <c r="BW4" s="94" t="s">
        <v>1392</v>
      </c>
      <c r="BX4" s="94" t="s">
        <v>1393</v>
      </c>
      <c r="BY4" s="94" t="s">
        <v>1394</v>
      </c>
      <c r="BZ4" s="94" t="s">
        <v>1395</v>
      </c>
      <c r="CA4" s="94" t="s">
        <v>1396</v>
      </c>
      <c r="CB4" s="94" t="s">
        <v>1397</v>
      </c>
      <c r="CC4" s="94" t="s">
        <v>1398</v>
      </c>
      <c r="CD4" s="94" t="s">
        <v>1399</v>
      </c>
      <c r="CE4" s="94" t="s">
        <v>1400</v>
      </c>
      <c r="CF4" s="94" t="s">
        <v>1401</v>
      </c>
    </row>
    <row r="5" spans="1:84" s="407" customFormat="1" ht="4.5" customHeight="1">
      <c r="A5" s="344"/>
      <c r="B5" s="345"/>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c r="BV5" s="97"/>
      <c r="BW5" s="97"/>
      <c r="BX5" s="97"/>
      <c r="BY5" s="97"/>
      <c r="BZ5" s="97"/>
      <c r="CA5" s="97"/>
      <c r="CB5" s="97"/>
      <c r="CC5" s="97"/>
      <c r="CD5" s="97"/>
      <c r="CE5" s="97"/>
      <c r="CF5" s="97"/>
    </row>
    <row r="6" spans="1:84" s="433" customFormat="1">
      <c r="A6" s="442" t="s">
        <v>1624</v>
      </c>
      <c r="B6" s="236">
        <v>1600522242</v>
      </c>
      <c r="C6" s="236">
        <v>1600522242</v>
      </c>
      <c r="D6" s="236">
        <v>1600522242</v>
      </c>
      <c r="E6" s="236">
        <v>1754334108</v>
      </c>
      <c r="F6" s="236">
        <v>1754334108</v>
      </c>
      <c r="G6" s="236">
        <v>1754334108</v>
      </c>
      <c r="H6" s="236">
        <v>1754334108</v>
      </c>
      <c r="I6" s="236">
        <v>1754334108</v>
      </c>
      <c r="J6" s="236">
        <v>1754334108</v>
      </c>
      <c r="K6" s="236">
        <v>1754334108</v>
      </c>
      <c r="L6" s="236">
        <v>1700334108</v>
      </c>
      <c r="M6" s="236">
        <v>1700334108</v>
      </c>
      <c r="N6" s="236">
        <v>1700334108</v>
      </c>
      <c r="O6" s="236">
        <v>1700334789</v>
      </c>
      <c r="P6" s="236">
        <v>1700334789</v>
      </c>
      <c r="Q6" s="236">
        <v>1660334789</v>
      </c>
      <c r="R6" s="236">
        <v>1660334789</v>
      </c>
      <c r="S6" s="236">
        <v>1660334789</v>
      </c>
      <c r="T6" s="236">
        <v>1660334789</v>
      </c>
      <c r="U6" s="236">
        <v>1684809058</v>
      </c>
      <c r="V6" s="236">
        <v>1684809057.8537352</v>
      </c>
      <c r="W6" s="236">
        <v>1684809058</v>
      </c>
      <c r="X6" s="236">
        <v>1678889058</v>
      </c>
      <c r="Y6" s="236">
        <v>1677309058</v>
      </c>
      <c r="Z6" s="236">
        <v>1677309061</v>
      </c>
      <c r="AA6" s="236">
        <v>1677309063</v>
      </c>
      <c r="AB6" s="236">
        <v>1693134063</v>
      </c>
      <c r="AC6" s="236">
        <v>1693134063</v>
      </c>
      <c r="AD6" s="236">
        <v>1693134063</v>
      </c>
      <c r="AE6" s="236">
        <v>1693134063</v>
      </c>
      <c r="AF6" s="236">
        <v>1693134063</v>
      </c>
      <c r="AG6" s="236">
        <v>1693127780</v>
      </c>
      <c r="AH6" s="236">
        <v>1693127780</v>
      </c>
      <c r="AI6" s="236">
        <v>1693127780</v>
      </c>
      <c r="AJ6" s="236">
        <v>1693127780</v>
      </c>
      <c r="AK6" s="236">
        <v>1693127780</v>
      </c>
      <c r="AL6" s="236">
        <v>1679054080</v>
      </c>
      <c r="AM6" s="236">
        <v>1670678890</v>
      </c>
      <c r="AN6" s="236">
        <v>1670678890</v>
      </c>
      <c r="AO6" s="236">
        <v>1670678890</v>
      </c>
      <c r="AP6" s="236">
        <v>3339564764</v>
      </c>
      <c r="AQ6" s="236">
        <v>3335764764</v>
      </c>
      <c r="AR6" s="236">
        <v>3320310564</v>
      </c>
      <c r="AS6" s="236">
        <v>3318010564</v>
      </c>
      <c r="AT6" s="236">
        <v>3318010564</v>
      </c>
      <c r="AU6" s="236">
        <v>3318010564</v>
      </c>
      <c r="AV6" s="236">
        <v>3306759764</v>
      </c>
      <c r="AW6" s="236">
        <v>3306759764</v>
      </c>
      <c r="AX6" s="236">
        <v>3171904556</v>
      </c>
      <c r="AY6" s="236">
        <v>3117023430</v>
      </c>
      <c r="AZ6" s="236">
        <v>3117023430</v>
      </c>
      <c r="BA6" s="236">
        <v>3117023430</v>
      </c>
      <c r="BB6" s="236">
        <v>3117023430</v>
      </c>
      <c r="BC6" s="236">
        <v>3091622430</v>
      </c>
      <c r="BD6" s="236">
        <v>3027919430</v>
      </c>
      <c r="BE6" s="236">
        <v>3004749284</v>
      </c>
      <c r="BF6" s="236">
        <v>2947683484</v>
      </c>
      <c r="BG6" s="236">
        <v>2906987484</v>
      </c>
      <c r="BH6" s="236">
        <v>2906987484</v>
      </c>
      <c r="BI6" s="236">
        <v>2906987484</v>
      </c>
      <c r="BJ6" s="236">
        <v>2906987484</v>
      </c>
      <c r="BK6" s="236">
        <v>2906987484</v>
      </c>
      <c r="BL6" s="236">
        <v>2865417084</v>
      </c>
      <c r="BM6" s="236">
        <v>2865417084</v>
      </c>
      <c r="BN6" s="236">
        <v>2865417084</v>
      </c>
      <c r="BO6" s="236">
        <v>2865417084</v>
      </c>
      <c r="BP6" s="236">
        <v>2865417084</v>
      </c>
      <c r="BQ6" s="236">
        <v>2865417084</v>
      </c>
      <c r="BR6" s="236">
        <v>2865417084</v>
      </c>
      <c r="BS6" s="236">
        <v>2865417084</v>
      </c>
      <c r="BT6" s="236">
        <v>2865417084</v>
      </c>
      <c r="BU6" s="236">
        <v>2865417084</v>
      </c>
      <c r="BV6" s="236">
        <v>2865417084</v>
      </c>
      <c r="BW6" s="236">
        <v>2865417084</v>
      </c>
      <c r="BX6" s="236">
        <v>2865417084</v>
      </c>
      <c r="BY6" s="236">
        <v>2865417084</v>
      </c>
      <c r="BZ6" s="236">
        <v>2865417084</v>
      </c>
      <c r="CA6" s="236">
        <v>2865417084</v>
      </c>
      <c r="CB6" s="236">
        <v>2865417084</v>
      </c>
      <c r="CC6" s="236">
        <v>2865417084</v>
      </c>
      <c r="CD6" s="236">
        <v>2865417084</v>
      </c>
      <c r="CE6" s="236">
        <v>2865417084</v>
      </c>
      <c r="CF6" s="236">
        <v>2865417084</v>
      </c>
    </row>
    <row r="7" spans="1:84" s="433" customFormat="1">
      <c r="A7" s="443" t="s">
        <v>1625</v>
      </c>
      <c r="B7" s="360">
        <v>595531245</v>
      </c>
      <c r="C7" s="360">
        <v>595531245</v>
      </c>
      <c r="D7" s="360">
        <v>595531245</v>
      </c>
      <c r="E7" s="360">
        <v>643745106</v>
      </c>
      <c r="F7" s="360">
        <v>643745106</v>
      </c>
      <c r="G7" s="360">
        <v>643745106</v>
      </c>
      <c r="H7" s="360">
        <v>643745106</v>
      </c>
      <c r="I7" s="360">
        <v>643745106</v>
      </c>
      <c r="J7" s="360">
        <v>643745106</v>
      </c>
      <c r="K7" s="360">
        <v>643745106</v>
      </c>
      <c r="L7" s="360">
        <v>775615161</v>
      </c>
      <c r="M7" s="360">
        <v>775615161</v>
      </c>
      <c r="N7" s="360">
        <v>775615161</v>
      </c>
      <c r="O7" s="360">
        <v>775614480</v>
      </c>
      <c r="P7" s="360">
        <v>775614480</v>
      </c>
      <c r="Q7" s="360">
        <v>815614480</v>
      </c>
      <c r="R7" s="360">
        <v>881846741</v>
      </c>
      <c r="S7" s="360">
        <v>881846741</v>
      </c>
      <c r="T7" s="360">
        <v>881846741</v>
      </c>
      <c r="U7" s="360">
        <v>882227062</v>
      </c>
      <c r="V7" s="360">
        <v>882222333</v>
      </c>
      <c r="W7" s="360">
        <v>882227091</v>
      </c>
      <c r="X7" s="360">
        <v>888147052</v>
      </c>
      <c r="Y7" s="360">
        <v>889723305</v>
      </c>
      <c r="Z7" s="360">
        <v>889727045</v>
      </c>
      <c r="AA7" s="360">
        <v>891400673</v>
      </c>
      <c r="AB7" s="360">
        <v>1167585431</v>
      </c>
      <c r="AC7" s="360">
        <v>1167594965</v>
      </c>
      <c r="AD7" s="360">
        <v>1167595152</v>
      </c>
      <c r="AE7" s="360">
        <v>1167595152</v>
      </c>
      <c r="AF7" s="360">
        <v>1167595152</v>
      </c>
      <c r="AG7" s="360">
        <v>1172289240</v>
      </c>
      <c r="AH7" s="360">
        <v>1172289240</v>
      </c>
      <c r="AI7" s="360">
        <v>1172165494</v>
      </c>
      <c r="AJ7" s="360">
        <v>1164926468</v>
      </c>
      <c r="AK7" s="360">
        <v>1151976355</v>
      </c>
      <c r="AL7" s="360">
        <v>1166048019</v>
      </c>
      <c r="AM7" s="360">
        <v>1168228088</v>
      </c>
      <c r="AN7" s="360">
        <v>1150912681</v>
      </c>
      <c r="AO7" s="360">
        <v>1137846671</v>
      </c>
      <c r="AP7" s="360">
        <v>2267491946</v>
      </c>
      <c r="AQ7" s="360">
        <v>2261674338</v>
      </c>
      <c r="AR7" s="360">
        <v>2273771520</v>
      </c>
      <c r="AS7" s="360">
        <v>2274814558</v>
      </c>
      <c r="AT7" s="360">
        <v>2273882214</v>
      </c>
      <c r="AU7" s="360">
        <v>2274010218</v>
      </c>
      <c r="AV7" s="360">
        <v>2278050526</v>
      </c>
      <c r="AW7" s="360">
        <v>2277902444</v>
      </c>
      <c r="AX7" s="360">
        <v>2412620472</v>
      </c>
      <c r="AY7" s="360">
        <v>2451518340</v>
      </c>
      <c r="AZ7" s="360">
        <v>2451743370</v>
      </c>
      <c r="BA7" s="360">
        <v>2452144642</v>
      </c>
      <c r="BB7" s="360">
        <v>2452404498</v>
      </c>
      <c r="BC7" s="360">
        <v>2477967680</v>
      </c>
      <c r="BD7" s="360">
        <v>2541682010</v>
      </c>
      <c r="BE7" s="360">
        <v>2564867108</v>
      </c>
      <c r="BF7" s="360">
        <v>2622314858</v>
      </c>
      <c r="BG7" s="360">
        <v>2663060034</v>
      </c>
      <c r="BH7" s="360">
        <v>2663620916</v>
      </c>
      <c r="BI7" s="360">
        <v>2663722052</v>
      </c>
      <c r="BJ7" s="360">
        <v>2665716638</v>
      </c>
      <c r="BK7" s="360">
        <v>2665758626</v>
      </c>
      <c r="BL7" s="360">
        <v>2708901294</v>
      </c>
      <c r="BM7" s="360">
        <v>2836964388</v>
      </c>
      <c r="BN7" s="360">
        <v>2838585446</v>
      </c>
      <c r="BO7" s="360">
        <v>2838593800</v>
      </c>
      <c r="BP7" s="360">
        <v>2840828114</v>
      </c>
      <c r="BQ7" s="360">
        <v>2840827080</v>
      </c>
      <c r="BR7" s="360">
        <v>2841015500</v>
      </c>
      <c r="BS7" s="360">
        <v>2841113936</v>
      </c>
      <c r="BT7" s="360">
        <v>2841142230</v>
      </c>
      <c r="BU7" s="360">
        <v>2841183820</v>
      </c>
      <c r="BV7" s="360">
        <v>2841457138</v>
      </c>
      <c r="BW7" s="360">
        <v>3106568408</v>
      </c>
      <c r="BX7" s="360">
        <v>2841486066</v>
      </c>
      <c r="BY7" s="360">
        <v>2841491502</v>
      </c>
      <c r="BZ7" s="360">
        <v>2841885422</v>
      </c>
      <c r="CA7" s="360">
        <v>2841941772</v>
      </c>
      <c r="CB7" s="360">
        <v>2841946128</v>
      </c>
      <c r="CC7" s="360">
        <v>2841946128</v>
      </c>
      <c r="CD7" s="360">
        <v>2842236296</v>
      </c>
      <c r="CE7" s="360">
        <v>2842258092</v>
      </c>
      <c r="CF7" s="360">
        <v>2842278046</v>
      </c>
    </row>
    <row r="8" spans="1:84" s="433" customFormat="1">
      <c r="A8" s="129" t="s">
        <v>228</v>
      </c>
      <c r="B8" s="229">
        <v>72237447</v>
      </c>
      <c r="C8" s="229">
        <v>72470700</v>
      </c>
      <c r="D8" s="229">
        <v>71126412</v>
      </c>
      <c r="E8" s="229">
        <v>70901706</v>
      </c>
      <c r="F8" s="229">
        <v>70031217</v>
      </c>
      <c r="G8" s="229">
        <v>70203030</v>
      </c>
      <c r="H8" s="229">
        <v>62877597</v>
      </c>
      <c r="I8" s="229">
        <v>62541429</v>
      </c>
      <c r="J8" s="229">
        <v>61180689</v>
      </c>
      <c r="K8" s="229">
        <v>61180689</v>
      </c>
      <c r="L8" s="229">
        <v>103172268</v>
      </c>
      <c r="M8" s="229">
        <v>103172268</v>
      </c>
      <c r="N8" s="229">
        <v>99806499</v>
      </c>
      <c r="O8" s="229">
        <v>99177124</v>
      </c>
      <c r="P8" s="229">
        <v>99370312</v>
      </c>
      <c r="Q8" s="229">
        <v>132488139</v>
      </c>
      <c r="R8" s="229">
        <v>149091517</v>
      </c>
      <c r="S8" s="229">
        <v>146147476</v>
      </c>
      <c r="T8" s="229">
        <v>142316297</v>
      </c>
      <c r="U8" s="229">
        <v>148120394</v>
      </c>
      <c r="V8" s="229">
        <v>148484792</v>
      </c>
      <c r="W8" s="229">
        <v>143482361</v>
      </c>
      <c r="X8" s="229">
        <v>134831176</v>
      </c>
      <c r="Y8" s="229">
        <v>138350557</v>
      </c>
      <c r="Z8" s="229">
        <v>136163066</v>
      </c>
      <c r="AA8" s="229">
        <v>128776853</v>
      </c>
      <c r="AB8" s="229">
        <v>169188016</v>
      </c>
      <c r="AC8" s="229">
        <v>157533219</v>
      </c>
      <c r="AD8" s="229">
        <v>164105107</v>
      </c>
      <c r="AE8" s="229">
        <v>163929887</v>
      </c>
      <c r="AF8" s="229">
        <v>164389725</v>
      </c>
      <c r="AG8" s="229">
        <v>177873680</v>
      </c>
      <c r="AH8" s="229">
        <v>162388956</v>
      </c>
      <c r="AI8" s="229">
        <v>181955106</v>
      </c>
      <c r="AJ8" s="229">
        <v>162473765</v>
      </c>
      <c r="AK8" s="229">
        <v>170561139</v>
      </c>
      <c r="AL8" s="229">
        <v>156981036</v>
      </c>
      <c r="AM8" s="229">
        <v>162073001</v>
      </c>
      <c r="AN8" s="229">
        <v>159349265</v>
      </c>
      <c r="AO8" s="229">
        <v>161060292</v>
      </c>
      <c r="AP8" s="229">
        <v>338144970</v>
      </c>
      <c r="AQ8" s="229">
        <v>305163802</v>
      </c>
      <c r="AR8" s="229">
        <v>284106018</v>
      </c>
      <c r="AS8" s="229">
        <v>305902198</v>
      </c>
      <c r="AT8" s="229">
        <v>294302736</v>
      </c>
      <c r="AU8" s="229">
        <v>295977534</v>
      </c>
      <c r="AV8" s="229">
        <v>330358796</v>
      </c>
      <c r="AW8" s="229">
        <v>342441828</v>
      </c>
      <c r="AX8" s="229">
        <v>363440264</v>
      </c>
      <c r="AY8" s="229">
        <v>427932296</v>
      </c>
      <c r="AZ8" s="229">
        <v>382575564</v>
      </c>
      <c r="BA8" s="229">
        <v>348493642</v>
      </c>
      <c r="BB8" s="229">
        <v>318603640</v>
      </c>
      <c r="BC8" s="229">
        <v>340766890</v>
      </c>
      <c r="BD8" s="229">
        <v>315408206</v>
      </c>
      <c r="BE8" s="229">
        <v>348488874</v>
      </c>
      <c r="BF8" s="229">
        <v>295557788</v>
      </c>
      <c r="BG8" s="229">
        <v>385383870</v>
      </c>
      <c r="BH8" s="229">
        <v>389373418</v>
      </c>
      <c r="BI8" s="229">
        <v>313852902</v>
      </c>
      <c r="BJ8" s="229">
        <v>343855578</v>
      </c>
      <c r="BK8" s="229">
        <v>327511372</v>
      </c>
      <c r="BL8" s="229">
        <v>377988006</v>
      </c>
      <c r="BM8" s="229">
        <v>429626508</v>
      </c>
      <c r="BN8" s="229">
        <v>498885226</v>
      </c>
      <c r="BO8" s="229">
        <v>651246112</v>
      </c>
      <c r="BP8" s="229">
        <v>758002872</v>
      </c>
      <c r="BQ8" s="229">
        <v>684593202</v>
      </c>
      <c r="BR8" s="229">
        <v>875725562</v>
      </c>
      <c r="BS8" s="229">
        <v>859695134</v>
      </c>
      <c r="BT8" s="229">
        <v>923593016</v>
      </c>
      <c r="BU8" s="229">
        <v>936134842</v>
      </c>
      <c r="BV8" s="229">
        <v>835482356</v>
      </c>
      <c r="BW8" s="229">
        <v>815545002</v>
      </c>
      <c r="BX8" s="229">
        <v>778548906</v>
      </c>
      <c r="BY8" s="229">
        <v>788380618</v>
      </c>
      <c r="BZ8" s="229">
        <v>749931104</v>
      </c>
      <c r="CA8" s="229">
        <v>665356312</v>
      </c>
      <c r="CB8" s="229">
        <v>722483228</v>
      </c>
      <c r="CC8" s="229">
        <v>685293370</v>
      </c>
      <c r="CD8" s="229">
        <v>698199318</v>
      </c>
      <c r="CE8" s="229">
        <v>770616036</v>
      </c>
      <c r="CF8" s="229">
        <v>824015445</v>
      </c>
    </row>
    <row r="9" spans="1:84" s="433" customFormat="1">
      <c r="A9" s="129" t="s">
        <v>229</v>
      </c>
      <c r="B9" s="229">
        <v>474573822</v>
      </c>
      <c r="C9" s="229">
        <v>467531151</v>
      </c>
      <c r="D9" s="229">
        <v>464796762</v>
      </c>
      <c r="E9" s="229">
        <v>505147647</v>
      </c>
      <c r="F9" s="229">
        <v>505397856</v>
      </c>
      <c r="G9" s="229">
        <v>503629599</v>
      </c>
      <c r="H9" s="229">
        <v>498170964</v>
      </c>
      <c r="I9" s="229">
        <v>498340722</v>
      </c>
      <c r="J9" s="229">
        <v>502516770</v>
      </c>
      <c r="K9" s="229">
        <v>502516770</v>
      </c>
      <c r="L9" s="229">
        <v>493128537</v>
      </c>
      <c r="M9" s="229">
        <v>493128537</v>
      </c>
      <c r="N9" s="229">
        <v>503920656</v>
      </c>
      <c r="O9" s="229">
        <v>503215369</v>
      </c>
      <c r="P9" s="229">
        <v>494479325</v>
      </c>
      <c r="Q9" s="229">
        <v>437902474</v>
      </c>
      <c r="R9" s="229">
        <v>449395290</v>
      </c>
      <c r="S9" s="229">
        <v>432273921</v>
      </c>
      <c r="T9" s="229">
        <v>444342955</v>
      </c>
      <c r="U9" s="229">
        <v>444956241</v>
      </c>
      <c r="V9" s="229">
        <v>462540086</v>
      </c>
      <c r="W9" s="229">
        <v>454155298</v>
      </c>
      <c r="X9" s="229">
        <v>453900298</v>
      </c>
      <c r="Y9" s="229">
        <v>448451010</v>
      </c>
      <c r="Z9" s="229">
        <v>452182972</v>
      </c>
      <c r="AA9" s="229">
        <v>429189099</v>
      </c>
      <c r="AB9" s="229">
        <v>510916023</v>
      </c>
      <c r="AC9" s="229">
        <v>508571964</v>
      </c>
      <c r="AD9" s="229">
        <v>535680877</v>
      </c>
      <c r="AE9" s="229">
        <v>532758916</v>
      </c>
      <c r="AF9" s="229">
        <v>547097895</v>
      </c>
      <c r="AG9" s="229">
        <v>549959087</v>
      </c>
      <c r="AH9" s="229">
        <v>508294045</v>
      </c>
      <c r="AI9" s="229">
        <v>488860241</v>
      </c>
      <c r="AJ9" s="229">
        <v>479471027</v>
      </c>
      <c r="AK9" s="229">
        <v>452614173</v>
      </c>
      <c r="AL9" s="229">
        <v>461897271</v>
      </c>
      <c r="AM9" s="229">
        <v>451636294</v>
      </c>
      <c r="AN9" s="229">
        <v>452371548</v>
      </c>
      <c r="AO9" s="229">
        <v>438330828</v>
      </c>
      <c r="AP9" s="229">
        <v>232679784</v>
      </c>
      <c r="AQ9" s="229">
        <v>206951084</v>
      </c>
      <c r="AR9" s="229">
        <v>225564470</v>
      </c>
      <c r="AS9" s="229">
        <v>202226004</v>
      </c>
      <c r="AT9" s="229">
        <v>214507922</v>
      </c>
      <c r="AU9" s="229">
        <v>147745956</v>
      </c>
      <c r="AV9" s="229">
        <v>113626736</v>
      </c>
      <c r="AW9" s="229">
        <v>129718054</v>
      </c>
      <c r="AX9" s="229">
        <v>317017916</v>
      </c>
      <c r="AY9" s="229">
        <v>316171444</v>
      </c>
      <c r="AZ9" s="229">
        <v>332907932</v>
      </c>
      <c r="BA9" s="229">
        <v>361665858</v>
      </c>
      <c r="BB9" s="229">
        <v>371632624</v>
      </c>
      <c r="BC9" s="229">
        <v>386262656</v>
      </c>
      <c r="BD9" s="229">
        <v>469373654</v>
      </c>
      <c r="BE9" s="229">
        <v>525876832</v>
      </c>
      <c r="BF9" s="229">
        <v>545537270</v>
      </c>
      <c r="BG9" s="229">
        <v>553254656</v>
      </c>
      <c r="BH9" s="229">
        <v>535796208</v>
      </c>
      <c r="BI9" s="229">
        <v>670859360</v>
      </c>
      <c r="BJ9" s="229">
        <v>662723374</v>
      </c>
      <c r="BK9" s="229">
        <v>642411662</v>
      </c>
      <c r="BL9" s="229">
        <v>620874394</v>
      </c>
      <c r="BM9" s="229">
        <v>684268602</v>
      </c>
      <c r="BN9" s="229">
        <v>713700968</v>
      </c>
      <c r="BO9" s="229">
        <v>699406572</v>
      </c>
      <c r="BP9" s="229">
        <v>630219726</v>
      </c>
      <c r="BQ9" s="229">
        <v>596378278</v>
      </c>
      <c r="BR9" s="229">
        <v>733858574</v>
      </c>
      <c r="BS9" s="229">
        <v>705756560</v>
      </c>
      <c r="BT9" s="229">
        <v>739372968</v>
      </c>
      <c r="BU9" s="229">
        <v>760873474</v>
      </c>
      <c r="BV9" s="229">
        <v>738048122</v>
      </c>
      <c r="BW9" s="229">
        <v>795461908</v>
      </c>
      <c r="BX9" s="229">
        <v>739966172</v>
      </c>
      <c r="BY9" s="229">
        <v>719409872</v>
      </c>
      <c r="BZ9" s="229">
        <v>719408612</v>
      </c>
      <c r="CA9" s="229">
        <v>673164202</v>
      </c>
      <c r="CB9" s="229">
        <v>659176878</v>
      </c>
      <c r="CC9" s="229">
        <v>447141258</v>
      </c>
      <c r="CD9" s="229">
        <v>665127558</v>
      </c>
      <c r="CE9" s="229">
        <v>649474866</v>
      </c>
      <c r="CF9" s="229">
        <v>640510695</v>
      </c>
    </row>
    <row r="10" spans="1:84" s="433" customFormat="1">
      <c r="A10" s="129" t="s">
        <v>230</v>
      </c>
      <c r="B10" s="229">
        <v>48719976</v>
      </c>
      <c r="C10" s="229">
        <v>55529394</v>
      </c>
      <c r="D10" s="229">
        <v>59608071</v>
      </c>
      <c r="E10" s="229">
        <v>67695753</v>
      </c>
      <c r="F10" s="229">
        <v>68316033</v>
      </c>
      <c r="G10" s="229">
        <v>69912477</v>
      </c>
      <c r="H10" s="229">
        <v>82696545</v>
      </c>
      <c r="I10" s="229">
        <v>82862955</v>
      </c>
      <c r="J10" s="229">
        <v>80047647</v>
      </c>
      <c r="K10" s="229">
        <v>80047647</v>
      </c>
      <c r="L10" s="229">
        <v>179314356</v>
      </c>
      <c r="M10" s="229">
        <v>179314356</v>
      </c>
      <c r="N10" s="229">
        <v>171888006</v>
      </c>
      <c r="O10" s="229">
        <v>173221987</v>
      </c>
      <c r="P10" s="229">
        <v>181764843</v>
      </c>
      <c r="Q10" s="229">
        <v>245223867</v>
      </c>
      <c r="R10" s="229">
        <v>283359934</v>
      </c>
      <c r="S10" s="229">
        <v>303425344</v>
      </c>
      <c r="T10" s="229">
        <v>295187489</v>
      </c>
      <c r="U10" s="229">
        <v>289150427</v>
      </c>
      <c r="V10" s="229">
        <v>271197455</v>
      </c>
      <c r="W10" s="229">
        <v>284589432</v>
      </c>
      <c r="X10" s="229">
        <v>299415578</v>
      </c>
      <c r="Y10" s="229">
        <v>302921738</v>
      </c>
      <c r="Z10" s="229">
        <v>301381007</v>
      </c>
      <c r="AA10" s="229">
        <v>333434721</v>
      </c>
      <c r="AB10" s="229">
        <v>487481392</v>
      </c>
      <c r="AC10" s="229">
        <v>501489782</v>
      </c>
      <c r="AD10" s="229">
        <v>467809168</v>
      </c>
      <c r="AE10" s="229">
        <v>470906349</v>
      </c>
      <c r="AF10" s="229">
        <v>456107532</v>
      </c>
      <c r="AG10" s="229">
        <v>444456473</v>
      </c>
      <c r="AH10" s="229">
        <v>501606239</v>
      </c>
      <c r="AI10" s="229">
        <v>501350147</v>
      </c>
      <c r="AJ10" s="229">
        <v>522981676</v>
      </c>
      <c r="AK10" s="229">
        <v>528801043</v>
      </c>
      <c r="AL10" s="229">
        <v>547169712</v>
      </c>
      <c r="AM10" s="229">
        <v>554518793</v>
      </c>
      <c r="AN10" s="229">
        <v>539191868</v>
      </c>
      <c r="AO10" s="229">
        <v>538455551</v>
      </c>
      <c r="AP10" s="229">
        <v>1099783164</v>
      </c>
      <c r="AQ10" s="229">
        <v>1152868424</v>
      </c>
      <c r="AR10" s="229">
        <v>1167588804</v>
      </c>
      <c r="AS10" s="229">
        <v>1171910928</v>
      </c>
      <c r="AT10" s="229">
        <v>1170415528</v>
      </c>
      <c r="AU10" s="229">
        <v>1235610900</v>
      </c>
      <c r="AV10" s="229">
        <v>1239257166</v>
      </c>
      <c r="AW10" s="229">
        <v>1210934734</v>
      </c>
      <c r="AX10" s="229">
        <v>1141989864</v>
      </c>
      <c r="AY10" s="229">
        <v>1135363972</v>
      </c>
      <c r="AZ10" s="229">
        <v>1168220046</v>
      </c>
      <c r="BA10" s="229">
        <v>1179565714</v>
      </c>
      <c r="BB10" s="229">
        <v>1221902206</v>
      </c>
      <c r="BC10" s="229">
        <v>1222342506</v>
      </c>
      <c r="BD10" s="229">
        <v>1260693722</v>
      </c>
      <c r="BE10" s="229">
        <v>1201355774</v>
      </c>
      <c r="BF10" s="229">
        <v>1335990972</v>
      </c>
      <c r="BG10" s="229">
        <v>1279238680</v>
      </c>
      <c r="BH10" s="229">
        <v>1292911462</v>
      </c>
      <c r="BI10" s="229">
        <v>1316688762</v>
      </c>
      <c r="BJ10" s="229">
        <v>1356633058</v>
      </c>
      <c r="BK10" s="229">
        <v>1405275164</v>
      </c>
      <c r="BL10" s="229">
        <v>1435524666</v>
      </c>
      <c r="BM10" s="229">
        <v>1448555050</v>
      </c>
      <c r="BN10" s="229">
        <v>1353055824</v>
      </c>
      <c r="BO10" s="229">
        <v>1215325888</v>
      </c>
      <c r="BP10" s="229">
        <v>1182243888</v>
      </c>
      <c r="BQ10" s="229">
        <v>1290353172</v>
      </c>
      <c r="BR10" s="229">
        <v>1231431364</v>
      </c>
      <c r="BS10" s="229">
        <v>1275662242</v>
      </c>
      <c r="BT10" s="229">
        <v>1178176246</v>
      </c>
      <c r="BU10" s="229">
        <v>1144175504</v>
      </c>
      <c r="BV10" s="229">
        <v>1267926660</v>
      </c>
      <c r="BW10" s="229">
        <v>1230477270</v>
      </c>
      <c r="BX10" s="229">
        <v>1322970988</v>
      </c>
      <c r="BY10" s="229">
        <v>1333701012</v>
      </c>
      <c r="BZ10" s="229">
        <v>1372545706</v>
      </c>
      <c r="CA10" s="229">
        <v>1503421258</v>
      </c>
      <c r="CB10" s="229">
        <v>1460286022</v>
      </c>
      <c r="CC10" s="229">
        <v>1505094152</v>
      </c>
      <c r="CD10" s="229">
        <v>1478909420</v>
      </c>
      <c r="CE10" s="229">
        <v>1422167190</v>
      </c>
      <c r="CF10" s="229">
        <v>1377751906</v>
      </c>
    </row>
    <row r="11" spans="1:84" s="433" customFormat="1">
      <c r="A11" s="444" t="s">
        <v>1626</v>
      </c>
      <c r="B11" s="309">
        <v>33773031</v>
      </c>
      <c r="C11" s="309">
        <v>33773031</v>
      </c>
      <c r="D11" s="309">
        <v>33773031</v>
      </c>
      <c r="E11" s="309">
        <v>33773031</v>
      </c>
      <c r="F11" s="309">
        <v>33773031</v>
      </c>
      <c r="G11" s="309">
        <v>33773031</v>
      </c>
      <c r="H11" s="309">
        <v>33773031</v>
      </c>
      <c r="I11" s="309">
        <v>33773031</v>
      </c>
      <c r="J11" s="309">
        <v>33773031</v>
      </c>
      <c r="K11" s="309">
        <v>33773031</v>
      </c>
      <c r="L11" s="309">
        <v>0</v>
      </c>
      <c r="M11" s="309">
        <v>0</v>
      </c>
      <c r="N11" s="309">
        <v>0</v>
      </c>
      <c r="O11" s="309">
        <v>0</v>
      </c>
      <c r="P11" s="309">
        <v>0</v>
      </c>
      <c r="Q11" s="309">
        <v>0</v>
      </c>
      <c r="R11" s="309">
        <v>0</v>
      </c>
      <c r="S11" s="309">
        <v>0</v>
      </c>
      <c r="T11" s="309">
        <v>0</v>
      </c>
      <c r="U11" s="309">
        <v>1150365</v>
      </c>
      <c r="V11" s="309">
        <v>1155094</v>
      </c>
      <c r="W11" s="309">
        <v>1150336</v>
      </c>
      <c r="X11" s="309">
        <v>1150375</v>
      </c>
      <c r="Y11" s="309">
        <v>2828149</v>
      </c>
      <c r="Z11" s="309">
        <v>2824406</v>
      </c>
      <c r="AA11" s="309">
        <v>1159815</v>
      </c>
      <c r="AB11" s="309">
        <v>9753</v>
      </c>
      <c r="AC11" s="309">
        <v>219</v>
      </c>
      <c r="AD11" s="309">
        <v>32</v>
      </c>
      <c r="AE11" s="309">
        <v>32</v>
      </c>
      <c r="AF11" s="309">
        <v>32</v>
      </c>
      <c r="AG11" s="309">
        <v>32</v>
      </c>
      <c r="AH11" s="309">
        <v>47</v>
      </c>
      <c r="AI11" s="309">
        <v>123746</v>
      </c>
      <c r="AJ11" s="309">
        <v>7362772</v>
      </c>
      <c r="AK11" s="309">
        <v>20312885</v>
      </c>
      <c r="AL11" s="309">
        <v>20314921</v>
      </c>
      <c r="AM11" s="309">
        <v>26510042</v>
      </c>
      <c r="AN11" s="309">
        <v>43825449</v>
      </c>
      <c r="AO11" s="309">
        <v>56891459</v>
      </c>
      <c r="AP11" s="309">
        <v>123777330</v>
      </c>
      <c r="AQ11" s="309">
        <v>133394938</v>
      </c>
      <c r="AR11" s="309">
        <v>136751956</v>
      </c>
      <c r="AS11" s="309">
        <v>138008918</v>
      </c>
      <c r="AT11" s="309">
        <v>138941262</v>
      </c>
      <c r="AU11" s="309">
        <v>138813258</v>
      </c>
      <c r="AV11" s="309">
        <v>146023750</v>
      </c>
      <c r="AW11" s="309">
        <v>145907412</v>
      </c>
      <c r="AX11" s="309">
        <v>145756056</v>
      </c>
      <c r="AY11" s="309">
        <v>161812610</v>
      </c>
      <c r="AZ11" s="309">
        <v>161700126</v>
      </c>
      <c r="BA11" s="309">
        <v>161665968</v>
      </c>
      <c r="BB11" s="309">
        <v>161406112</v>
      </c>
      <c r="BC11" s="309">
        <v>161243930</v>
      </c>
      <c r="BD11" s="309">
        <v>161232600</v>
      </c>
      <c r="BE11" s="309">
        <v>161217648</v>
      </c>
      <c r="BF11" s="309">
        <v>160835698</v>
      </c>
      <c r="BG11" s="309">
        <v>160786522</v>
      </c>
      <c r="BH11" s="309">
        <v>160225640</v>
      </c>
      <c r="BI11" s="309">
        <v>160124504</v>
      </c>
      <c r="BJ11" s="309">
        <v>158129918</v>
      </c>
      <c r="BK11" s="309">
        <v>158087930</v>
      </c>
      <c r="BL11" s="309">
        <v>156515662</v>
      </c>
      <c r="BM11" s="309">
        <v>28452568</v>
      </c>
      <c r="BN11" s="309">
        <v>26831510</v>
      </c>
      <c r="BO11" s="309">
        <v>26823156</v>
      </c>
      <c r="BP11" s="309">
        <v>24588842</v>
      </c>
      <c r="BQ11" s="309">
        <v>24589876</v>
      </c>
      <c r="BR11" s="309">
        <v>24401456</v>
      </c>
      <c r="BS11" s="309">
        <v>24303020</v>
      </c>
      <c r="BT11" s="309">
        <v>24274726</v>
      </c>
      <c r="BU11" s="309">
        <v>24233136</v>
      </c>
      <c r="BV11" s="309">
        <v>23959818</v>
      </c>
      <c r="BW11" s="309">
        <v>23932776</v>
      </c>
      <c r="BX11" s="309">
        <v>23930890</v>
      </c>
      <c r="BY11" s="309">
        <v>23925454</v>
      </c>
      <c r="BZ11" s="309">
        <v>23531534</v>
      </c>
      <c r="CA11" s="309">
        <v>23475184</v>
      </c>
      <c r="CB11" s="309">
        <v>23470828</v>
      </c>
      <c r="CC11" s="309">
        <v>23470828</v>
      </c>
      <c r="CD11" s="309">
        <v>23180660</v>
      </c>
      <c r="CE11" s="309">
        <v>23158864</v>
      </c>
      <c r="CF11" s="309">
        <v>23138910</v>
      </c>
    </row>
    <row r="12" spans="1:84" s="433" customFormat="1">
      <c r="A12" s="129" t="s">
        <v>270</v>
      </c>
      <c r="B12" s="229">
        <v>0</v>
      </c>
      <c r="C12" s="229">
        <v>0</v>
      </c>
      <c r="D12" s="229">
        <v>0</v>
      </c>
      <c r="E12" s="229">
        <v>0</v>
      </c>
      <c r="F12" s="229">
        <v>0</v>
      </c>
      <c r="G12" s="229">
        <v>0</v>
      </c>
      <c r="H12" s="229">
        <v>0</v>
      </c>
      <c r="I12" s="229">
        <v>0</v>
      </c>
      <c r="J12" s="229">
        <v>0</v>
      </c>
      <c r="K12" s="229">
        <v>0</v>
      </c>
      <c r="L12" s="229">
        <v>0</v>
      </c>
      <c r="M12" s="229">
        <v>0</v>
      </c>
      <c r="N12" s="229">
        <v>0</v>
      </c>
      <c r="O12" s="229">
        <v>0</v>
      </c>
      <c r="P12" s="229">
        <v>0</v>
      </c>
      <c r="Q12" s="229">
        <v>0</v>
      </c>
      <c r="R12" s="229">
        <v>0</v>
      </c>
      <c r="S12" s="229">
        <v>0</v>
      </c>
      <c r="T12" s="229">
        <v>0</v>
      </c>
      <c r="U12" s="229">
        <v>0</v>
      </c>
      <c r="V12" s="229">
        <v>0</v>
      </c>
      <c r="W12" s="229">
        <v>0</v>
      </c>
      <c r="X12" s="229">
        <v>0</v>
      </c>
      <c r="Y12" s="229">
        <v>0</v>
      </c>
      <c r="Z12" s="229">
        <v>0</v>
      </c>
      <c r="AA12" s="229">
        <v>0</v>
      </c>
      <c r="AB12" s="229">
        <v>0</v>
      </c>
      <c r="AC12" s="229">
        <v>0</v>
      </c>
      <c r="AD12" s="229">
        <v>0</v>
      </c>
      <c r="AE12" s="229">
        <v>0</v>
      </c>
      <c r="AF12" s="229">
        <v>0</v>
      </c>
      <c r="AG12" s="229">
        <v>0</v>
      </c>
      <c r="AH12" s="229">
        <v>0</v>
      </c>
      <c r="AI12" s="229">
        <v>123690</v>
      </c>
      <c r="AJ12" s="229">
        <v>117716</v>
      </c>
      <c r="AK12" s="229">
        <v>112829</v>
      </c>
      <c r="AL12" s="229">
        <v>114865</v>
      </c>
      <c r="AM12" s="229">
        <v>104685</v>
      </c>
      <c r="AN12" s="229">
        <v>102312</v>
      </c>
      <c r="AO12" s="229">
        <v>189122</v>
      </c>
      <c r="AP12" s="229">
        <v>378244</v>
      </c>
      <c r="AQ12" s="229">
        <v>324480</v>
      </c>
      <c r="AR12" s="229">
        <v>268698</v>
      </c>
      <c r="AS12" s="229">
        <v>245748</v>
      </c>
      <c r="AT12" s="229">
        <v>439608</v>
      </c>
      <c r="AU12" s="229">
        <v>332248</v>
      </c>
      <c r="AV12" s="229">
        <v>295340</v>
      </c>
      <c r="AW12" s="229">
        <v>264420</v>
      </c>
      <c r="AX12" s="229">
        <v>552956</v>
      </c>
      <c r="AY12" s="229">
        <v>479660</v>
      </c>
      <c r="AZ12" s="229">
        <v>367114</v>
      </c>
      <c r="BA12" s="229">
        <v>332956</v>
      </c>
      <c r="BB12" s="229">
        <v>294424</v>
      </c>
      <c r="BC12" s="229">
        <v>316960</v>
      </c>
      <c r="BD12" s="229">
        <v>305630</v>
      </c>
      <c r="BE12" s="229">
        <v>290678</v>
      </c>
      <c r="BF12" s="229">
        <v>447762</v>
      </c>
      <c r="BG12" s="229">
        <v>423380</v>
      </c>
      <c r="BH12" s="229">
        <v>453030</v>
      </c>
      <c r="BI12" s="229">
        <v>351894</v>
      </c>
      <c r="BJ12" s="229">
        <v>240864</v>
      </c>
      <c r="BK12" s="229">
        <v>214926</v>
      </c>
      <c r="BL12" s="229">
        <v>212478</v>
      </c>
      <c r="BM12" s="229">
        <v>162510</v>
      </c>
      <c r="BN12" s="229">
        <v>334412</v>
      </c>
      <c r="BO12" s="229">
        <v>328932</v>
      </c>
      <c r="BP12" s="229">
        <v>232556</v>
      </c>
      <c r="BQ12" s="229">
        <v>239188</v>
      </c>
      <c r="BR12" s="229">
        <v>365350</v>
      </c>
      <c r="BS12" s="229">
        <v>267764</v>
      </c>
      <c r="BT12" s="229">
        <v>239470</v>
      </c>
      <c r="BU12" s="229">
        <v>197880</v>
      </c>
      <c r="BV12" s="229">
        <v>299050</v>
      </c>
      <c r="BW12" s="229">
        <v>272008</v>
      </c>
      <c r="BX12" s="229">
        <v>270122</v>
      </c>
      <c r="BY12" s="229">
        <v>264686</v>
      </c>
      <c r="BZ12" s="229">
        <v>249556</v>
      </c>
      <c r="CA12" s="229">
        <v>193206</v>
      </c>
      <c r="CB12" s="229">
        <v>188850</v>
      </c>
      <c r="CC12" s="229">
        <v>188850</v>
      </c>
      <c r="CD12" s="229">
        <v>288078</v>
      </c>
      <c r="CE12" s="229">
        <v>266282</v>
      </c>
      <c r="CF12" s="229">
        <v>262858</v>
      </c>
    </row>
    <row r="13" spans="1:84" s="433" customFormat="1">
      <c r="A13" s="129" t="s">
        <v>231</v>
      </c>
      <c r="B13" s="229">
        <v>0</v>
      </c>
      <c r="C13" s="229">
        <v>0</v>
      </c>
      <c r="D13" s="229">
        <v>0</v>
      </c>
      <c r="E13" s="229">
        <v>0</v>
      </c>
      <c r="F13" s="229">
        <v>0</v>
      </c>
      <c r="G13" s="229">
        <v>0</v>
      </c>
      <c r="H13" s="229">
        <v>0</v>
      </c>
      <c r="I13" s="229">
        <v>0</v>
      </c>
      <c r="J13" s="229">
        <v>0</v>
      </c>
      <c r="K13" s="229">
        <v>0</v>
      </c>
      <c r="L13" s="229">
        <v>0</v>
      </c>
      <c r="M13" s="229">
        <v>0</v>
      </c>
      <c r="N13" s="229">
        <v>0</v>
      </c>
      <c r="O13" s="229">
        <v>0</v>
      </c>
      <c r="P13" s="229">
        <v>0</v>
      </c>
      <c r="Q13" s="229">
        <v>0</v>
      </c>
      <c r="R13" s="229">
        <v>0</v>
      </c>
      <c r="S13" s="229">
        <v>0</v>
      </c>
      <c r="T13" s="229">
        <v>0</v>
      </c>
      <c r="U13" s="229">
        <v>0</v>
      </c>
      <c r="V13" s="229">
        <v>0</v>
      </c>
      <c r="W13" s="229">
        <v>0</v>
      </c>
      <c r="X13" s="229">
        <v>0</v>
      </c>
      <c r="Y13" s="229">
        <v>1677770</v>
      </c>
      <c r="Z13" s="229">
        <v>1674027</v>
      </c>
      <c r="AA13" s="229">
        <v>0</v>
      </c>
      <c r="AB13" s="229">
        <v>0</v>
      </c>
      <c r="AC13" s="229">
        <v>0</v>
      </c>
      <c r="AD13" s="229">
        <v>0</v>
      </c>
      <c r="AE13" s="229">
        <v>0</v>
      </c>
      <c r="AF13" s="229">
        <v>0</v>
      </c>
      <c r="AG13" s="229">
        <v>0</v>
      </c>
      <c r="AH13" s="229">
        <v>0</v>
      </c>
      <c r="AI13" s="229">
        <v>0</v>
      </c>
      <c r="AJ13" s="229">
        <v>0</v>
      </c>
      <c r="AK13" s="229">
        <v>0</v>
      </c>
      <c r="AL13" s="229">
        <v>0</v>
      </c>
      <c r="AM13" s="229">
        <v>0</v>
      </c>
      <c r="AN13" s="229">
        <v>0</v>
      </c>
      <c r="AO13" s="229">
        <v>0</v>
      </c>
      <c r="AP13" s="229">
        <v>0</v>
      </c>
      <c r="AQ13" s="229">
        <v>0</v>
      </c>
      <c r="AR13" s="229">
        <v>0</v>
      </c>
      <c r="AS13" s="229">
        <v>0</v>
      </c>
      <c r="AT13" s="229">
        <v>0</v>
      </c>
      <c r="AU13" s="229">
        <v>0</v>
      </c>
      <c r="AV13" s="229">
        <v>0</v>
      </c>
      <c r="AW13" s="229">
        <v>0</v>
      </c>
      <c r="AX13" s="229">
        <v>0</v>
      </c>
      <c r="AY13" s="229">
        <v>0</v>
      </c>
      <c r="AZ13" s="229">
        <v>0</v>
      </c>
      <c r="BA13" s="229">
        <v>0</v>
      </c>
      <c r="BB13" s="229">
        <v>0</v>
      </c>
      <c r="BC13" s="229">
        <v>0</v>
      </c>
      <c r="BD13" s="229">
        <v>0</v>
      </c>
      <c r="BE13" s="229">
        <v>0</v>
      </c>
      <c r="BF13" s="229">
        <v>0</v>
      </c>
      <c r="BG13" s="229">
        <v>0</v>
      </c>
      <c r="BH13" s="229">
        <v>0</v>
      </c>
      <c r="BI13" s="229">
        <v>0</v>
      </c>
      <c r="BJ13" s="229">
        <v>0</v>
      </c>
      <c r="BK13" s="229">
        <v>0</v>
      </c>
      <c r="BL13" s="229">
        <v>0</v>
      </c>
      <c r="BM13" s="229">
        <v>0</v>
      </c>
      <c r="BN13" s="229">
        <v>0</v>
      </c>
      <c r="BO13" s="229">
        <v>0</v>
      </c>
      <c r="BP13" s="229">
        <v>0</v>
      </c>
      <c r="BQ13" s="229">
        <v>0</v>
      </c>
      <c r="BR13" s="229">
        <v>0</v>
      </c>
      <c r="BS13" s="229">
        <v>0</v>
      </c>
      <c r="BT13" s="229">
        <v>0</v>
      </c>
      <c r="BU13" s="229">
        <v>0</v>
      </c>
      <c r="BV13" s="229">
        <v>0</v>
      </c>
      <c r="BW13" s="229">
        <v>0</v>
      </c>
      <c r="BX13" s="229">
        <v>0</v>
      </c>
      <c r="BY13" s="229">
        <v>0</v>
      </c>
      <c r="BZ13" s="229">
        <v>0</v>
      </c>
      <c r="CA13" s="229">
        <v>0</v>
      </c>
      <c r="CB13" s="229">
        <v>0</v>
      </c>
      <c r="CC13" s="229">
        <v>0</v>
      </c>
      <c r="CD13" s="229">
        <v>0</v>
      </c>
      <c r="CE13" s="229">
        <v>0</v>
      </c>
      <c r="CF13" s="229">
        <v>0</v>
      </c>
    </row>
    <row r="14" spans="1:84" s="433" customFormat="1">
      <c r="A14" s="129" t="s">
        <v>474</v>
      </c>
      <c r="B14" s="229">
        <v>0</v>
      </c>
      <c r="C14" s="229">
        <v>0</v>
      </c>
      <c r="D14" s="229">
        <v>0</v>
      </c>
      <c r="E14" s="229">
        <v>0</v>
      </c>
      <c r="F14" s="229">
        <v>0</v>
      </c>
      <c r="G14" s="229">
        <v>0</v>
      </c>
      <c r="H14" s="229">
        <v>0</v>
      </c>
      <c r="I14" s="229">
        <v>0</v>
      </c>
      <c r="J14" s="229">
        <v>0</v>
      </c>
      <c r="K14" s="229">
        <v>0</v>
      </c>
      <c r="L14" s="229">
        <v>0</v>
      </c>
      <c r="M14" s="229">
        <v>0</v>
      </c>
      <c r="N14" s="229">
        <v>0</v>
      </c>
      <c r="O14" s="229">
        <v>0</v>
      </c>
      <c r="P14" s="229">
        <v>0</v>
      </c>
      <c r="Q14" s="229">
        <v>0</v>
      </c>
      <c r="R14" s="229">
        <v>0</v>
      </c>
      <c r="S14" s="229">
        <v>0</v>
      </c>
      <c r="T14" s="229">
        <v>0</v>
      </c>
      <c r="U14" s="229">
        <v>0</v>
      </c>
      <c r="V14" s="229">
        <v>0</v>
      </c>
      <c r="W14" s="229">
        <v>0</v>
      </c>
      <c r="X14" s="229">
        <v>0</v>
      </c>
      <c r="Y14" s="229">
        <v>0</v>
      </c>
      <c r="Z14" s="229">
        <v>0</v>
      </c>
      <c r="AA14" s="229">
        <v>0</v>
      </c>
      <c r="AB14" s="229">
        <v>0</v>
      </c>
      <c r="AC14" s="229">
        <v>0</v>
      </c>
      <c r="AD14" s="229">
        <v>0</v>
      </c>
      <c r="AE14" s="229">
        <v>0</v>
      </c>
      <c r="AF14" s="229">
        <v>0</v>
      </c>
      <c r="AG14" s="229">
        <v>0</v>
      </c>
      <c r="AH14" s="229">
        <v>0</v>
      </c>
      <c r="AI14" s="229">
        <v>9</v>
      </c>
      <c r="AJ14" s="229">
        <v>9</v>
      </c>
      <c r="AK14" s="229">
        <v>9</v>
      </c>
      <c r="AL14" s="229">
        <v>9</v>
      </c>
      <c r="AM14" s="229">
        <v>9</v>
      </c>
      <c r="AN14" s="229">
        <v>9</v>
      </c>
      <c r="AO14" s="229">
        <v>9</v>
      </c>
      <c r="AP14" s="229">
        <v>18</v>
      </c>
      <c r="AQ14" s="229">
        <v>18</v>
      </c>
      <c r="AR14" s="229">
        <v>18</v>
      </c>
      <c r="AS14" s="229">
        <v>18</v>
      </c>
      <c r="AT14" s="229">
        <v>18</v>
      </c>
      <c r="AU14" s="229">
        <v>18</v>
      </c>
      <c r="AV14" s="229">
        <v>18</v>
      </c>
      <c r="AW14" s="229">
        <v>18</v>
      </c>
      <c r="AX14" s="229">
        <v>18</v>
      </c>
      <c r="AY14" s="229">
        <v>18</v>
      </c>
      <c r="AZ14" s="229">
        <v>18</v>
      </c>
      <c r="BA14" s="229">
        <v>18</v>
      </c>
      <c r="BB14" s="229">
        <v>18</v>
      </c>
      <c r="BC14" s="229">
        <v>18</v>
      </c>
      <c r="BD14" s="229">
        <v>18</v>
      </c>
      <c r="BE14" s="229">
        <v>18</v>
      </c>
      <c r="BF14" s="229">
        <v>18</v>
      </c>
      <c r="BG14" s="229">
        <v>18</v>
      </c>
      <c r="BH14" s="229">
        <v>18</v>
      </c>
      <c r="BI14" s="229">
        <v>18</v>
      </c>
      <c r="BJ14" s="229">
        <v>18</v>
      </c>
      <c r="BK14" s="229">
        <v>18</v>
      </c>
      <c r="BL14" s="229">
        <v>18</v>
      </c>
      <c r="BM14" s="229">
        <v>18</v>
      </c>
      <c r="BN14" s="229">
        <v>18</v>
      </c>
      <c r="BO14" s="229">
        <v>18</v>
      </c>
      <c r="BP14" s="229">
        <v>18</v>
      </c>
      <c r="BQ14" s="229">
        <v>18</v>
      </c>
      <c r="BR14" s="229">
        <v>18</v>
      </c>
      <c r="BS14" s="229">
        <v>18</v>
      </c>
      <c r="BT14" s="229">
        <v>18</v>
      </c>
      <c r="BU14" s="229">
        <v>18</v>
      </c>
      <c r="BV14" s="229">
        <v>18</v>
      </c>
      <c r="BW14" s="229">
        <v>18</v>
      </c>
      <c r="BX14" s="229">
        <v>18</v>
      </c>
      <c r="BY14" s="229">
        <v>18</v>
      </c>
      <c r="BZ14" s="229">
        <v>18</v>
      </c>
      <c r="CA14" s="229">
        <v>18</v>
      </c>
      <c r="CB14" s="229">
        <v>18</v>
      </c>
      <c r="CC14" s="229">
        <v>18</v>
      </c>
      <c r="CD14" s="229">
        <v>18</v>
      </c>
      <c r="CE14" s="229">
        <v>18</v>
      </c>
      <c r="CF14" s="229">
        <v>18</v>
      </c>
    </row>
    <row r="15" spans="1:84" s="433" customFormat="1">
      <c r="A15" s="129" t="s">
        <v>232</v>
      </c>
      <c r="B15" s="229">
        <v>33773031</v>
      </c>
      <c r="C15" s="229">
        <v>33773031</v>
      </c>
      <c r="D15" s="229">
        <v>33773031</v>
      </c>
      <c r="E15" s="229">
        <v>33773031</v>
      </c>
      <c r="F15" s="229">
        <v>33773031</v>
      </c>
      <c r="G15" s="229">
        <v>33773031</v>
      </c>
      <c r="H15" s="229">
        <v>33773031</v>
      </c>
      <c r="I15" s="229">
        <v>33773031</v>
      </c>
      <c r="J15" s="229">
        <v>33773031</v>
      </c>
      <c r="K15" s="229">
        <v>33773031</v>
      </c>
      <c r="L15" s="229">
        <v>0</v>
      </c>
      <c r="M15" s="229">
        <v>0</v>
      </c>
      <c r="N15" s="229">
        <v>0</v>
      </c>
      <c r="O15" s="229">
        <v>0</v>
      </c>
      <c r="P15" s="229">
        <v>0</v>
      </c>
      <c r="Q15" s="229">
        <v>0</v>
      </c>
      <c r="R15" s="229">
        <v>0</v>
      </c>
      <c r="S15" s="229">
        <v>0</v>
      </c>
      <c r="T15" s="229">
        <v>0</v>
      </c>
      <c r="U15" s="229">
        <v>1150365</v>
      </c>
      <c r="V15" s="229">
        <v>1155094</v>
      </c>
      <c r="W15" s="229">
        <v>1150336</v>
      </c>
      <c r="X15" s="229">
        <v>1150375</v>
      </c>
      <c r="Y15" s="229">
        <v>1150379</v>
      </c>
      <c r="Z15" s="229">
        <v>1150379</v>
      </c>
      <c r="AA15" s="229">
        <v>1159815</v>
      </c>
      <c r="AB15" s="229">
        <v>9753</v>
      </c>
      <c r="AC15" s="229">
        <v>219</v>
      </c>
      <c r="AD15" s="229">
        <v>32</v>
      </c>
      <c r="AE15" s="229">
        <v>32</v>
      </c>
      <c r="AF15" s="229">
        <v>32</v>
      </c>
      <c r="AG15" s="229">
        <v>32</v>
      </c>
      <c r="AH15" s="229">
        <v>47</v>
      </c>
      <c r="AI15" s="229">
        <v>47</v>
      </c>
      <c r="AJ15" s="229">
        <v>7245047</v>
      </c>
      <c r="AK15" s="229">
        <v>20200047</v>
      </c>
      <c r="AL15" s="229">
        <v>20200047</v>
      </c>
      <c r="AM15" s="229">
        <v>26405348</v>
      </c>
      <c r="AN15" s="229">
        <v>43723128</v>
      </c>
      <c r="AO15" s="229">
        <v>56702328</v>
      </c>
      <c r="AP15" s="229">
        <v>123399068</v>
      </c>
      <c r="AQ15" s="229">
        <v>133070440</v>
      </c>
      <c r="AR15" s="229">
        <v>136483240</v>
      </c>
      <c r="AS15" s="229">
        <v>137763152</v>
      </c>
      <c r="AT15" s="229">
        <v>138501636</v>
      </c>
      <c r="AU15" s="229">
        <v>138480992</v>
      </c>
      <c r="AV15" s="229">
        <v>145728392</v>
      </c>
      <c r="AW15" s="229">
        <v>145642974</v>
      </c>
      <c r="AX15" s="229">
        <v>145203082</v>
      </c>
      <c r="AY15" s="229">
        <v>161332932</v>
      </c>
      <c r="AZ15" s="229">
        <v>161332994</v>
      </c>
      <c r="BA15" s="229">
        <v>161332994</v>
      </c>
      <c r="BB15" s="229">
        <v>161111670</v>
      </c>
      <c r="BC15" s="229">
        <v>160926952</v>
      </c>
      <c r="BD15" s="229">
        <v>160926952</v>
      </c>
      <c r="BE15" s="229">
        <v>160926952</v>
      </c>
      <c r="BF15" s="229">
        <v>160387918</v>
      </c>
      <c r="BG15" s="229">
        <v>160363124</v>
      </c>
      <c r="BH15" s="229">
        <v>159772592</v>
      </c>
      <c r="BI15" s="229">
        <v>159772592</v>
      </c>
      <c r="BJ15" s="229">
        <v>157889036</v>
      </c>
      <c r="BK15" s="229">
        <v>157872986</v>
      </c>
      <c r="BL15" s="229">
        <v>156303166</v>
      </c>
      <c r="BM15" s="229">
        <v>28290040</v>
      </c>
      <c r="BN15" s="229">
        <v>26497080</v>
      </c>
      <c r="BO15" s="229">
        <v>26494206</v>
      </c>
      <c r="BP15" s="229">
        <v>24356268</v>
      </c>
      <c r="BQ15" s="229">
        <v>24350670</v>
      </c>
      <c r="BR15" s="229">
        <v>24036088</v>
      </c>
      <c r="BS15" s="229">
        <v>24035238</v>
      </c>
      <c r="BT15" s="229">
        <v>24035238</v>
      </c>
      <c r="BU15" s="229">
        <v>24035238</v>
      </c>
      <c r="BV15" s="229">
        <v>23660750</v>
      </c>
      <c r="BW15" s="229">
        <v>23660750</v>
      </c>
      <c r="BX15" s="229">
        <v>23660750</v>
      </c>
      <c r="BY15" s="229">
        <v>23660750</v>
      </c>
      <c r="BZ15" s="229">
        <v>23281960</v>
      </c>
      <c r="CA15" s="229">
        <v>23281960</v>
      </c>
      <c r="CB15" s="229">
        <v>23281960</v>
      </c>
      <c r="CC15" s="229">
        <v>23281960</v>
      </c>
      <c r="CD15" s="229">
        <v>22892564</v>
      </c>
      <c r="CE15" s="229">
        <v>22892564</v>
      </c>
      <c r="CF15" s="229">
        <v>22876034</v>
      </c>
    </row>
    <row r="16" spans="1:84" s="433" customFormat="1" ht="13.5" thickBot="1">
      <c r="A16" s="445" t="s">
        <v>28</v>
      </c>
      <c r="B16" s="446">
        <v>2229826518</v>
      </c>
      <c r="C16" s="446">
        <v>2229826518</v>
      </c>
      <c r="D16" s="446">
        <v>2229826518</v>
      </c>
      <c r="E16" s="446">
        <v>2431852245</v>
      </c>
      <c r="F16" s="446">
        <v>2431852245</v>
      </c>
      <c r="G16" s="446">
        <v>2431852245</v>
      </c>
      <c r="H16" s="446">
        <v>2431852245</v>
      </c>
      <c r="I16" s="446">
        <v>2431852245</v>
      </c>
      <c r="J16" s="446">
        <v>2431852245</v>
      </c>
      <c r="K16" s="446">
        <v>2431852245</v>
      </c>
      <c r="L16" s="446">
        <v>2475949269</v>
      </c>
      <c r="M16" s="446">
        <v>2475949269</v>
      </c>
      <c r="N16" s="446">
        <v>2475949269</v>
      </c>
      <c r="O16" s="446">
        <v>2475949269</v>
      </c>
      <c r="P16" s="446">
        <v>2475949269</v>
      </c>
      <c r="Q16" s="446">
        <v>2475949269</v>
      </c>
      <c r="R16" s="446">
        <v>2542181530</v>
      </c>
      <c r="S16" s="446">
        <v>2542181530</v>
      </c>
      <c r="T16" s="446">
        <v>2542181530</v>
      </c>
      <c r="U16" s="446">
        <v>2568186485</v>
      </c>
      <c r="V16" s="446">
        <v>2568186484.853735</v>
      </c>
      <c r="W16" s="446">
        <v>2568186485</v>
      </c>
      <c r="X16" s="446">
        <v>2568186485</v>
      </c>
      <c r="Y16" s="446">
        <v>2569860512</v>
      </c>
      <c r="Z16" s="446">
        <v>2569860512</v>
      </c>
      <c r="AA16" s="446">
        <v>2569869551</v>
      </c>
      <c r="AB16" s="446">
        <v>2860729247</v>
      </c>
      <c r="AC16" s="446">
        <v>2860729247</v>
      </c>
      <c r="AD16" s="446">
        <v>2860729247</v>
      </c>
      <c r="AE16" s="446">
        <v>2860729247</v>
      </c>
      <c r="AF16" s="446">
        <v>2860729247</v>
      </c>
      <c r="AG16" s="446">
        <v>2865417052</v>
      </c>
      <c r="AH16" s="446">
        <v>2865417067</v>
      </c>
      <c r="AI16" s="446">
        <v>2865417020</v>
      </c>
      <c r="AJ16" s="446">
        <v>2865417020</v>
      </c>
      <c r="AK16" s="446">
        <v>2865417020</v>
      </c>
      <c r="AL16" s="446">
        <v>2865417020</v>
      </c>
      <c r="AM16" s="446">
        <v>2865417020</v>
      </c>
      <c r="AN16" s="446">
        <v>2865417020</v>
      </c>
      <c r="AO16" s="446">
        <v>2865417020</v>
      </c>
      <c r="AP16" s="446">
        <v>5730834040</v>
      </c>
      <c r="AQ16" s="446">
        <v>5730834040</v>
      </c>
      <c r="AR16" s="446">
        <v>5730834040</v>
      </c>
      <c r="AS16" s="446">
        <v>5730834040</v>
      </c>
      <c r="AT16" s="446">
        <v>5730834040</v>
      </c>
      <c r="AU16" s="446">
        <v>5730834040</v>
      </c>
      <c r="AV16" s="446">
        <v>5730834040</v>
      </c>
      <c r="AW16" s="446">
        <v>5730569620</v>
      </c>
      <c r="AX16" s="446">
        <v>5730281084</v>
      </c>
      <c r="AY16" s="446">
        <v>5730354380</v>
      </c>
      <c r="AZ16" s="446">
        <v>5730466926</v>
      </c>
      <c r="BA16" s="446">
        <v>5730834040</v>
      </c>
      <c r="BB16" s="446">
        <v>5730834040</v>
      </c>
      <c r="BC16" s="446">
        <v>5730834040</v>
      </c>
      <c r="BD16" s="446">
        <v>5730834040</v>
      </c>
      <c r="BE16" s="446">
        <v>5730834040</v>
      </c>
      <c r="BF16" s="446">
        <v>5730834040</v>
      </c>
      <c r="BG16" s="446">
        <v>5730834040</v>
      </c>
      <c r="BH16" s="446">
        <v>5730834040</v>
      </c>
      <c r="BI16" s="446">
        <v>5730834040</v>
      </c>
      <c r="BJ16" s="446">
        <v>5730834040</v>
      </c>
      <c r="BK16" s="446">
        <v>5730834040</v>
      </c>
      <c r="BL16" s="446">
        <v>5730834040</v>
      </c>
      <c r="BM16" s="446">
        <v>5730834040</v>
      </c>
      <c r="BN16" s="446">
        <v>5730834040</v>
      </c>
      <c r="BO16" s="446">
        <v>5730834040</v>
      </c>
      <c r="BP16" s="446">
        <v>5730834040</v>
      </c>
      <c r="BQ16" s="446">
        <v>5730834040</v>
      </c>
      <c r="BR16" s="446">
        <v>5730834040</v>
      </c>
      <c r="BS16" s="446">
        <v>5730834040</v>
      </c>
      <c r="BT16" s="446">
        <v>5730834040</v>
      </c>
      <c r="BU16" s="446">
        <v>5730834040</v>
      </c>
      <c r="BV16" s="446">
        <v>5730834040</v>
      </c>
      <c r="BW16" s="446">
        <v>5995918268</v>
      </c>
      <c r="BX16" s="446">
        <v>5730834040</v>
      </c>
      <c r="BY16" s="446">
        <v>5730834040</v>
      </c>
      <c r="BZ16" s="446">
        <v>5730834040</v>
      </c>
      <c r="CA16" s="446">
        <v>5730834040</v>
      </c>
      <c r="CB16" s="446">
        <v>5730834040</v>
      </c>
      <c r="CC16" s="446">
        <v>5730834040</v>
      </c>
      <c r="CD16" s="446">
        <v>5730834040</v>
      </c>
      <c r="CE16" s="446">
        <v>5730834040</v>
      </c>
      <c r="CF16" s="446">
        <v>5730834040</v>
      </c>
    </row>
    <row r="17" spans="1:84" s="433" customFormat="1" ht="13.5" thickTop="1">
      <c r="A17" s="447"/>
      <c r="B17" s="448"/>
      <c r="C17" s="449"/>
      <c r="D17" s="449"/>
      <c r="E17" s="449"/>
      <c r="F17" s="449"/>
      <c r="G17" s="449"/>
      <c r="H17" s="449"/>
      <c r="I17" s="449"/>
      <c r="J17" s="449"/>
      <c r="K17" s="449"/>
      <c r="L17" s="449"/>
      <c r="M17" s="449"/>
      <c r="N17" s="449"/>
      <c r="O17" s="449"/>
      <c r="P17" s="449"/>
      <c r="Q17" s="450"/>
      <c r="R17" s="450"/>
      <c r="S17" s="450"/>
      <c r="T17" s="449"/>
      <c r="U17" s="449"/>
      <c r="V17" s="449"/>
      <c r="W17" s="449"/>
      <c r="X17" s="449"/>
      <c r="Y17" s="449"/>
      <c r="Z17" s="449"/>
      <c r="AA17" s="449"/>
      <c r="AB17" s="449"/>
      <c r="AC17" s="449"/>
      <c r="AD17" s="449"/>
      <c r="AE17" s="449"/>
      <c r="AF17" s="449"/>
      <c r="AG17" s="449"/>
      <c r="AH17" s="449"/>
      <c r="AI17" s="449"/>
      <c r="AJ17" s="449"/>
      <c r="AK17" s="449"/>
      <c r="AL17" s="449"/>
      <c r="AM17" s="449"/>
      <c r="AN17" s="449"/>
      <c r="AO17" s="449"/>
      <c r="AP17" s="449"/>
      <c r="AQ17" s="449"/>
      <c r="AR17" s="449"/>
      <c r="AS17" s="449"/>
      <c r="AT17" s="449"/>
      <c r="AU17" s="449"/>
      <c r="AV17" s="449"/>
      <c r="AW17" s="449"/>
      <c r="AX17" s="449"/>
      <c r="AY17" s="449"/>
      <c r="AZ17" s="449"/>
      <c r="BA17" s="449"/>
      <c r="BB17" s="449"/>
      <c r="BC17" s="449"/>
      <c r="BD17" s="449"/>
      <c r="BE17" s="449"/>
      <c r="BF17" s="449"/>
      <c r="BG17" s="449"/>
      <c r="BH17" s="449"/>
      <c r="BI17" s="449"/>
      <c r="BJ17" s="449"/>
      <c r="BK17" s="449"/>
      <c r="BL17" s="449"/>
      <c r="BM17" s="449"/>
      <c r="BN17" s="449"/>
      <c r="BO17" s="449"/>
      <c r="BP17" s="449"/>
      <c r="BQ17" s="449"/>
      <c r="BR17" s="449"/>
      <c r="BS17" s="449"/>
      <c r="BT17" s="449"/>
      <c r="BU17" s="449"/>
      <c r="BV17" s="449"/>
      <c r="BW17" s="449"/>
      <c r="BX17" s="449"/>
      <c r="BY17" s="449"/>
      <c r="BZ17" s="449"/>
      <c r="CA17" s="449"/>
      <c r="CB17" s="449"/>
      <c r="CC17" s="449"/>
      <c r="CD17" s="449"/>
      <c r="CE17" s="449"/>
      <c r="CF17" s="449"/>
    </row>
    <row r="18" spans="1:84" s="433" customFormat="1" ht="13.5" thickBot="1">
      <c r="A18" s="445" t="s">
        <v>1627</v>
      </c>
      <c r="B18" s="451">
        <v>0.27118248645826359</v>
      </c>
      <c r="C18" s="451">
        <v>0.27118248645826359</v>
      </c>
      <c r="D18" s="451">
        <v>0.27118248645826359</v>
      </c>
      <c r="E18" s="451">
        <v>0.26844196898993677</v>
      </c>
      <c r="F18" s="451">
        <v>0.26844196898993677</v>
      </c>
      <c r="G18" s="451">
        <v>0.26844196898993677</v>
      </c>
      <c r="H18" s="451">
        <v>0.26844196898993677</v>
      </c>
      <c r="I18" s="451">
        <v>0.26844196898993677</v>
      </c>
      <c r="J18" s="451">
        <v>0.26844196898993677</v>
      </c>
      <c r="K18" s="451">
        <v>0.26844196898993677</v>
      </c>
      <c r="L18" s="451">
        <v>0.31325971445015094</v>
      </c>
      <c r="M18" s="451">
        <v>0.31325971445015094</v>
      </c>
      <c r="N18" s="451">
        <v>0.31325971445015094</v>
      </c>
      <c r="O18" s="451">
        <v>0.31325943940412782</v>
      </c>
      <c r="P18" s="451">
        <v>0.31325943940412782</v>
      </c>
      <c r="Q18" s="451">
        <v>0.32941485926705388</v>
      </c>
      <c r="R18" s="451">
        <v>0.34688582644214239</v>
      </c>
      <c r="S18" s="451">
        <v>0.34688582644214239</v>
      </c>
      <c r="T18" s="451">
        <v>0.34688582644214239</v>
      </c>
      <c r="U18" s="451">
        <v>0.34367535973743912</v>
      </c>
      <c r="V18" s="451">
        <v>0.34367415067199214</v>
      </c>
      <c r="W18" s="451">
        <v>0.34367536715198788</v>
      </c>
      <c r="X18" s="451">
        <v>0.34598151874069272</v>
      </c>
      <c r="Y18" s="451">
        <v>0.34659606081483596</v>
      </c>
      <c r="Z18" s="451">
        <v>0.34659701237564128</v>
      </c>
      <c r="AA18" s="451">
        <v>0.34702273305044223</v>
      </c>
      <c r="AB18" s="451">
        <v>0.40814397687325299</v>
      </c>
      <c r="AC18" s="451">
        <v>0.40814594936182819</v>
      </c>
      <c r="AD18" s="451">
        <v>0.40814598805011332</v>
      </c>
      <c r="AE18" s="451">
        <v>0.40814598805011332</v>
      </c>
      <c r="AF18" s="451">
        <v>0.40814598805011332</v>
      </c>
      <c r="AG18" s="451">
        <v>0.40911645035178856</v>
      </c>
      <c r="AH18" s="451">
        <v>0.40911645035178856</v>
      </c>
      <c r="AI18" s="451">
        <v>0.40909093133200858</v>
      </c>
      <c r="AJ18" s="451">
        <v>0.4075942466155737</v>
      </c>
      <c r="AK18" s="451">
        <v>0.40489778241456176</v>
      </c>
      <c r="AL18" s="451">
        <v>0.40984399800971782</v>
      </c>
      <c r="AM18" s="451">
        <v>0.4115062934619339</v>
      </c>
      <c r="AN18" s="451">
        <v>0.40789485368079165</v>
      </c>
      <c r="AO18" s="451">
        <v>0.40514022261376881</v>
      </c>
      <c r="AP18" s="451">
        <v>0.40439968120101288</v>
      </c>
      <c r="AQ18" s="451">
        <v>0.40405519323861683</v>
      </c>
      <c r="AR18" s="451">
        <v>0.40646016376902344</v>
      </c>
      <c r="AS18" s="451">
        <v>0.4067380095708274</v>
      </c>
      <c r="AT18" s="451">
        <v>0.40663909418042848</v>
      </c>
      <c r="AU18" s="451">
        <v>0.40665267649214543</v>
      </c>
      <c r="AV18" s="451">
        <v>0.40790114752492335</v>
      </c>
      <c r="AW18" s="451">
        <v>0.40788544752750067</v>
      </c>
      <c r="AX18" s="451">
        <v>0.4320189201236399</v>
      </c>
      <c r="AY18" s="451">
        <v>0.44024422214220005</v>
      </c>
      <c r="AZ18" s="451">
        <v>0.44026684148454553</v>
      </c>
      <c r="BA18" s="451">
        <v>0.44030717160945471</v>
      </c>
      <c r="BB18" s="451">
        <v>0.44033328551944589</v>
      </c>
      <c r="BC18" s="451">
        <v>0.44491024133910639</v>
      </c>
      <c r="BD18" s="451">
        <v>0.45634899325938122</v>
      </c>
      <c r="BE18" s="451">
        <v>0.4605105500055775</v>
      </c>
      <c r="BF18" s="451">
        <v>0.47079275378355218</v>
      </c>
      <c r="BG18" s="451">
        <v>0.47810364730177513</v>
      </c>
      <c r="BH18" s="451">
        <v>0.47815619493195755</v>
      </c>
      <c r="BI18" s="451">
        <v>0.47816566898454066</v>
      </c>
      <c r="BJ18" s="451">
        <v>0.47835244427857676</v>
      </c>
      <c r="BK18" s="451">
        <v>0.47835637464560538</v>
      </c>
      <c r="BL18" s="451">
        <v>0.4859609929513789</v>
      </c>
      <c r="BM18" s="451">
        <v>0.4975051918097983</v>
      </c>
      <c r="BN18" s="451">
        <v>0.49764799911475494</v>
      </c>
      <c r="BO18" s="451">
        <v>0.49764873485118688</v>
      </c>
      <c r="BP18" s="451">
        <v>0.49784543345520638</v>
      </c>
      <c r="BQ18" s="451">
        <v>0.49784534246228584</v>
      </c>
      <c r="BR18" s="451">
        <v>0.49786192304554527</v>
      </c>
      <c r="BS18" s="451">
        <v>0.49787058478129503</v>
      </c>
      <c r="BT18" s="451">
        <v>0.49787307441627338</v>
      </c>
      <c r="BU18" s="451">
        <v>0.4978767339430541</v>
      </c>
      <c r="BV18" s="451">
        <v>0.49790078201586829</v>
      </c>
      <c r="BW18" s="451">
        <v>0.52019021348285621</v>
      </c>
      <c r="BX18" s="451">
        <v>0.49790332713110785</v>
      </c>
      <c r="BY18" s="451">
        <v>0.4979038053931078</v>
      </c>
      <c r="BZ18" s="451">
        <v>0.49793846024673988</v>
      </c>
      <c r="CA18" s="451">
        <v>0.49794341720993057</v>
      </c>
      <c r="CB18" s="451">
        <v>0.49794380039186475</v>
      </c>
      <c r="CC18" s="451">
        <v>0.49794380039186475</v>
      </c>
      <c r="CD18" s="451">
        <v>0.49796932412878936</v>
      </c>
      <c r="CE18" s="451">
        <v>0.49797124124219783</v>
      </c>
      <c r="CF18" s="451">
        <v>0.49797299632575154</v>
      </c>
    </row>
    <row r="19" spans="1:84" s="433" customFormat="1" ht="13.5" thickTop="1">
      <c r="A19" s="452"/>
      <c r="B19" s="452"/>
      <c r="C19" s="452"/>
      <c r="D19" s="452"/>
      <c r="E19" s="452"/>
      <c r="F19" s="452"/>
      <c r="G19" s="452"/>
      <c r="H19" s="452"/>
      <c r="I19" s="452"/>
      <c r="J19" s="452"/>
      <c r="K19" s="452"/>
      <c r="L19" s="452"/>
      <c r="M19" s="452"/>
      <c r="N19" s="452"/>
      <c r="O19" s="452"/>
      <c r="P19" s="452"/>
      <c r="Q19" s="452"/>
      <c r="R19" s="452"/>
      <c r="S19" s="452"/>
      <c r="T19" s="452"/>
      <c r="U19" s="452"/>
      <c r="V19" s="452"/>
      <c r="W19" s="452"/>
      <c r="X19" s="452"/>
      <c r="Y19" s="452"/>
      <c r="Z19" s="452"/>
      <c r="AA19" s="452"/>
      <c r="AB19" s="452"/>
      <c r="AC19" s="452"/>
      <c r="AD19" s="452"/>
      <c r="AE19" s="452"/>
      <c r="AF19" s="452"/>
      <c r="AG19" s="452"/>
      <c r="AH19" s="452"/>
      <c r="AI19" s="452"/>
      <c r="AJ19" s="452"/>
      <c r="AK19" s="452"/>
      <c r="AL19" s="452"/>
      <c r="AM19" s="452"/>
      <c r="AN19" s="452"/>
      <c r="AO19" s="452"/>
      <c r="AP19" s="452"/>
      <c r="AQ19" s="452"/>
      <c r="AR19" s="452"/>
      <c r="AS19" s="452"/>
      <c r="AT19" s="452"/>
      <c r="AU19" s="452"/>
      <c r="AV19" s="452"/>
      <c r="AW19" s="452"/>
      <c r="AX19" s="452"/>
      <c r="AY19" s="452"/>
      <c r="AZ19" s="452"/>
      <c r="BA19" s="452"/>
      <c r="BB19" s="452"/>
      <c r="BC19" s="452"/>
      <c r="BD19" s="452"/>
      <c r="BE19" s="452"/>
      <c r="BF19" s="452"/>
      <c r="BG19" s="452"/>
      <c r="BH19" s="452"/>
      <c r="BI19" s="452"/>
      <c r="BJ19" s="452"/>
      <c r="BK19" s="452"/>
      <c r="BL19" s="452"/>
      <c r="BM19" s="452"/>
      <c r="BN19" s="448"/>
      <c r="BO19" s="448"/>
      <c r="BP19" s="448"/>
      <c r="BQ19" s="448"/>
      <c r="BR19" s="448"/>
    </row>
    <row r="20" spans="1:84" s="433" customFormat="1">
      <c r="C20" s="435"/>
      <c r="D20" s="435"/>
      <c r="E20" s="435"/>
      <c r="F20" s="435"/>
      <c r="G20" s="435"/>
      <c r="H20" s="435"/>
      <c r="I20" s="435"/>
      <c r="J20" s="435"/>
      <c r="K20" s="435"/>
      <c r="L20" s="435"/>
      <c r="M20" s="435"/>
      <c r="N20" s="435"/>
      <c r="O20" s="435"/>
      <c r="P20" s="435"/>
      <c r="Q20" s="435"/>
      <c r="R20" s="435"/>
      <c r="S20" s="435"/>
      <c r="T20" s="435"/>
      <c r="U20" s="435"/>
      <c r="V20" s="435"/>
      <c r="W20" s="435"/>
      <c r="X20" s="435"/>
      <c r="Y20" s="435"/>
      <c r="Z20" s="435"/>
      <c r="AA20" s="435"/>
      <c r="AB20" s="435"/>
      <c r="AC20" s="435"/>
      <c r="AD20" s="435"/>
      <c r="AE20" s="435"/>
      <c r="AF20" s="435"/>
      <c r="AG20" s="435"/>
      <c r="AH20" s="435"/>
      <c r="AI20" s="435"/>
      <c r="AJ20" s="435"/>
      <c r="AK20" s="435"/>
      <c r="AL20" s="435"/>
      <c r="AM20" s="435"/>
      <c r="AN20" s="435"/>
      <c r="AO20" s="435"/>
      <c r="AP20" s="435"/>
      <c r="AQ20" s="435"/>
      <c r="AR20" s="435"/>
      <c r="AS20" s="435"/>
      <c r="AT20" s="435"/>
      <c r="AU20" s="435"/>
      <c r="AV20" s="435"/>
      <c r="AW20" s="435"/>
      <c r="AX20" s="435"/>
      <c r="AY20" s="435"/>
      <c r="AZ20" s="435"/>
      <c r="BA20" s="435"/>
      <c r="BB20" s="435"/>
      <c r="BC20" s="435"/>
      <c r="BD20" s="435"/>
      <c r="BE20" s="435"/>
      <c r="BF20" s="435"/>
      <c r="BG20" s="435"/>
      <c r="BH20" s="435"/>
      <c r="BI20" s="435"/>
      <c r="BJ20" s="435"/>
    </row>
    <row r="21" spans="1:84" s="433" customFormat="1">
      <c r="C21" s="435"/>
      <c r="D21" s="435"/>
      <c r="E21" s="435"/>
      <c r="F21" s="435"/>
      <c r="G21" s="435"/>
      <c r="H21" s="435"/>
      <c r="I21" s="435"/>
      <c r="J21" s="435"/>
      <c r="K21" s="435"/>
      <c r="L21" s="435"/>
      <c r="M21" s="435"/>
      <c r="N21" s="435"/>
      <c r="O21" s="435"/>
      <c r="P21" s="435"/>
      <c r="Q21" s="435"/>
      <c r="R21" s="435"/>
      <c r="S21" s="435"/>
      <c r="T21" s="435"/>
      <c r="U21" s="435"/>
      <c r="V21" s="435"/>
      <c r="W21" s="435"/>
      <c r="X21" s="435"/>
      <c r="Y21" s="435"/>
      <c r="Z21" s="435"/>
      <c r="AA21" s="435"/>
      <c r="AB21" s="435"/>
      <c r="AC21" s="435"/>
      <c r="AD21" s="435"/>
      <c r="AE21" s="435"/>
      <c r="AF21" s="435"/>
      <c r="AG21" s="435"/>
      <c r="AH21" s="435"/>
      <c r="AI21" s="435"/>
      <c r="AJ21" s="435"/>
      <c r="AK21" s="435"/>
      <c r="AL21" s="435"/>
      <c r="AM21" s="435"/>
      <c r="AN21" s="435"/>
      <c r="AO21" s="435"/>
      <c r="AP21" s="435"/>
      <c r="AQ21" s="435"/>
      <c r="AR21" s="435"/>
      <c r="AS21" s="435"/>
      <c r="AT21" s="435"/>
      <c r="AU21" s="435"/>
      <c r="AV21" s="435"/>
      <c r="AW21" s="435"/>
      <c r="AX21" s="435"/>
      <c r="AY21" s="435"/>
      <c r="AZ21" s="435"/>
      <c r="BA21" s="435"/>
      <c r="BB21" s="435"/>
      <c r="BC21" s="435"/>
      <c r="BD21" s="435"/>
      <c r="BE21" s="435"/>
      <c r="BF21" s="435"/>
      <c r="BG21" s="435"/>
      <c r="BH21" s="435"/>
      <c r="BI21" s="435"/>
      <c r="BJ21" s="435"/>
    </row>
    <row r="22" spans="1:84" s="433" customFormat="1">
      <c r="A22" s="452"/>
      <c r="B22" s="452"/>
      <c r="C22" s="452"/>
      <c r="D22" s="452"/>
      <c r="E22" s="452"/>
      <c r="F22" s="452"/>
      <c r="G22" s="452"/>
      <c r="H22" s="452"/>
      <c r="I22" s="452"/>
      <c r="J22" s="452"/>
      <c r="K22" s="452"/>
      <c r="L22" s="452"/>
      <c r="M22" s="452"/>
      <c r="N22" s="452"/>
      <c r="O22" s="452"/>
      <c r="P22" s="452"/>
      <c r="Q22" s="452"/>
      <c r="R22" s="452"/>
      <c r="S22" s="452"/>
      <c r="T22" s="452"/>
      <c r="U22" s="452"/>
      <c r="V22" s="452"/>
      <c r="W22" s="452"/>
      <c r="X22" s="452"/>
      <c r="Y22" s="452"/>
      <c r="Z22" s="452"/>
      <c r="AA22" s="452"/>
      <c r="AB22" s="452"/>
      <c r="AC22" s="452"/>
      <c r="AD22" s="452"/>
      <c r="AE22" s="452"/>
      <c r="AF22" s="452"/>
      <c r="AG22" s="452"/>
      <c r="AH22" s="452"/>
      <c r="AI22" s="452"/>
      <c r="AJ22" s="452"/>
      <c r="AK22" s="452"/>
      <c r="AL22" s="452"/>
      <c r="AM22" s="452"/>
      <c r="AN22" s="452"/>
      <c r="AO22" s="452"/>
      <c r="AP22" s="452"/>
      <c r="AQ22" s="452"/>
      <c r="AR22" s="452"/>
      <c r="AS22" s="452"/>
      <c r="AT22" s="452"/>
      <c r="AU22" s="452"/>
      <c r="AV22" s="452"/>
      <c r="AW22" s="452"/>
      <c r="AX22" s="452"/>
      <c r="AY22" s="452"/>
      <c r="AZ22" s="452"/>
      <c r="BA22" s="452"/>
      <c r="BB22" s="452"/>
      <c r="BC22" s="452"/>
      <c r="BD22" s="452"/>
      <c r="BE22" s="452"/>
      <c r="BF22" s="452"/>
      <c r="BG22" s="452"/>
      <c r="BH22" s="452"/>
      <c r="BI22" s="452"/>
      <c r="BJ22" s="452"/>
      <c r="BK22" s="452"/>
      <c r="BL22" s="452"/>
      <c r="BM22" s="452"/>
      <c r="BN22" s="448"/>
      <c r="BO22" s="448"/>
      <c r="BP22" s="448"/>
      <c r="BQ22" s="448"/>
      <c r="BR22" s="448"/>
    </row>
    <row r="23" spans="1:84" s="433" customFormat="1">
      <c r="A23" s="452"/>
      <c r="B23" s="229"/>
      <c r="C23" s="229"/>
      <c r="D23" s="229"/>
      <c r="E23" s="229"/>
      <c r="F23" s="229"/>
      <c r="G23" s="229"/>
      <c r="H23" s="229"/>
      <c r="I23" s="229"/>
      <c r="J23" s="229"/>
      <c r="K23" s="229"/>
      <c r="L23" s="229"/>
      <c r="M23" s="229"/>
      <c r="N23" s="229"/>
      <c r="O23" s="229"/>
      <c r="P23" s="229"/>
      <c r="Q23" s="229"/>
      <c r="R23" s="229"/>
      <c r="S23" s="229"/>
      <c r="T23" s="229"/>
      <c r="U23" s="229"/>
      <c r="V23" s="229"/>
      <c r="W23" s="229"/>
      <c r="X23" s="229"/>
      <c r="Y23" s="229"/>
      <c r="Z23" s="229"/>
      <c r="AA23" s="229"/>
      <c r="AB23" s="229"/>
      <c r="AC23" s="229"/>
      <c r="AD23" s="229"/>
      <c r="AE23" s="229"/>
      <c r="AF23" s="229"/>
      <c r="AG23" s="229"/>
      <c r="AH23" s="229"/>
      <c r="AI23" s="229"/>
      <c r="AJ23" s="229"/>
      <c r="AK23" s="229"/>
      <c r="AL23" s="229"/>
      <c r="AM23" s="229"/>
      <c r="AN23" s="229"/>
      <c r="AO23" s="229"/>
      <c r="AP23" s="452"/>
      <c r="AQ23" s="452"/>
      <c r="AR23" s="452"/>
      <c r="AS23" s="452"/>
      <c r="AT23" s="452"/>
      <c r="AU23" s="452"/>
      <c r="AV23" s="452"/>
      <c r="AW23" s="452"/>
      <c r="AX23" s="452"/>
      <c r="AY23" s="452"/>
      <c r="AZ23" s="452"/>
      <c r="BA23" s="452"/>
      <c r="BB23" s="452"/>
      <c r="BC23" s="452"/>
      <c r="BD23" s="452"/>
      <c r="BE23" s="452"/>
      <c r="BF23" s="452"/>
      <c r="BG23" s="452"/>
      <c r="BH23" s="452"/>
      <c r="BI23" s="452"/>
      <c r="BJ23" s="452"/>
      <c r="BK23" s="452"/>
      <c r="BL23" s="452"/>
      <c r="BM23" s="452"/>
      <c r="BN23" s="448"/>
      <c r="BO23" s="448"/>
      <c r="BP23" s="448"/>
      <c r="BQ23" s="448"/>
      <c r="BR23" s="448"/>
    </row>
    <row r="24" spans="1:84" s="79" customFormat="1" ht="29.1" customHeight="1">
      <c r="A24" s="579" t="s">
        <v>1055</v>
      </c>
      <c r="B24" s="169"/>
      <c r="C24" s="172"/>
      <c r="D24" s="172"/>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2"/>
      <c r="AJ24" s="172"/>
      <c r="AK24" s="172"/>
      <c r="AL24" s="172"/>
      <c r="AM24" s="172"/>
      <c r="AN24" s="172"/>
      <c r="AO24" s="172"/>
      <c r="AP24" s="172"/>
      <c r="AQ24" s="172"/>
      <c r="AR24" s="172"/>
      <c r="AS24" s="172"/>
      <c r="AT24" s="172"/>
      <c r="AU24" s="172"/>
      <c r="AV24" s="172"/>
      <c r="AW24" s="172"/>
      <c r="AX24" s="172"/>
      <c r="AY24" s="172"/>
      <c r="AZ24" s="172"/>
      <c r="BA24" s="172"/>
      <c r="BB24" s="172"/>
      <c r="BC24" s="172"/>
      <c r="BD24" s="172"/>
      <c r="BE24" s="172"/>
      <c r="BF24" s="172"/>
      <c r="BG24" s="172"/>
      <c r="BH24" s="172"/>
      <c r="BI24" s="172"/>
      <c r="BJ24" s="172"/>
      <c r="BK24" s="172"/>
      <c r="BL24" s="172"/>
      <c r="BM24" s="172"/>
      <c r="BN24" s="172"/>
      <c r="BO24" s="172"/>
      <c r="BP24" s="172"/>
      <c r="BQ24" s="172"/>
      <c r="BR24" s="172"/>
    </row>
    <row r="25" spans="1:84" s="79" customFormat="1" ht="39" customHeight="1">
      <c r="A25" s="579" t="s">
        <v>1059</v>
      </c>
      <c r="B25" s="169"/>
      <c r="C25" s="172"/>
      <c r="D25" s="172"/>
      <c r="E25" s="172"/>
      <c r="F25" s="172"/>
      <c r="G25" s="172"/>
      <c r="H25" s="172"/>
      <c r="I25" s="172"/>
      <c r="J25" s="172"/>
      <c r="K25" s="172"/>
      <c r="L25" s="172"/>
      <c r="M25" s="172"/>
      <c r="N25" s="172"/>
      <c r="O25" s="172"/>
      <c r="P25" s="172"/>
      <c r="Q25" s="172"/>
      <c r="R25" s="172"/>
      <c r="S25" s="172"/>
      <c r="T25" s="172"/>
      <c r="U25" s="172"/>
      <c r="V25" s="172"/>
      <c r="W25" s="172"/>
      <c r="X25" s="172"/>
      <c r="Y25" s="172"/>
      <c r="Z25" s="172"/>
      <c r="AA25" s="172"/>
      <c r="AB25" s="172"/>
      <c r="AC25" s="172"/>
      <c r="AD25" s="172"/>
      <c r="AE25" s="172"/>
      <c r="AF25" s="172"/>
      <c r="AG25" s="172"/>
      <c r="AH25" s="172"/>
      <c r="AI25" s="172"/>
      <c r="AJ25" s="172"/>
      <c r="AK25" s="172"/>
      <c r="AL25" s="172"/>
      <c r="AM25" s="172"/>
      <c r="AN25" s="172"/>
      <c r="AO25" s="172"/>
      <c r="AP25" s="172"/>
      <c r="AQ25" s="172"/>
      <c r="AR25" s="172"/>
      <c r="AS25" s="172"/>
      <c r="AT25" s="172"/>
      <c r="AU25" s="172"/>
      <c r="AV25" s="172"/>
      <c r="AW25" s="172"/>
      <c r="AX25" s="172"/>
      <c r="AY25" s="172"/>
      <c r="AZ25" s="172"/>
      <c r="BA25" s="172"/>
      <c r="BB25" s="172"/>
      <c r="BC25" s="172"/>
      <c r="BD25" s="172"/>
      <c r="BE25" s="172"/>
      <c r="BF25" s="172"/>
      <c r="BG25" s="172"/>
      <c r="BH25" s="172"/>
      <c r="BI25" s="172"/>
      <c r="BJ25" s="172"/>
      <c r="BK25" s="172"/>
      <c r="BL25" s="172"/>
      <c r="BM25" s="172"/>
      <c r="BN25" s="172"/>
      <c r="BO25" s="172"/>
      <c r="BP25" s="172"/>
      <c r="BQ25" s="172"/>
      <c r="BR25" s="172"/>
    </row>
    <row r="26" spans="1:84" s="433" customFormat="1">
      <c r="C26" s="435"/>
      <c r="D26" s="435"/>
      <c r="E26" s="435"/>
      <c r="F26" s="435"/>
      <c r="G26" s="435"/>
      <c r="H26" s="435"/>
      <c r="I26" s="435"/>
      <c r="J26" s="435"/>
      <c r="K26" s="435"/>
      <c r="L26" s="435"/>
      <c r="M26" s="435"/>
      <c r="N26" s="435"/>
      <c r="O26" s="435"/>
      <c r="P26" s="435"/>
      <c r="Q26" s="435"/>
      <c r="R26" s="435"/>
      <c r="S26" s="435"/>
      <c r="T26" s="435"/>
      <c r="U26" s="435"/>
      <c r="V26" s="435"/>
      <c r="W26" s="435"/>
      <c r="X26" s="435"/>
      <c r="Y26" s="435"/>
      <c r="Z26" s="435"/>
      <c r="AA26" s="435"/>
      <c r="AB26" s="435"/>
      <c r="AC26" s="435"/>
      <c r="AD26" s="435"/>
      <c r="AE26" s="435"/>
      <c r="AF26" s="435"/>
      <c r="AG26" s="435"/>
      <c r="AH26" s="435"/>
      <c r="AI26" s="435"/>
      <c r="AJ26" s="435"/>
      <c r="AK26" s="435"/>
      <c r="AL26" s="435"/>
      <c r="AM26" s="435"/>
      <c r="AN26" s="435"/>
      <c r="AO26" s="435"/>
      <c r="AP26" s="435"/>
      <c r="AQ26" s="435"/>
      <c r="AR26" s="435"/>
      <c r="AS26" s="435"/>
      <c r="AT26" s="435"/>
      <c r="AU26" s="435"/>
      <c r="AV26" s="435"/>
      <c r="AW26" s="435"/>
      <c r="AX26" s="435"/>
      <c r="AY26" s="435"/>
      <c r="AZ26" s="435"/>
      <c r="BA26" s="435"/>
      <c r="BB26" s="435"/>
      <c r="BC26" s="435"/>
      <c r="BD26" s="435"/>
      <c r="BE26" s="435"/>
      <c r="BF26" s="435"/>
      <c r="BG26" s="435"/>
      <c r="BH26" s="435"/>
      <c r="BI26" s="435"/>
      <c r="BJ26" s="435"/>
    </row>
    <row r="27" spans="1:84" s="433" customFormat="1">
      <c r="C27" s="435"/>
      <c r="D27" s="435"/>
      <c r="E27" s="435"/>
      <c r="F27" s="435"/>
      <c r="G27" s="435"/>
      <c r="H27" s="435"/>
      <c r="I27" s="435"/>
      <c r="J27" s="435"/>
      <c r="K27" s="435"/>
      <c r="L27" s="435"/>
      <c r="M27" s="435"/>
      <c r="N27" s="435"/>
      <c r="O27" s="435"/>
      <c r="P27" s="435"/>
      <c r="Q27" s="435"/>
      <c r="R27" s="435"/>
      <c r="S27" s="435"/>
      <c r="T27" s="435"/>
      <c r="U27" s="435"/>
      <c r="V27" s="435"/>
      <c r="W27" s="435"/>
      <c r="X27" s="435"/>
      <c r="Y27" s="435"/>
      <c r="Z27" s="435"/>
      <c r="AA27" s="435"/>
      <c r="AB27" s="435"/>
      <c r="AC27" s="435"/>
      <c r="AD27" s="435"/>
      <c r="AE27" s="435"/>
      <c r="AF27" s="435"/>
      <c r="AG27" s="435"/>
      <c r="AH27" s="435"/>
      <c r="AI27" s="435"/>
      <c r="AJ27" s="435"/>
      <c r="AK27" s="435"/>
      <c r="AL27" s="435"/>
      <c r="AM27" s="435"/>
      <c r="AN27" s="435"/>
      <c r="AO27" s="435"/>
      <c r="AP27" s="435"/>
      <c r="AQ27" s="435"/>
      <c r="AR27" s="435"/>
      <c r="AS27" s="435"/>
      <c r="AT27" s="435"/>
      <c r="AU27" s="435"/>
      <c r="AV27" s="435"/>
      <c r="AW27" s="435"/>
      <c r="AX27" s="435"/>
      <c r="AY27" s="435"/>
      <c r="AZ27" s="435"/>
      <c r="BA27" s="435"/>
      <c r="BB27" s="435"/>
      <c r="BC27" s="435"/>
      <c r="BD27" s="435"/>
      <c r="BE27" s="435"/>
      <c r="BF27" s="435"/>
      <c r="BG27" s="435"/>
      <c r="BH27" s="435"/>
      <c r="BI27" s="435"/>
      <c r="BJ27" s="435"/>
    </row>
    <row r="28" spans="1:84" s="433" customFormat="1">
      <c r="C28" s="435"/>
      <c r="D28" s="435"/>
      <c r="E28" s="435"/>
      <c r="F28" s="435"/>
      <c r="G28" s="435"/>
      <c r="H28" s="435"/>
      <c r="I28" s="435"/>
      <c r="J28" s="435"/>
      <c r="K28" s="435"/>
      <c r="L28" s="435"/>
      <c r="M28" s="435"/>
      <c r="N28" s="435"/>
      <c r="O28" s="435"/>
      <c r="P28" s="435"/>
      <c r="Q28" s="435"/>
      <c r="R28" s="435"/>
      <c r="S28" s="435"/>
      <c r="T28" s="435"/>
      <c r="U28" s="435"/>
      <c r="V28" s="435"/>
      <c r="W28" s="435"/>
      <c r="X28" s="435"/>
      <c r="Y28" s="435"/>
      <c r="Z28" s="435"/>
      <c r="AA28" s="435"/>
      <c r="AB28" s="435"/>
      <c r="AC28" s="435"/>
      <c r="AD28" s="435"/>
      <c r="AE28" s="435"/>
      <c r="AF28" s="435"/>
      <c r="AG28" s="435"/>
      <c r="AH28" s="435"/>
      <c r="AI28" s="435"/>
      <c r="AJ28" s="435"/>
      <c r="AK28" s="435"/>
      <c r="AL28" s="435"/>
      <c r="AM28" s="435"/>
      <c r="AN28" s="435"/>
      <c r="AO28" s="435"/>
      <c r="AP28" s="435"/>
      <c r="AQ28" s="435"/>
      <c r="AR28" s="435"/>
      <c r="AS28" s="435"/>
      <c r="AT28" s="435"/>
      <c r="AU28" s="435"/>
      <c r="AV28" s="435"/>
      <c r="AW28" s="435"/>
      <c r="AX28" s="435"/>
      <c r="AY28" s="435"/>
      <c r="AZ28" s="435"/>
      <c r="BA28" s="435"/>
      <c r="BB28" s="435"/>
      <c r="BC28" s="435"/>
      <c r="BD28" s="435"/>
      <c r="BE28" s="435"/>
      <c r="BF28" s="435"/>
      <c r="BG28" s="435"/>
      <c r="BH28" s="435"/>
      <c r="BI28" s="435"/>
      <c r="BJ28" s="435"/>
    </row>
    <row r="29" spans="1:84" s="433" customFormat="1">
      <c r="C29" s="435"/>
      <c r="D29" s="435"/>
      <c r="E29" s="435"/>
      <c r="F29" s="435"/>
      <c r="G29" s="435"/>
      <c r="H29" s="435"/>
      <c r="I29" s="435"/>
      <c r="J29" s="435"/>
      <c r="K29" s="435"/>
      <c r="L29" s="435"/>
      <c r="M29" s="435"/>
      <c r="N29" s="435"/>
      <c r="O29" s="435"/>
      <c r="P29" s="435"/>
      <c r="Q29" s="435"/>
      <c r="R29" s="435"/>
      <c r="S29" s="435"/>
      <c r="T29" s="435"/>
      <c r="U29" s="435"/>
      <c r="V29" s="435"/>
      <c r="W29" s="435"/>
      <c r="X29" s="435"/>
      <c r="Y29" s="435"/>
      <c r="Z29" s="435"/>
      <c r="AA29" s="435"/>
      <c r="AB29" s="435"/>
      <c r="AC29" s="435"/>
      <c r="AD29" s="435"/>
      <c r="AE29" s="435"/>
      <c r="AF29" s="435"/>
      <c r="AG29" s="435"/>
      <c r="AH29" s="435"/>
      <c r="AI29" s="435"/>
      <c r="AJ29" s="435"/>
      <c r="AK29" s="435"/>
      <c r="AL29" s="435"/>
      <c r="AM29" s="435"/>
      <c r="AN29" s="435"/>
      <c r="AO29" s="435"/>
      <c r="AP29" s="435"/>
      <c r="AQ29" s="435"/>
      <c r="AR29" s="435"/>
      <c r="AS29" s="435"/>
      <c r="AT29" s="435"/>
      <c r="AU29" s="435"/>
      <c r="AV29" s="435"/>
      <c r="AW29" s="435"/>
      <c r="AX29" s="435"/>
      <c r="AY29" s="435"/>
      <c r="AZ29" s="435"/>
      <c r="BA29" s="435"/>
      <c r="BB29" s="435"/>
      <c r="BC29" s="435"/>
      <c r="BD29" s="435"/>
      <c r="BE29" s="435"/>
      <c r="BF29" s="435"/>
      <c r="BG29" s="435"/>
      <c r="BH29" s="435"/>
      <c r="BI29" s="435"/>
      <c r="BJ29" s="435"/>
    </row>
    <row r="30" spans="1:84" s="433" customFormat="1">
      <c r="C30" s="435"/>
      <c r="D30" s="435"/>
      <c r="E30" s="435"/>
      <c r="F30" s="435"/>
      <c r="G30" s="435"/>
      <c r="H30" s="435"/>
      <c r="I30" s="435"/>
      <c r="J30" s="435"/>
      <c r="K30" s="435"/>
      <c r="L30" s="435"/>
      <c r="M30" s="435"/>
      <c r="N30" s="435"/>
      <c r="O30" s="435"/>
      <c r="P30" s="435"/>
      <c r="Q30" s="435"/>
      <c r="R30" s="435"/>
      <c r="S30" s="435"/>
      <c r="T30" s="435"/>
      <c r="U30" s="435"/>
      <c r="V30" s="435"/>
      <c r="W30" s="435"/>
      <c r="X30" s="435"/>
      <c r="Y30" s="435"/>
      <c r="Z30" s="435"/>
      <c r="AA30" s="435"/>
      <c r="AB30" s="435"/>
      <c r="AC30" s="435"/>
      <c r="AD30" s="435"/>
      <c r="AE30" s="435"/>
      <c r="AF30" s="435"/>
      <c r="AG30" s="435"/>
      <c r="AH30" s="435"/>
      <c r="AI30" s="435"/>
      <c r="AJ30" s="435"/>
      <c r="AK30" s="435"/>
      <c r="AL30" s="435"/>
      <c r="AM30" s="435"/>
      <c r="AN30" s="435"/>
      <c r="AO30" s="435"/>
      <c r="AP30" s="435"/>
      <c r="AQ30" s="435"/>
      <c r="AR30" s="435"/>
      <c r="AS30" s="435"/>
      <c r="AT30" s="435"/>
      <c r="AU30" s="435"/>
      <c r="AV30" s="435"/>
      <c r="AW30" s="435"/>
      <c r="AX30" s="435"/>
      <c r="AY30" s="435"/>
      <c r="AZ30" s="435"/>
      <c r="BA30" s="435"/>
      <c r="BB30" s="435"/>
      <c r="BC30" s="435"/>
      <c r="BD30" s="435"/>
      <c r="BE30" s="435"/>
      <c r="BF30" s="435"/>
      <c r="BG30" s="435"/>
      <c r="BH30" s="435"/>
      <c r="BI30" s="435"/>
      <c r="BJ30" s="435"/>
    </row>
    <row r="31" spans="1:84" s="433" customFormat="1">
      <c r="C31" s="435"/>
      <c r="D31" s="435"/>
      <c r="E31" s="435"/>
      <c r="F31" s="435"/>
      <c r="G31" s="435"/>
      <c r="H31" s="435"/>
      <c r="I31" s="435"/>
      <c r="J31" s="435"/>
      <c r="K31" s="435"/>
      <c r="L31" s="435"/>
      <c r="M31" s="435"/>
      <c r="N31" s="435"/>
      <c r="O31" s="435"/>
      <c r="P31" s="435"/>
      <c r="Q31" s="435"/>
      <c r="R31" s="435"/>
      <c r="S31" s="435"/>
      <c r="T31" s="435"/>
      <c r="U31" s="435"/>
      <c r="V31" s="435"/>
      <c r="W31" s="435"/>
      <c r="X31" s="435"/>
      <c r="Y31" s="435"/>
      <c r="Z31" s="435"/>
      <c r="AA31" s="435"/>
      <c r="AB31" s="435"/>
      <c r="AC31" s="435"/>
      <c r="AD31" s="435"/>
      <c r="AE31" s="435"/>
      <c r="AF31" s="435"/>
      <c r="AG31" s="435"/>
      <c r="AH31" s="435"/>
      <c r="AI31" s="435"/>
      <c r="AJ31" s="435"/>
      <c r="AK31" s="435"/>
      <c r="AL31" s="435"/>
      <c r="AM31" s="435"/>
      <c r="AN31" s="435"/>
      <c r="AO31" s="435"/>
      <c r="AP31" s="435"/>
      <c r="AQ31" s="435"/>
      <c r="AR31" s="435"/>
      <c r="AS31" s="435"/>
      <c r="AT31" s="435"/>
      <c r="AU31" s="435"/>
      <c r="AV31" s="435"/>
      <c r="AW31" s="435"/>
      <c r="AX31" s="435"/>
      <c r="AY31" s="435"/>
      <c r="AZ31" s="435"/>
      <c r="BA31" s="435"/>
      <c r="BB31" s="435"/>
      <c r="BC31" s="435"/>
      <c r="BD31" s="435"/>
      <c r="BE31" s="435"/>
      <c r="BF31" s="435"/>
      <c r="BG31" s="435"/>
      <c r="BH31" s="435"/>
      <c r="BI31" s="435"/>
      <c r="BJ31" s="435"/>
    </row>
    <row r="32" spans="1:84" s="433" customFormat="1">
      <c r="C32" s="435"/>
      <c r="D32" s="435"/>
      <c r="E32" s="435"/>
      <c r="F32" s="435"/>
      <c r="G32" s="435"/>
      <c r="H32" s="435"/>
      <c r="I32" s="435"/>
      <c r="J32" s="435"/>
      <c r="K32" s="435"/>
      <c r="L32" s="435"/>
      <c r="M32" s="435"/>
      <c r="N32" s="435"/>
      <c r="O32" s="435"/>
      <c r="P32" s="435"/>
      <c r="Q32" s="435"/>
      <c r="R32" s="435"/>
      <c r="S32" s="435"/>
      <c r="T32" s="435"/>
      <c r="U32" s="435"/>
      <c r="V32" s="435"/>
      <c r="W32" s="435"/>
      <c r="X32" s="435"/>
      <c r="Y32" s="435"/>
      <c r="Z32" s="435"/>
      <c r="AA32" s="435"/>
      <c r="AB32" s="435"/>
      <c r="AC32" s="435"/>
      <c r="AD32" s="435"/>
      <c r="AE32" s="435"/>
      <c r="AF32" s="435"/>
      <c r="AG32" s="435"/>
      <c r="AH32" s="435"/>
      <c r="AI32" s="435"/>
      <c r="AJ32" s="435"/>
      <c r="AK32" s="435"/>
      <c r="AL32" s="435"/>
      <c r="AM32" s="435"/>
      <c r="AN32" s="435"/>
      <c r="AO32" s="435"/>
      <c r="AP32" s="435"/>
      <c r="AQ32" s="435"/>
      <c r="AR32" s="435"/>
      <c r="AS32" s="435"/>
      <c r="AT32" s="435"/>
      <c r="AU32" s="435"/>
      <c r="AV32" s="435"/>
      <c r="AW32" s="435"/>
      <c r="AX32" s="435"/>
      <c r="AY32" s="435"/>
      <c r="AZ32" s="435"/>
      <c r="BA32" s="435"/>
      <c r="BB32" s="435"/>
      <c r="BC32" s="435"/>
      <c r="BD32" s="435"/>
      <c r="BE32" s="435"/>
      <c r="BF32" s="435"/>
      <c r="BG32" s="435"/>
      <c r="BH32" s="435"/>
      <c r="BI32" s="435"/>
      <c r="BJ32" s="435"/>
    </row>
  </sheetData>
  <sheetProtection sheet="1" objects="1" scenarios="1"/>
  <hyperlinks>
    <hyperlink ref="A4" location="'Index'!F24" display="Índice!A1" xr:uid="{D31A4C52-67FA-4726-B48C-316B3AF829B6}"/>
  </hyperlinks>
  <printOptions horizontalCentered="1"/>
  <pageMargins left="0.39370078740157483" right="0.39370078740157483" top="0.39370078740157483" bottom="0.39370078740157483" header="0.51181102362204722" footer="0.51181102362204722"/>
  <pageSetup paperSize="9" orientation="landscape" r:id="rId1"/>
  <headerFooter alignWithMargins="0">
    <oddHeader>&amp;R&amp;"Calibri"&amp;10&amp;K000000 #interna&amp;1#_x000D_</oddHead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C64AD-BB9C-4223-B383-42E96714CF81}">
  <sheetPr codeName="Plan48">
    <tabColor rgb="FF808080"/>
  </sheetPr>
  <dimension ref="A1:BX32"/>
  <sheetViews>
    <sheetView showGridLines="0" showRowColHeaders="0" zoomScaleNormal="100" workbookViewId="0">
      <pane xSplit="1" ySplit="5" topLeftCell="BP6" activePane="bottomRight" state="frozen"/>
      <selection pane="topRight" activeCell="B1" sqref="B1"/>
      <selection pane="bottomLeft" activeCell="A6" sqref="A6"/>
      <selection pane="bottomRight" activeCell="A4" sqref="A4"/>
    </sheetView>
  </sheetViews>
  <sheetFormatPr defaultColWidth="12.42578125" defaultRowHeight="12.75"/>
  <cols>
    <col min="1" max="1" width="64.7109375" customWidth="1"/>
    <col min="2" max="236" width="12.7109375" customWidth="1"/>
  </cols>
  <sheetData>
    <row r="1" spans="1:76" s="431" customFormat="1" ht="16.350000000000001" customHeight="1">
      <c r="A1" s="458"/>
      <c r="B1" s="459"/>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c r="BF1" s="94"/>
      <c r="BG1" s="94"/>
      <c r="BH1" s="94"/>
      <c r="BI1" s="94"/>
      <c r="BJ1" s="94"/>
      <c r="BK1" s="94"/>
      <c r="BL1" s="94"/>
      <c r="BM1" s="94"/>
      <c r="BN1" s="94"/>
      <c r="BO1" s="94"/>
      <c r="BP1" s="94"/>
      <c r="BQ1" s="94"/>
      <c r="BR1" s="94"/>
      <c r="BS1" s="94"/>
      <c r="BT1" s="94"/>
      <c r="BU1" s="94"/>
      <c r="BV1" s="94"/>
      <c r="BW1" s="94"/>
      <c r="BX1" s="94"/>
    </row>
    <row r="2" spans="1:76" s="431" customFormat="1" ht="33" customHeight="1">
      <c r="A2" s="620" t="s">
        <v>245</v>
      </c>
      <c r="B2" s="459"/>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c r="BT2" s="94"/>
      <c r="BU2" s="94"/>
      <c r="BV2" s="94"/>
      <c r="BW2" s="94"/>
      <c r="BX2" s="94"/>
    </row>
    <row r="3" spans="1:76" s="431" customFormat="1" ht="16.350000000000001" customHeight="1">
      <c r="A3" s="621" t="s">
        <v>1595</v>
      </c>
      <c r="B3" s="459"/>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c r="BT3" s="94"/>
      <c r="BU3" s="94"/>
      <c r="BV3" s="94"/>
      <c r="BW3" s="94"/>
      <c r="BX3" s="94"/>
    </row>
    <row r="4" spans="1:76" s="431" customFormat="1" ht="16.350000000000001" customHeight="1">
      <c r="A4" s="95" t="s">
        <v>1457</v>
      </c>
      <c r="B4" s="94" t="s">
        <v>1551</v>
      </c>
      <c r="C4" s="94" t="s">
        <v>1552</v>
      </c>
      <c r="D4" s="94" t="s">
        <v>1553</v>
      </c>
      <c r="E4" s="94" t="s">
        <v>1554</v>
      </c>
      <c r="F4" s="94" t="s">
        <v>1555</v>
      </c>
      <c r="G4" s="94" t="s">
        <v>1556</v>
      </c>
      <c r="H4" s="94" t="s">
        <v>1557</v>
      </c>
      <c r="I4" s="94" t="s">
        <v>1558</v>
      </c>
      <c r="J4" s="94" t="s">
        <v>1559</v>
      </c>
      <c r="K4" s="94" t="s">
        <v>1560</v>
      </c>
      <c r="L4" s="94" t="s">
        <v>1561</v>
      </c>
      <c r="M4" s="94" t="s">
        <v>1562</v>
      </c>
      <c r="N4" s="94" t="s">
        <v>1563</v>
      </c>
      <c r="O4" s="94" t="s">
        <v>1564</v>
      </c>
      <c r="P4" s="94" t="s">
        <v>1565</v>
      </c>
      <c r="Q4" s="94" t="s">
        <v>1566</v>
      </c>
      <c r="R4" s="94" t="s">
        <v>1567</v>
      </c>
      <c r="S4" s="94" t="s">
        <v>1568</v>
      </c>
      <c r="T4" s="94" t="s">
        <v>1569</v>
      </c>
      <c r="U4" s="94" t="s">
        <v>1570</v>
      </c>
      <c r="V4" s="94" t="s">
        <v>1571</v>
      </c>
      <c r="W4" s="94" t="s">
        <v>1572</v>
      </c>
      <c r="X4" s="94" t="s">
        <v>1573</v>
      </c>
      <c r="Y4" s="94" t="s">
        <v>1574</v>
      </c>
      <c r="Z4" s="94" t="s">
        <v>1575</v>
      </c>
      <c r="AA4" s="94" t="s">
        <v>1576</v>
      </c>
      <c r="AB4" s="94" t="s">
        <v>1577</v>
      </c>
      <c r="AC4" s="94" t="s">
        <v>1578</v>
      </c>
      <c r="AD4" s="94" t="s">
        <v>1521</v>
      </c>
      <c r="AE4" s="94" t="s">
        <v>1522</v>
      </c>
      <c r="AF4" s="94" t="s">
        <v>1523</v>
      </c>
      <c r="AG4" s="94" t="s">
        <v>1524</v>
      </c>
      <c r="AH4" s="94" t="s">
        <v>1492</v>
      </c>
      <c r="AI4" s="94" t="s">
        <v>1493</v>
      </c>
      <c r="AJ4" s="94" t="s">
        <v>1494</v>
      </c>
      <c r="AK4" s="94" t="s">
        <v>1495</v>
      </c>
      <c r="AL4" s="94" t="s">
        <v>1496</v>
      </c>
      <c r="AM4" s="94" t="s">
        <v>1497</v>
      </c>
      <c r="AN4" s="94" t="s">
        <v>1498</v>
      </c>
      <c r="AO4" s="94" t="s">
        <v>1499</v>
      </c>
      <c r="AP4" s="94" t="s">
        <v>1500</v>
      </c>
      <c r="AQ4" s="94" t="s">
        <v>1501</v>
      </c>
      <c r="AR4" s="94" t="s">
        <v>1502</v>
      </c>
      <c r="AS4" s="94" t="s">
        <v>1503</v>
      </c>
      <c r="AT4" s="94" t="s">
        <v>1504</v>
      </c>
      <c r="AU4" s="94" t="s">
        <v>1505</v>
      </c>
      <c r="AV4" s="94" t="s">
        <v>1506</v>
      </c>
      <c r="AW4" s="94" t="s">
        <v>1507</v>
      </c>
      <c r="AX4" s="94" t="s">
        <v>1508</v>
      </c>
      <c r="AY4" s="94" t="s">
        <v>1509</v>
      </c>
      <c r="AZ4" s="94" t="s">
        <v>1510</v>
      </c>
      <c r="BA4" s="94" t="s">
        <v>1511</v>
      </c>
      <c r="BB4" s="94" t="s">
        <v>1512</v>
      </c>
      <c r="BC4" s="94" t="s">
        <v>1513</v>
      </c>
      <c r="BD4" s="94" t="s">
        <v>1514</v>
      </c>
      <c r="BE4" s="94" t="s">
        <v>1515</v>
      </c>
      <c r="BF4" s="94" t="s">
        <v>1516</v>
      </c>
      <c r="BG4" s="94" t="s">
        <v>1517</v>
      </c>
      <c r="BH4" s="94" t="s">
        <v>1518</v>
      </c>
      <c r="BI4" s="94" t="s">
        <v>1519</v>
      </c>
      <c r="BJ4" s="94" t="s">
        <v>1520</v>
      </c>
      <c r="BK4" s="94" t="s">
        <v>1388</v>
      </c>
      <c r="BL4" s="94" t="s">
        <v>1389</v>
      </c>
      <c r="BM4" s="94" t="s">
        <v>1390</v>
      </c>
      <c r="BN4" s="94" t="s">
        <v>1391</v>
      </c>
      <c r="BO4" s="94" t="s">
        <v>1392</v>
      </c>
      <c r="BP4" s="94" t="s">
        <v>1393</v>
      </c>
      <c r="BQ4" s="94" t="s">
        <v>1394</v>
      </c>
      <c r="BR4" s="94" t="s">
        <v>1395</v>
      </c>
      <c r="BS4" s="94" t="s">
        <v>1396</v>
      </c>
      <c r="BT4" s="94" t="s">
        <v>1397</v>
      </c>
      <c r="BU4" s="94" t="s">
        <v>1398</v>
      </c>
      <c r="BV4" s="94" t="s">
        <v>1399</v>
      </c>
      <c r="BW4" s="94" t="s">
        <v>1400</v>
      </c>
      <c r="BX4" s="94" t="s">
        <v>1401</v>
      </c>
    </row>
    <row r="5" spans="1:76" s="433" customFormat="1" ht="4.5" customHeight="1">
      <c r="A5" s="345"/>
      <c r="B5" s="345"/>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c r="BV5" s="97"/>
      <c r="BW5" s="97"/>
      <c r="BX5" s="97"/>
    </row>
    <row r="6" spans="1:76" s="433" customFormat="1">
      <c r="A6" s="460" t="s">
        <v>558</v>
      </c>
      <c r="B6" s="461">
        <v>675.99908172244295</v>
      </c>
      <c r="C6" s="461">
        <v>438.17440669079411</v>
      </c>
      <c r="D6" s="461">
        <v>249.28154615751208</v>
      </c>
      <c r="E6" s="461">
        <v>342.85032940652513</v>
      </c>
      <c r="F6" s="461">
        <v>386.98913132962031</v>
      </c>
      <c r="G6" s="461">
        <v>293.47948653780901</v>
      </c>
      <c r="H6" s="461">
        <v>374.69572184264939</v>
      </c>
      <c r="I6" s="461">
        <v>326.41783085458417</v>
      </c>
      <c r="J6" s="461">
        <v>613.26529812138995</v>
      </c>
      <c r="K6" s="461">
        <v>429.51681840356599</v>
      </c>
      <c r="L6" s="461">
        <v>483.34729249696437</v>
      </c>
      <c r="M6" s="461">
        <v>772.97631860728018</v>
      </c>
      <c r="N6" s="461">
        <v>437.23740658327642</v>
      </c>
      <c r="O6" s="461">
        <v>616.44763668818871</v>
      </c>
      <c r="P6" s="461">
        <v>517.59228177689067</v>
      </c>
      <c r="Q6" s="461">
        <v>1085.3657513602845</v>
      </c>
      <c r="R6" s="461">
        <v>628.37101147731585</v>
      </c>
      <c r="S6" s="461">
        <v>711.85075462023724</v>
      </c>
      <c r="T6" s="461">
        <v>621.39013032260254</v>
      </c>
      <c r="U6" s="461">
        <v>948.85898779770935</v>
      </c>
      <c r="V6" s="461">
        <v>694.21236229617921</v>
      </c>
      <c r="W6" s="461">
        <v>788.35046262872652</v>
      </c>
      <c r="X6" s="461">
        <v>684.48771281559573</v>
      </c>
      <c r="Y6" s="461">
        <v>731.20155702895693</v>
      </c>
      <c r="Z6" s="461">
        <v>603.74884727171195</v>
      </c>
      <c r="AA6" s="461">
        <v>709.41656235829169</v>
      </c>
      <c r="AB6" s="461">
        <v>664.53932542350901</v>
      </c>
      <c r="AC6" s="461">
        <v>940.08258539527571</v>
      </c>
      <c r="AD6" s="461">
        <v>609.72810377666769</v>
      </c>
      <c r="AE6" s="461">
        <v>1753.7183676026041</v>
      </c>
      <c r="AF6" s="461">
        <v>635.90497222038141</v>
      </c>
      <c r="AG6" s="461">
        <v>735.67719490685454</v>
      </c>
      <c r="AH6" s="461">
        <v>661.08253826567977</v>
      </c>
      <c r="AI6" s="461">
        <v>665.15366500500284</v>
      </c>
      <c r="AJ6" s="461">
        <v>651.18798636474639</v>
      </c>
      <c r="AK6" s="461">
        <v>713.06413025245888</v>
      </c>
      <c r="AL6" s="461">
        <v>1373.874945839998</v>
      </c>
      <c r="AM6" s="461">
        <v>710.18453527189445</v>
      </c>
      <c r="AN6" s="461">
        <v>722.33322361726914</v>
      </c>
      <c r="AO6" s="461">
        <v>599.87254292321643</v>
      </c>
      <c r="AP6" s="461">
        <v>367.29914721328345</v>
      </c>
      <c r="AQ6" s="461">
        <v>427.88468040478892</v>
      </c>
      <c r="AR6" s="461">
        <v>368.64786033829068</v>
      </c>
      <c r="AS6" s="461">
        <v>159.35293140424577</v>
      </c>
      <c r="AT6" s="461">
        <v>397.51081282488144</v>
      </c>
      <c r="AU6" s="461">
        <v>432.26875734173234</v>
      </c>
      <c r="AV6" s="461">
        <v>453.47519424956033</v>
      </c>
      <c r="AW6" s="461">
        <v>488.58793752220782</v>
      </c>
      <c r="AX6" s="461">
        <v>435.75284928740638</v>
      </c>
      <c r="AY6" s="461">
        <v>499.89017281030385</v>
      </c>
      <c r="AZ6" s="461">
        <v>730.21405455664501</v>
      </c>
      <c r="BA6" s="461">
        <v>1033.7052107148438</v>
      </c>
      <c r="BB6" s="461">
        <v>829.87357176963098</v>
      </c>
      <c r="BC6" s="461">
        <v>890.21780536120662</v>
      </c>
      <c r="BD6" s="461">
        <v>868.7658004392124</v>
      </c>
      <c r="BE6" s="461">
        <v>876.74353268895209</v>
      </c>
      <c r="BF6" s="461">
        <v>259.921780746899</v>
      </c>
      <c r="BG6" s="461">
        <v>631.27998510103703</v>
      </c>
      <c r="BH6" s="461">
        <v>426.37110463217488</v>
      </c>
      <c r="BI6" s="461">
        <v>790.16146522862437</v>
      </c>
      <c r="BJ6" s="461">
        <v>802.53498795186044</v>
      </c>
      <c r="BK6" s="461">
        <v>736.56719694785443</v>
      </c>
      <c r="BL6" s="461">
        <v>828.73977300201807</v>
      </c>
      <c r="BM6" s="461">
        <v>1411.2458303931919</v>
      </c>
      <c r="BN6" s="461">
        <v>1266.0641994747932</v>
      </c>
      <c r="BO6" s="461">
        <v>1398.0770891221007</v>
      </c>
      <c r="BP6" s="461">
        <v>1545.0605919275638</v>
      </c>
      <c r="BQ6" s="461">
        <v>1654.1309105706177</v>
      </c>
      <c r="BR6" s="461">
        <v>1618.1604440155049</v>
      </c>
      <c r="BS6" s="461">
        <v>1629.0009848327768</v>
      </c>
      <c r="BT6" s="461">
        <v>1608.0835054111301</v>
      </c>
      <c r="BU6" s="461">
        <v>1685.9558699389208</v>
      </c>
      <c r="BV6" s="461">
        <v>1899.6328795172581</v>
      </c>
      <c r="BW6" s="461">
        <v>1921.5027420908311</v>
      </c>
      <c r="BX6" s="461">
        <v>1919.5604465144261</v>
      </c>
    </row>
    <row r="7" spans="1:76" s="433" customFormat="1">
      <c r="A7" s="460" t="s">
        <v>227</v>
      </c>
      <c r="B7" s="461">
        <v>129.95129528346513</v>
      </c>
      <c r="C7" s="461">
        <v>70.745446732437756</v>
      </c>
      <c r="D7" s="461">
        <v>41.52595759688095</v>
      </c>
      <c r="E7" s="461">
        <v>57.112884850353346</v>
      </c>
      <c r="F7" s="461">
        <v>64.465639377467156</v>
      </c>
      <c r="G7" s="461">
        <v>48.888544842143503</v>
      </c>
      <c r="H7" s="461">
        <v>62.417748323440158</v>
      </c>
      <c r="I7" s="461">
        <v>52.284347070599878</v>
      </c>
      <c r="J7" s="461">
        <v>98.286609266903213</v>
      </c>
      <c r="K7" s="461">
        <v>68.858361338127764</v>
      </c>
      <c r="L7" s="461">
        <v>77.488240489083964</v>
      </c>
      <c r="M7" s="461">
        <v>119.6433102538283</v>
      </c>
      <c r="N7" s="461">
        <v>67.676757270749221</v>
      </c>
      <c r="O7" s="461">
        <v>95.415388642709146</v>
      </c>
      <c r="P7" s="461">
        <v>82.109114623622418</v>
      </c>
      <c r="Q7" s="461">
        <v>172.414001206889</v>
      </c>
      <c r="R7" s="461">
        <v>99.856312009095589</v>
      </c>
      <c r="S7" s="461">
        <v>113.12232703120907</v>
      </c>
      <c r="T7" s="461">
        <v>108.84106150984751</v>
      </c>
      <c r="U7" s="461">
        <v>166.19964562592216</v>
      </c>
      <c r="V7" s="461">
        <v>121.67078913820581</v>
      </c>
      <c r="W7" s="461">
        <v>138.20934135884127</v>
      </c>
      <c r="X7" s="461">
        <v>119.90467079103855</v>
      </c>
      <c r="Y7" s="461">
        <v>128.16607722824858</v>
      </c>
      <c r="Z7" s="461">
        <v>105.91787274585359</v>
      </c>
      <c r="AA7" s="461">
        <v>124.37979245304861</v>
      </c>
      <c r="AB7" s="461">
        <v>116.54233983223654</v>
      </c>
      <c r="AC7" s="461">
        <v>165.19514329892482</v>
      </c>
      <c r="AD7" s="461">
        <v>108.03689532210731</v>
      </c>
      <c r="AE7" s="461">
        <v>312.29672656883253</v>
      </c>
      <c r="AF7" s="461">
        <v>113.2714625942735</v>
      </c>
      <c r="AG7" s="461">
        <v>131.41782362610221</v>
      </c>
      <c r="AH7" s="461">
        <v>118.15599821093423</v>
      </c>
      <c r="AI7" s="461">
        <v>118.98057933614012</v>
      </c>
      <c r="AJ7" s="461">
        <v>116.98953730560385</v>
      </c>
      <c r="AK7" s="461">
        <v>127.82148069808075</v>
      </c>
      <c r="AL7" s="461">
        <v>246.22676827074991</v>
      </c>
      <c r="AM7" s="461">
        <v>127.2839758642821</v>
      </c>
      <c r="AN7" s="461">
        <v>129.93065311533351</v>
      </c>
      <c r="AO7" s="461">
        <v>107.90287465618114</v>
      </c>
      <c r="AP7" s="461">
        <v>68.340590230922729</v>
      </c>
      <c r="AQ7" s="461">
        <v>78.527385383541613</v>
      </c>
      <c r="AR7" s="461">
        <v>67.181614730156397</v>
      </c>
      <c r="AS7" s="461">
        <v>28.752810667996531</v>
      </c>
      <c r="AT7" s="461">
        <v>68.899574467411085</v>
      </c>
      <c r="AU7" s="461">
        <v>73.907917420508767</v>
      </c>
      <c r="AV7" s="461">
        <v>74.314165725730845</v>
      </c>
      <c r="AW7" s="461">
        <v>79.537635570836898</v>
      </c>
      <c r="AX7" s="461">
        <v>65.817694280602268</v>
      </c>
      <c r="AY7" s="461">
        <v>76.55434433273939</v>
      </c>
      <c r="AZ7" s="461">
        <v>111.91635535447328</v>
      </c>
      <c r="BA7" s="461">
        <v>128.83892230585153</v>
      </c>
      <c r="BB7" s="461">
        <v>86.357646015652236</v>
      </c>
      <c r="BC7" s="461">
        <v>88.979422155287438</v>
      </c>
      <c r="BD7" s="461">
        <v>83.22996828351863</v>
      </c>
      <c r="BE7" s="461">
        <v>83.994255277533071</v>
      </c>
      <c r="BF7" s="461">
        <v>24.758679022702093</v>
      </c>
      <c r="BG7" s="461">
        <v>60.059855869190386</v>
      </c>
      <c r="BH7" s="461">
        <v>40.229531199554032</v>
      </c>
      <c r="BI7" s="461">
        <v>74.317429940733831</v>
      </c>
      <c r="BJ7" s="461">
        <v>0</v>
      </c>
      <c r="BK7" s="461">
        <v>0</v>
      </c>
      <c r="BL7" s="461">
        <v>0</v>
      </c>
      <c r="BM7" s="461">
        <v>0</v>
      </c>
      <c r="BN7" s="461">
        <v>0</v>
      </c>
      <c r="BO7" s="461">
        <v>129.33830398507502</v>
      </c>
      <c r="BP7" s="461">
        <v>0</v>
      </c>
      <c r="BQ7" s="461">
        <v>0</v>
      </c>
      <c r="BR7" s="461">
        <v>0</v>
      </c>
      <c r="BS7" s="461">
        <v>0</v>
      </c>
      <c r="BT7" s="461">
        <v>0</v>
      </c>
      <c r="BU7" s="461">
        <v>120.27520520567508</v>
      </c>
      <c r="BV7" s="461">
        <v>0</v>
      </c>
      <c r="BW7" s="461">
        <v>0</v>
      </c>
      <c r="BX7" s="461">
        <v>0</v>
      </c>
    </row>
    <row r="8" spans="1:76" s="433" customFormat="1">
      <c r="A8" s="460" t="s">
        <v>29</v>
      </c>
      <c r="B8" s="461">
        <v>53.873939199291307</v>
      </c>
      <c r="C8" s="461">
        <v>17.686525217918156</v>
      </c>
      <c r="D8" s="461">
        <v>18.298384464879888</v>
      </c>
      <c r="E8" s="461">
        <v>25.166753167630162</v>
      </c>
      <c r="F8" s="461">
        <v>28.406739359378342</v>
      </c>
      <c r="G8" s="461">
        <v>21.542703056790142</v>
      </c>
      <c r="H8" s="461">
        <v>27.504336904534959</v>
      </c>
      <c r="I8" s="461">
        <v>12.654727656950291</v>
      </c>
      <c r="J8" s="461">
        <v>23.775371917847014</v>
      </c>
      <c r="K8" s="461">
        <v>16.651720118189012</v>
      </c>
      <c r="L8" s="461">
        <v>18.632972009044501</v>
      </c>
      <c r="M8" s="461">
        <v>29.365270734067536</v>
      </c>
      <c r="N8" s="461">
        <v>16.610592731370321</v>
      </c>
      <c r="O8" s="461">
        <v>23.418766279076376</v>
      </c>
      <c r="P8" s="461">
        <v>19.732599532070576</v>
      </c>
      <c r="Q8" s="461">
        <v>40.384588846931692</v>
      </c>
      <c r="R8" s="461">
        <v>23.380602192755067</v>
      </c>
      <c r="S8" s="461">
        <v>26.486739538253026</v>
      </c>
      <c r="T8" s="461">
        <v>8.6290051829947714E-2</v>
      </c>
      <c r="U8" s="461">
        <v>0.13176438961762807</v>
      </c>
      <c r="V8" s="461">
        <v>9.6402594441640121E-2</v>
      </c>
      <c r="W8" s="461">
        <v>0.10947518951593117</v>
      </c>
      <c r="X8" s="461">
        <v>9.5052169858501082E-2</v>
      </c>
      <c r="Y8" s="461">
        <v>1.5963209893826622</v>
      </c>
      <c r="Z8" s="461">
        <v>1.3180729006260226</v>
      </c>
      <c r="AA8" s="461">
        <v>2.3139765383064557</v>
      </c>
      <c r="AB8" s="461">
        <v>2.1675958659608616</v>
      </c>
      <c r="AC8" s="461">
        <v>3.0663634909280439</v>
      </c>
      <c r="AD8" s="461">
        <v>2.0054825707972466</v>
      </c>
      <c r="AE8" s="461">
        <v>5.7971458748747269</v>
      </c>
      <c r="AF8" s="461">
        <v>2.1020672159345626</v>
      </c>
      <c r="AG8" s="461">
        <v>2.4318773723764182</v>
      </c>
      <c r="AH8" s="461">
        <v>2.1864682470867511</v>
      </c>
      <c r="AI8" s="461">
        <v>2.2024392111676785</v>
      </c>
      <c r="AJ8" s="461">
        <v>0.85805526304751312</v>
      </c>
      <c r="AK8" s="461">
        <v>0</v>
      </c>
      <c r="AL8" s="461">
        <v>0</v>
      </c>
      <c r="AM8" s="461">
        <v>0</v>
      </c>
      <c r="AN8" s="461">
        <v>0</v>
      </c>
      <c r="AO8" s="461">
        <v>0</v>
      </c>
      <c r="AP8" s="461">
        <v>0</v>
      </c>
      <c r="AQ8" s="461">
        <v>0</v>
      </c>
      <c r="AR8" s="461">
        <v>0</v>
      </c>
      <c r="AS8" s="461">
        <v>0</v>
      </c>
      <c r="AT8" s="461">
        <v>0</v>
      </c>
      <c r="AU8" s="461">
        <v>0</v>
      </c>
      <c r="AV8" s="461">
        <v>0</v>
      </c>
      <c r="AW8" s="461">
        <v>0</v>
      </c>
      <c r="AX8" s="461">
        <v>0</v>
      </c>
      <c r="AY8" s="461">
        <v>0</v>
      </c>
      <c r="AZ8" s="461">
        <v>0</v>
      </c>
      <c r="BA8" s="461">
        <v>0</v>
      </c>
      <c r="BB8" s="461">
        <v>0</v>
      </c>
      <c r="BC8" s="461">
        <v>0</v>
      </c>
      <c r="BD8" s="461">
        <v>12.603729499708056</v>
      </c>
      <c r="BE8" s="461">
        <v>12.719467457217412</v>
      </c>
      <c r="BF8" s="461">
        <v>0</v>
      </c>
      <c r="BG8" s="461">
        <v>0</v>
      </c>
      <c r="BH8" s="461">
        <v>0</v>
      </c>
      <c r="BI8" s="461">
        <v>0</v>
      </c>
      <c r="BJ8" s="461">
        <v>0</v>
      </c>
      <c r="BK8" s="461">
        <v>0</v>
      </c>
      <c r="BL8" s="461">
        <v>0</v>
      </c>
      <c r="BM8" s="461">
        <v>0</v>
      </c>
      <c r="BN8" s="461">
        <v>0</v>
      </c>
      <c r="BO8" s="461">
        <v>0</v>
      </c>
      <c r="BP8" s="461">
        <v>0</v>
      </c>
      <c r="BQ8" s="461">
        <v>0</v>
      </c>
      <c r="BR8" s="461">
        <v>0</v>
      </c>
      <c r="BS8" s="461">
        <v>0</v>
      </c>
      <c r="BT8" s="461">
        <v>0</v>
      </c>
      <c r="BU8" s="461">
        <v>0</v>
      </c>
      <c r="BV8" s="461">
        <v>0</v>
      </c>
      <c r="BW8" s="461">
        <v>0</v>
      </c>
      <c r="BX8" s="461">
        <v>0</v>
      </c>
    </row>
    <row r="9" spans="1:76" s="433" customFormat="1">
      <c r="A9" s="460" t="s">
        <v>228</v>
      </c>
      <c r="B9" s="461">
        <v>23.574807896938164</v>
      </c>
      <c r="C9" s="461">
        <v>27.689061920948049</v>
      </c>
      <c r="D9" s="461">
        <v>15.125816959508528</v>
      </c>
      <c r="E9" s="461">
        <v>20.803350296269123</v>
      </c>
      <c r="F9" s="461">
        <v>22.715553471130288</v>
      </c>
      <c r="G9" s="461">
        <v>17.118070874109847</v>
      </c>
      <c r="H9" s="461">
        <v>21.897823314235136</v>
      </c>
      <c r="I9" s="461">
        <v>26.046849847907776</v>
      </c>
      <c r="J9" s="461">
        <v>55.068805536167844</v>
      </c>
      <c r="K9" s="461">
        <v>37.807314118280189</v>
      </c>
      <c r="L9" s="461">
        <v>41.430317119702202</v>
      </c>
      <c r="M9" s="461">
        <v>65.828508378580167</v>
      </c>
      <c r="N9" s="461">
        <v>37.236181225519886</v>
      </c>
      <c r="O9" s="461">
        <v>52.498152194105515</v>
      </c>
      <c r="P9" s="461">
        <v>41.56771152206862</v>
      </c>
      <c r="Q9" s="461">
        <v>89.524918221373397</v>
      </c>
      <c r="R9" s="461">
        <v>48.243727503471796</v>
      </c>
      <c r="S9" s="461">
        <v>54.65295693431149</v>
      </c>
      <c r="T9" s="461">
        <v>57.815615209525845</v>
      </c>
      <c r="U9" s="461">
        <v>88.284096334346131</v>
      </c>
      <c r="V9" s="461">
        <v>67.285749241545588</v>
      </c>
      <c r="W9" s="461">
        <v>76.328393054794304</v>
      </c>
      <c r="X9" s="461">
        <v>66.458261832060714</v>
      </c>
      <c r="Y9" s="461">
        <v>76.817304226424312</v>
      </c>
      <c r="Z9" s="461">
        <v>57.905933712018339</v>
      </c>
      <c r="AA9" s="461">
        <v>76.238761968726649</v>
      </c>
      <c r="AB9" s="461">
        <v>63.769673776256703</v>
      </c>
      <c r="AC9" s="461">
        <v>94.701391361662616</v>
      </c>
      <c r="AD9" s="461">
        <v>57.005757318535437</v>
      </c>
      <c r="AE9" s="461">
        <v>170.12868268550113</v>
      </c>
      <c r="AF9" s="461">
        <v>60.652582934811136</v>
      </c>
      <c r="AG9" s="461">
        <v>70.922296641599942</v>
      </c>
      <c r="AH9" s="461">
        <v>66.937385817193302</v>
      </c>
      <c r="AI9" s="461">
        <v>60.849860732913776</v>
      </c>
      <c r="AJ9" s="461">
        <v>55.719614840079281</v>
      </c>
      <c r="AK9" s="461">
        <v>65.740563675669321</v>
      </c>
      <c r="AL9" s="461">
        <v>121.86071975464728</v>
      </c>
      <c r="AM9" s="461">
        <v>63.350813199734986</v>
      </c>
      <c r="AN9" s="461">
        <v>72.164037031932324</v>
      </c>
      <c r="AO9" s="461">
        <v>62.121673428476704</v>
      </c>
      <c r="AP9" s="461">
        <v>42.085534628605835</v>
      </c>
      <c r="AQ9" s="461">
        <v>58.74375917310558</v>
      </c>
      <c r="AR9" s="461">
        <v>45.246905021280121</v>
      </c>
      <c r="AS9" s="461">
        <v>17.816190566280657</v>
      </c>
      <c r="AT9" s="461">
        <v>40.631196636646997</v>
      </c>
      <c r="AU9" s="461">
        <v>47.64581814846867</v>
      </c>
      <c r="AV9" s="461">
        <v>47.236989223242098</v>
      </c>
      <c r="AW9" s="461">
        <v>56.666112245622074</v>
      </c>
      <c r="AX9" s="461">
        <v>43.691986927753604</v>
      </c>
      <c r="AY9" s="461">
        <v>66.271220785415551</v>
      </c>
      <c r="AZ9" s="461">
        <v>97.807762798871181</v>
      </c>
      <c r="BA9" s="461">
        <v>111.60398246674224</v>
      </c>
      <c r="BB9" s="461">
        <v>98.162327240267857</v>
      </c>
      <c r="BC9" s="461">
        <v>100.29504991590041</v>
      </c>
      <c r="BD9" s="461">
        <v>114.6021828454387</v>
      </c>
      <c r="BE9" s="461">
        <v>131.45460200681148</v>
      </c>
      <c r="BF9" s="461">
        <v>45.253843516987686</v>
      </c>
      <c r="BG9" s="461">
        <v>143.47601896285349</v>
      </c>
      <c r="BH9" s="461">
        <v>112.7900450003044</v>
      </c>
      <c r="BI9" s="461">
        <v>188.78199986954345</v>
      </c>
      <c r="BJ9" s="461">
        <v>245.26984475423271</v>
      </c>
      <c r="BK9" s="461">
        <v>220.98815513312201</v>
      </c>
      <c r="BL9" s="461">
        <v>267.12281109094175</v>
      </c>
      <c r="BM9" s="461">
        <v>461.05553004314027</v>
      </c>
      <c r="BN9" s="461">
        <v>369.15194863982811</v>
      </c>
      <c r="BO9" s="461">
        <v>397.91581784407259</v>
      </c>
      <c r="BP9" s="461">
        <v>419.8010964148063</v>
      </c>
      <c r="BQ9" s="461">
        <v>455.11166831884725</v>
      </c>
      <c r="BR9" s="461">
        <v>423.50164484106142</v>
      </c>
      <c r="BS9" s="461">
        <v>378.25770411045136</v>
      </c>
      <c r="BT9" s="461">
        <v>405.46047148610802</v>
      </c>
      <c r="BU9" s="461">
        <v>403.2133354104497</v>
      </c>
      <c r="BV9" s="461">
        <v>462.87236449286331</v>
      </c>
      <c r="BW9" s="461">
        <v>516.7627549027228</v>
      </c>
      <c r="BX9" s="461">
        <v>552.01299118763245</v>
      </c>
    </row>
    <row r="10" spans="1:76" s="433" customFormat="1">
      <c r="A10" s="460" t="s">
        <v>229</v>
      </c>
      <c r="B10" s="461">
        <v>9.8099878623181418</v>
      </c>
      <c r="C10" s="461">
        <v>22.036183223352182</v>
      </c>
      <c r="D10" s="461">
        <v>12.47194581447572</v>
      </c>
      <c r="E10" s="461">
        <v>17.153338451019856</v>
      </c>
      <c r="F10" s="461">
        <v>21.817914192626475</v>
      </c>
      <c r="G10" s="461">
        <v>16.424228485755023</v>
      </c>
      <c r="H10" s="461">
        <v>19.044271759937466</v>
      </c>
      <c r="I10" s="461">
        <v>21.151499677041162</v>
      </c>
      <c r="J10" s="461">
        <v>43.927756741652082</v>
      </c>
      <c r="K10" s="461">
        <v>26.316111945666005</v>
      </c>
      <c r="L10" s="461">
        <v>33.233400596923929</v>
      </c>
      <c r="M10" s="461">
        <v>59.354075141452121</v>
      </c>
      <c r="N10" s="461">
        <v>33.573889988966883</v>
      </c>
      <c r="O10" s="461">
        <v>47.334799874186899</v>
      </c>
      <c r="P10" s="461">
        <v>38.093256425925169</v>
      </c>
      <c r="Q10" s="461">
        <v>77.388459908994463</v>
      </c>
      <c r="R10" s="461">
        <v>37.550381474776735</v>
      </c>
      <c r="S10" s="461">
        <v>42.538988751651793</v>
      </c>
      <c r="T10" s="461">
        <v>77.721541691604116</v>
      </c>
      <c r="U10" s="461">
        <v>118.68032622482495</v>
      </c>
      <c r="V10" s="461">
        <v>97.870635646565233</v>
      </c>
      <c r="W10" s="461">
        <v>109.74230694826389</v>
      </c>
      <c r="X10" s="461">
        <v>101.17696648048533</v>
      </c>
      <c r="Y10" s="461">
        <v>107.74533478798016</v>
      </c>
      <c r="Z10" s="461">
        <v>74.015550766759631</v>
      </c>
      <c r="AA10" s="461">
        <v>78.137523567004578</v>
      </c>
      <c r="AB10" s="461">
        <v>69.478668024728407</v>
      </c>
      <c r="AC10" s="461">
        <v>83.045398079657119</v>
      </c>
      <c r="AD10" s="461">
        <v>57.690008181549679</v>
      </c>
      <c r="AE10" s="461">
        <v>155.99056652575257</v>
      </c>
      <c r="AF10" s="461">
        <v>56.811154144367414</v>
      </c>
      <c r="AG10" s="461">
        <v>59.167638188849544</v>
      </c>
      <c r="AH10" s="461">
        <v>43.873588401010672</v>
      </c>
      <c r="AI10" s="461">
        <v>39.063741631360763</v>
      </c>
      <c r="AJ10" s="461">
        <v>43.380238168690411</v>
      </c>
      <c r="AK10" s="461">
        <v>43.459810291517286</v>
      </c>
      <c r="AL10" s="461">
        <v>88.820410313799258</v>
      </c>
      <c r="AM10" s="461">
        <v>31.62343551241381</v>
      </c>
      <c r="AN10" s="461">
        <v>24.820782990508288</v>
      </c>
      <c r="AO10" s="461">
        <v>23.531887548402839</v>
      </c>
      <c r="AP10" s="461">
        <v>36.709935038200541</v>
      </c>
      <c r="AQ10" s="461">
        <v>43.401957125827771</v>
      </c>
      <c r="AR10" s="461">
        <v>39.372754032023806</v>
      </c>
      <c r="AS10" s="461">
        <v>18.489599438503959</v>
      </c>
      <c r="AT10" s="461">
        <v>47.393928777264129</v>
      </c>
      <c r="AU10" s="461">
        <v>54.007008325604964</v>
      </c>
      <c r="AV10" s="461">
        <v>70.295565600064833</v>
      </c>
      <c r="AW10" s="461">
        <v>85.510321312249829</v>
      </c>
      <c r="AX10" s="461">
        <v>80.646182361611096</v>
      </c>
      <c r="AY10" s="461">
        <v>95.138547076023528</v>
      </c>
      <c r="AZ10" s="461">
        <v>134.58809974695973</v>
      </c>
      <c r="BA10" s="461">
        <v>238.55307940115824</v>
      </c>
      <c r="BB10" s="461">
        <v>189.19125606961197</v>
      </c>
      <c r="BC10" s="461">
        <v>196.7281603487238</v>
      </c>
      <c r="BD10" s="461">
        <v>175.63917687769418</v>
      </c>
      <c r="BE10" s="461">
        <v>196.64903068412002</v>
      </c>
      <c r="BF10" s="461">
        <v>64.739764259514544</v>
      </c>
      <c r="BG10" s="461">
        <v>154.08624902011903</v>
      </c>
      <c r="BH10" s="461">
        <v>93.776044763613399</v>
      </c>
      <c r="BI10" s="461">
        <v>164.45603559994825</v>
      </c>
      <c r="BJ10" s="461">
        <v>205.53628479848189</v>
      </c>
      <c r="BK10" s="461">
        <v>181.41761422078554</v>
      </c>
      <c r="BL10" s="461">
        <v>213.84244167651104</v>
      </c>
      <c r="BM10" s="461">
        <v>374.7375988071978</v>
      </c>
      <c r="BN10" s="461">
        <v>326.10132394736729</v>
      </c>
      <c r="BO10" s="461">
        <v>388.11699527235464</v>
      </c>
      <c r="BP10" s="461">
        <v>398.99691325937999</v>
      </c>
      <c r="BQ10" s="461">
        <v>415.2966467917002</v>
      </c>
      <c r="BR10" s="461">
        <v>406.26496070074313</v>
      </c>
      <c r="BS10" s="461">
        <v>382.69652056425383</v>
      </c>
      <c r="BT10" s="461">
        <v>369.93269516648309</v>
      </c>
      <c r="BU10" s="461">
        <v>263.0892489705605</v>
      </c>
      <c r="BV10" s="461">
        <v>440.94738783578151</v>
      </c>
      <c r="BW10" s="461">
        <v>435.5274291154729</v>
      </c>
      <c r="BX10" s="461">
        <v>429.08203575555473</v>
      </c>
    </row>
    <row r="11" spans="1:76" s="433" customFormat="1">
      <c r="A11" s="120" t="s">
        <v>230</v>
      </c>
      <c r="B11" s="461">
        <v>30.844829168676384</v>
      </c>
      <c r="C11" s="461">
        <v>42.071583063837068</v>
      </c>
      <c r="D11" s="461">
        <v>26.288809770743335</v>
      </c>
      <c r="E11" s="461">
        <v>36.156415220201488</v>
      </c>
      <c r="F11" s="461">
        <v>39.121011461778295</v>
      </c>
      <c r="G11" s="461">
        <v>29.8982883433899</v>
      </c>
      <c r="H11" s="461">
        <v>40.054764211203135</v>
      </c>
      <c r="I11" s="461">
        <v>48.210423144914927</v>
      </c>
      <c r="J11" s="461">
        <v>104.66251478403936</v>
      </c>
      <c r="K11" s="461">
        <v>78.493981600169576</v>
      </c>
      <c r="L11" s="461">
        <v>85.933315697770055</v>
      </c>
      <c r="M11" s="461">
        <v>130.56725355158724</v>
      </c>
      <c r="N11" s="461">
        <v>73.855933168117915</v>
      </c>
      <c r="O11" s="461">
        <v>104.12721960973337</v>
      </c>
      <c r="P11" s="461">
        <v>92.308179315423573</v>
      </c>
      <c r="Q11" s="461">
        <v>196.01687488635338</v>
      </c>
      <c r="R11" s="461">
        <v>124.91479210258497</v>
      </c>
      <c r="S11" s="461">
        <v>141.5098522963375</v>
      </c>
      <c r="T11" s="461">
        <v>184.04969092659115</v>
      </c>
      <c r="U11" s="461">
        <v>281.04276993653156</v>
      </c>
      <c r="V11" s="461">
        <v>191.80932846254487</v>
      </c>
      <c r="W11" s="461">
        <v>219.26157308014334</v>
      </c>
      <c r="X11" s="461">
        <v>184.39177865423773</v>
      </c>
      <c r="Y11" s="461">
        <v>191.94491338934768</v>
      </c>
      <c r="Z11" s="461">
        <v>178.86670584340001</v>
      </c>
      <c r="AA11" s="461">
        <v>210.06453383132381</v>
      </c>
      <c r="AB11" s="461">
        <v>205.26619094153435</v>
      </c>
      <c r="AC11" s="461">
        <v>293.60846684776408</v>
      </c>
      <c r="AD11" s="461">
        <v>198.6980377319266</v>
      </c>
      <c r="AE11" s="461">
        <v>582.08061302847148</v>
      </c>
      <c r="AF11" s="461">
        <v>205.23081478691313</v>
      </c>
      <c r="AG11" s="461">
        <v>237.1068861363926</v>
      </c>
      <c r="AH11" s="461">
        <v>217.70724539809532</v>
      </c>
      <c r="AI11" s="461">
        <v>229.88271408341478</v>
      </c>
      <c r="AJ11" s="461">
        <v>228.9905680578326</v>
      </c>
      <c r="AK11" s="461">
        <v>251.85201508227385</v>
      </c>
      <c r="AL11" s="461">
        <v>484.62912914984094</v>
      </c>
      <c r="AM11" s="461">
        <v>264.46924621466854</v>
      </c>
      <c r="AN11" s="461">
        <v>270.70506704265722</v>
      </c>
      <c r="AO11" s="461">
        <v>219.67319976094541</v>
      </c>
      <c r="AP11" s="461">
        <v>132.23976187428934</v>
      </c>
      <c r="AQ11" s="461">
        <v>155.85537331117581</v>
      </c>
      <c r="AR11" s="461">
        <v>138.16444759999749</v>
      </c>
      <c r="AS11" s="461">
        <v>60.303446069971365</v>
      </c>
      <c r="AT11" s="461">
        <v>155.82793970194047</v>
      </c>
      <c r="AU11" s="461">
        <v>170.90718161033624</v>
      </c>
      <c r="AV11" s="461">
        <v>188.80731264145666</v>
      </c>
      <c r="AW11" s="461">
        <v>195.34672758709132</v>
      </c>
      <c r="AX11" s="461">
        <v>197.49809497227943</v>
      </c>
      <c r="AY11" s="461">
        <v>219.97990990002657</v>
      </c>
      <c r="AZ11" s="461">
        <v>324.76992971111792</v>
      </c>
      <c r="BA11" s="461">
        <v>468.20567397017271</v>
      </c>
      <c r="BB11" s="461">
        <v>387.28543814508447</v>
      </c>
      <c r="BC11" s="461">
        <v>430.34274461454459</v>
      </c>
      <c r="BD11" s="461">
        <v>435.23672084999794</v>
      </c>
      <c r="BE11" s="461">
        <v>443.22038802760954</v>
      </c>
      <c r="BF11" s="461">
        <v>122.73559796506147</v>
      </c>
      <c r="BG11" s="461">
        <v>267.74842404392695</v>
      </c>
      <c r="BH11" s="461">
        <v>175.91667031158008</v>
      </c>
      <c r="BI11" s="461">
        <v>355.82511137492861</v>
      </c>
      <c r="BJ11" s="461">
        <v>344.89455667365007</v>
      </c>
      <c r="BK11" s="461">
        <v>327.91420386539284</v>
      </c>
      <c r="BL11" s="461">
        <v>340.75371439587946</v>
      </c>
      <c r="BM11" s="461">
        <v>563.51758292861098</v>
      </c>
      <c r="BN11" s="461">
        <v>560.22439481820595</v>
      </c>
      <c r="BO11" s="461">
        <v>600.3670772671743</v>
      </c>
      <c r="BP11" s="461">
        <v>713.35874600455679</v>
      </c>
      <c r="BQ11" s="461">
        <v>769.91097796097119</v>
      </c>
      <c r="BR11" s="461">
        <v>775.10502099474991</v>
      </c>
      <c r="BS11" s="461">
        <v>854.70095211470175</v>
      </c>
      <c r="BT11" s="461">
        <v>819.51834456244717</v>
      </c>
      <c r="BU11" s="461">
        <v>885.56822479499886</v>
      </c>
      <c r="BV11" s="461">
        <v>980.44538637915014</v>
      </c>
      <c r="BW11" s="461">
        <v>953.68250945229988</v>
      </c>
      <c r="BX11" s="461">
        <v>922.96443635898322</v>
      </c>
    </row>
    <row r="12" spans="1:76" s="433" customFormat="1">
      <c r="A12" s="460" t="s">
        <v>233</v>
      </c>
      <c r="B12" s="461">
        <v>0</v>
      </c>
      <c r="C12" s="461">
        <v>0</v>
      </c>
      <c r="D12" s="461">
        <v>0</v>
      </c>
      <c r="E12" s="461">
        <v>0</v>
      </c>
      <c r="F12" s="461">
        <v>0</v>
      </c>
      <c r="G12" s="461">
        <v>0</v>
      </c>
      <c r="H12" s="461">
        <v>0</v>
      </c>
      <c r="I12" s="461">
        <v>0</v>
      </c>
      <c r="J12" s="461">
        <v>0</v>
      </c>
      <c r="K12" s="461">
        <v>0</v>
      </c>
      <c r="L12" s="461">
        <v>0</v>
      </c>
      <c r="M12" s="461">
        <v>0</v>
      </c>
      <c r="N12" s="461">
        <v>0</v>
      </c>
      <c r="O12" s="461">
        <v>0</v>
      </c>
      <c r="P12" s="461">
        <v>0</v>
      </c>
      <c r="Q12" s="461">
        <v>1.0856640211739346</v>
      </c>
      <c r="R12" s="461">
        <v>0</v>
      </c>
      <c r="S12" s="461">
        <v>0</v>
      </c>
      <c r="T12" s="461">
        <v>0</v>
      </c>
      <c r="U12" s="461">
        <v>0</v>
      </c>
      <c r="V12" s="461">
        <v>0</v>
      </c>
      <c r="W12" s="461">
        <v>0</v>
      </c>
      <c r="X12" s="461">
        <v>0</v>
      </c>
      <c r="Y12" s="461">
        <v>0</v>
      </c>
      <c r="Z12" s="461">
        <v>0</v>
      </c>
      <c r="AA12" s="461">
        <v>0</v>
      </c>
      <c r="AB12" s="461">
        <v>0</v>
      </c>
      <c r="AC12" s="461">
        <v>0</v>
      </c>
      <c r="AD12" s="461">
        <v>0</v>
      </c>
      <c r="AE12" s="461">
        <v>0</v>
      </c>
      <c r="AF12" s="461">
        <v>0</v>
      </c>
      <c r="AG12" s="461">
        <v>0</v>
      </c>
      <c r="AH12" s="461">
        <v>3.5631845853258726E-6</v>
      </c>
      <c r="AI12" s="461">
        <v>3.5892117151969683E-6</v>
      </c>
      <c r="AJ12" s="461">
        <v>3.530207047995115E-6</v>
      </c>
      <c r="AK12" s="461">
        <v>3.8683283542867766E-6</v>
      </c>
      <c r="AL12" s="461">
        <v>7.4531857413097624E-6</v>
      </c>
      <c r="AM12" s="461">
        <v>3.8527067314346562E-6</v>
      </c>
      <c r="AN12" s="461">
        <v>3.9319451526720722E-6</v>
      </c>
      <c r="AO12" s="461">
        <v>3.2653432795966173E-6</v>
      </c>
      <c r="AP12" s="461">
        <v>2.0843580041943424E-6</v>
      </c>
      <c r="AQ12" s="461">
        <v>2.4709227954973055E-6</v>
      </c>
      <c r="AR12" s="461">
        <v>2.1288455589469957E-6</v>
      </c>
      <c r="AS12" s="461">
        <v>9.2022175312183121E-7</v>
      </c>
      <c r="AT12" s="461">
        <v>2.2955216062806001E-6</v>
      </c>
      <c r="AU12" s="461">
        <v>2.5167489912897233E-6</v>
      </c>
      <c r="AV12" s="461">
        <v>2.6957631090243662E-6</v>
      </c>
      <c r="AW12" s="461">
        <v>2.9268940747336379E-6</v>
      </c>
      <c r="AX12" s="461">
        <v>2.6609204583015925E-6</v>
      </c>
      <c r="AY12" s="461">
        <v>3.0953085144364761E-6</v>
      </c>
      <c r="AZ12" s="461">
        <v>4.5214687212666411E-6</v>
      </c>
      <c r="BA12" s="461">
        <v>6.4006790174632847E-6</v>
      </c>
      <c r="BB12" s="461">
        <v>5.1385581720149422E-6</v>
      </c>
      <c r="BC12" s="461">
        <v>5.5122082859651278E-6</v>
      </c>
      <c r="BD12" s="461">
        <v>5.4574199669655568E-6</v>
      </c>
      <c r="BE12" s="461">
        <v>5.5075345493407191E-6</v>
      </c>
      <c r="BF12" s="461">
        <v>1.6327787251526634E-6</v>
      </c>
      <c r="BG12" s="461">
        <v>3.9655796691057441E-6</v>
      </c>
      <c r="BH12" s="461">
        <v>2.6783814217599422E-6</v>
      </c>
      <c r="BI12" s="461">
        <v>4.9636426241518279E-6</v>
      </c>
      <c r="BJ12" s="461">
        <v>5.0413707183486206E-6</v>
      </c>
      <c r="BK12" s="461">
        <v>4.6269737201934609E-6</v>
      </c>
      <c r="BL12" s="461">
        <v>5.2059841470660838E-6</v>
      </c>
      <c r="BM12" s="461">
        <v>8.865175366239092E-6</v>
      </c>
      <c r="BN12" s="461">
        <v>7.9531722337376411E-6</v>
      </c>
      <c r="BO12" s="461">
        <v>8.7824518617959814E-6</v>
      </c>
      <c r="BP12" s="461">
        <v>9.7057740075567113E-6</v>
      </c>
      <c r="BQ12" s="461">
        <v>1.039093280923257E-5</v>
      </c>
      <c r="BR12" s="461">
        <v>1.0164973244180982E-5</v>
      </c>
      <c r="BS12" s="461">
        <v>1.0233071440356493E-5</v>
      </c>
      <c r="BT12" s="461">
        <v>1.0101671850505497E-5</v>
      </c>
      <c r="BU12" s="461">
        <v>1.0590851094018456E-5</v>
      </c>
      <c r="BV12" s="461">
        <v>1.1933129045066671E-5</v>
      </c>
      <c r="BW12" s="461">
        <v>1.2070511323033264E-5</v>
      </c>
      <c r="BX12" s="461">
        <v>1.2058310195117014E-5</v>
      </c>
    </row>
    <row r="13" spans="1:76" s="433" customFormat="1" ht="13.5" thickBot="1">
      <c r="A13" s="358" t="s">
        <v>28</v>
      </c>
      <c r="B13" s="467">
        <v>924.05394113313207</v>
      </c>
      <c r="C13" s="467">
        <v>618.40320684928724</v>
      </c>
      <c r="D13" s="467">
        <v>362.99246076400055</v>
      </c>
      <c r="E13" s="467">
        <v>499.24307139199914</v>
      </c>
      <c r="F13" s="467">
        <v>563.5159891920008</v>
      </c>
      <c r="G13" s="467">
        <v>427.35132213999736</v>
      </c>
      <c r="H13" s="467">
        <v>545.61466635600027</v>
      </c>
      <c r="I13" s="467">
        <v>486.76567825199822</v>
      </c>
      <c r="J13" s="467">
        <v>938.98635636799929</v>
      </c>
      <c r="K13" s="467">
        <v>657.64430752399846</v>
      </c>
      <c r="L13" s="467">
        <v>740.06553840948891</v>
      </c>
      <c r="M13" s="467">
        <v>1177.7347366667957</v>
      </c>
      <c r="N13" s="467">
        <v>666.19076096800063</v>
      </c>
      <c r="O13" s="467">
        <v>939.24196328800008</v>
      </c>
      <c r="P13" s="467">
        <v>791.403143196001</v>
      </c>
      <c r="Q13" s="467">
        <v>1662.1802584520003</v>
      </c>
      <c r="R13" s="467">
        <v>962.31682676000003</v>
      </c>
      <c r="S13" s="467">
        <v>1090.1616191720002</v>
      </c>
      <c r="T13" s="467">
        <v>1049.9043297120011</v>
      </c>
      <c r="U13" s="467">
        <v>1603.1975903089519</v>
      </c>
      <c r="V13" s="467">
        <v>1172.9452673794824</v>
      </c>
      <c r="W13" s="467">
        <v>1332.0015522602853</v>
      </c>
      <c r="X13" s="467">
        <v>1156.5144427432765</v>
      </c>
      <c r="Y13" s="467">
        <v>1237.4715076503403</v>
      </c>
      <c r="Z13" s="467">
        <v>1021.7729832403695</v>
      </c>
      <c r="AA13" s="467">
        <v>1200.5511507167016</v>
      </c>
      <c r="AB13" s="467">
        <v>1121.7637938642258</v>
      </c>
      <c r="AC13" s="467">
        <v>1579.6993484742125</v>
      </c>
      <c r="AD13" s="467">
        <v>1033.1642849015839</v>
      </c>
      <c r="AE13" s="467">
        <v>2980.0121022860362</v>
      </c>
      <c r="AF13" s="467">
        <v>1073.973053896681</v>
      </c>
      <c r="AG13" s="467">
        <v>1236.7237168721751</v>
      </c>
      <c r="AH13" s="467">
        <v>1110.0181030804233</v>
      </c>
      <c r="AI13" s="467">
        <v>1116.1977051123974</v>
      </c>
      <c r="AJ13" s="467">
        <v>1097.1787012842838</v>
      </c>
      <c r="AK13" s="467">
        <v>1201.9908168659067</v>
      </c>
      <c r="AL13" s="467">
        <v>2315.5940074531859</v>
      </c>
      <c r="AM13" s="467">
        <v>1196.9831240327064</v>
      </c>
      <c r="AN13" s="467">
        <v>1220.0182822119452</v>
      </c>
      <c r="AO13" s="467">
        <v>1013.150149475343</v>
      </c>
      <c r="AP13" s="467">
        <v>646.73900208435816</v>
      </c>
      <c r="AQ13" s="467">
        <v>764.47900247092286</v>
      </c>
      <c r="AR13" s="467">
        <v>658.65700212884565</v>
      </c>
      <c r="AS13" s="467">
        <v>284.73200092022176</v>
      </c>
      <c r="AT13" s="467">
        <v>710.3010022955217</v>
      </c>
      <c r="AU13" s="467">
        <v>778.7810025167488</v>
      </c>
      <c r="AV13" s="467">
        <v>834.17500269576283</v>
      </c>
      <c r="AW13" s="467">
        <v>905.69600292689415</v>
      </c>
      <c r="AX13" s="467">
        <v>823.47300266092043</v>
      </c>
      <c r="AY13" s="467">
        <v>957.90700309530871</v>
      </c>
      <c r="AZ13" s="467">
        <v>1399.4100045214686</v>
      </c>
      <c r="BA13" s="467">
        <v>1981.0320064006796</v>
      </c>
      <c r="BB13" s="467">
        <v>1590.9390051385581</v>
      </c>
      <c r="BC13" s="467">
        <v>1706.6290055122081</v>
      </c>
      <c r="BD13" s="467">
        <v>1690.1420054574198</v>
      </c>
      <c r="BE13" s="467">
        <v>1744.8310055075344</v>
      </c>
      <c r="BF13" s="467">
        <v>517.44000163277894</v>
      </c>
      <c r="BG13" s="467">
        <v>1256.7230039655799</v>
      </c>
      <c r="BH13" s="467">
        <v>849.11800267838157</v>
      </c>
      <c r="BI13" s="467">
        <v>1573.6080049636428</v>
      </c>
      <c r="BJ13" s="467">
        <v>1598.3380050413707</v>
      </c>
      <c r="BK13" s="467">
        <v>1466.9560046269739</v>
      </c>
      <c r="BL13" s="467">
        <v>1650.5280052059843</v>
      </c>
      <c r="BM13" s="467">
        <v>2810.6540088651759</v>
      </c>
      <c r="BN13" s="467">
        <v>2521.6740079531723</v>
      </c>
      <c r="BO13" s="467">
        <v>2913.9480087824527</v>
      </c>
      <c r="BP13" s="467">
        <v>3077.3630097057739</v>
      </c>
      <c r="BQ13" s="467">
        <v>3294.6030103909334</v>
      </c>
      <c r="BR13" s="467">
        <v>3223.1730101649728</v>
      </c>
      <c r="BS13" s="467">
        <v>3244.7660102330719</v>
      </c>
      <c r="BT13" s="467">
        <v>3203.1010101016714</v>
      </c>
      <c r="BU13" s="467">
        <v>3358.2130105908514</v>
      </c>
      <c r="BV13" s="467">
        <v>3784.0890119331289</v>
      </c>
      <c r="BW13" s="467">
        <v>3827.6540120705113</v>
      </c>
      <c r="BX13" s="467">
        <v>3823.7960120583107</v>
      </c>
    </row>
    <row r="14" spans="1:76" s="433" customFormat="1" ht="13.5" thickTop="1">
      <c r="A14" s="408"/>
      <c r="B14" s="409"/>
      <c r="C14" s="409"/>
      <c r="D14" s="409"/>
      <c r="E14" s="409"/>
      <c r="F14" s="409"/>
      <c r="G14" s="409"/>
      <c r="H14" s="409"/>
      <c r="I14" s="409"/>
      <c r="J14" s="409"/>
      <c r="K14" s="409"/>
      <c r="L14" s="409"/>
      <c r="M14" s="409"/>
      <c r="N14" s="409"/>
      <c r="O14" s="409"/>
      <c r="P14" s="409"/>
      <c r="Q14" s="409"/>
      <c r="R14" s="409"/>
      <c r="S14" s="409"/>
      <c r="T14" s="409"/>
      <c r="U14" s="409"/>
      <c r="V14" s="409"/>
      <c r="W14" s="409"/>
      <c r="X14" s="409"/>
      <c r="Y14" s="409"/>
      <c r="Z14" s="409"/>
      <c r="AA14" s="409"/>
      <c r="AB14" s="409"/>
      <c r="AC14" s="409"/>
      <c r="AD14" s="409"/>
      <c r="AE14" s="409"/>
      <c r="AF14" s="409"/>
      <c r="AG14" s="409"/>
      <c r="AH14" s="409"/>
      <c r="AI14" s="409"/>
      <c r="AJ14" s="409"/>
      <c r="AK14" s="409"/>
      <c r="AL14" s="409"/>
      <c r="AM14" s="409"/>
      <c r="AN14" s="409"/>
      <c r="AO14" s="409"/>
      <c r="AP14" s="409"/>
      <c r="AQ14" s="409"/>
      <c r="AR14" s="409"/>
      <c r="AS14" s="409"/>
      <c r="AT14" s="409"/>
      <c r="AU14" s="409"/>
      <c r="AV14" s="409"/>
      <c r="AW14" s="409"/>
      <c r="AX14" s="409"/>
      <c r="AY14" s="409"/>
      <c r="AZ14" s="409"/>
      <c r="BA14" s="409"/>
      <c r="BB14" s="409"/>
      <c r="BC14" s="409"/>
      <c r="BD14" s="409"/>
      <c r="BE14" s="409"/>
      <c r="BF14" s="409"/>
      <c r="BG14" s="409"/>
      <c r="BH14" s="409"/>
      <c r="BI14" s="409"/>
      <c r="BJ14" s="409"/>
      <c r="BK14" s="409"/>
      <c r="BL14" s="409"/>
      <c r="BM14" s="409"/>
      <c r="BN14" s="409"/>
      <c r="BO14" s="409"/>
      <c r="BP14" s="409"/>
      <c r="BQ14" s="409"/>
      <c r="BR14" s="409"/>
      <c r="BS14" s="409"/>
      <c r="BT14" s="409"/>
      <c r="BU14" s="409"/>
      <c r="BV14" s="409"/>
      <c r="BW14" s="409"/>
      <c r="BX14" s="409"/>
    </row>
    <row r="15" spans="1:76" s="433" customFormat="1">
      <c r="A15" s="463"/>
      <c r="B15" s="464" t="s">
        <v>10</v>
      </c>
      <c r="C15" s="464" t="s">
        <v>1547</v>
      </c>
      <c r="D15" s="464" t="s">
        <v>1628</v>
      </c>
      <c r="E15" s="464" t="s">
        <v>1590</v>
      </c>
      <c r="F15" s="464" t="s">
        <v>11</v>
      </c>
      <c r="G15" s="464" t="s">
        <v>1548</v>
      </c>
      <c r="H15" s="464" t="s">
        <v>1591</v>
      </c>
      <c r="I15" s="464" t="s">
        <v>1592</v>
      </c>
      <c r="J15" s="464" t="s">
        <v>1549</v>
      </c>
      <c r="K15" s="464" t="s">
        <v>1550</v>
      </c>
      <c r="L15" s="464" t="s">
        <v>1593</v>
      </c>
      <c r="M15" s="464" t="s">
        <v>1594</v>
      </c>
      <c r="N15" s="464" t="s">
        <v>12</v>
      </c>
      <c r="O15" s="464" t="s">
        <v>1068</v>
      </c>
      <c r="P15" s="464" t="s">
        <v>1536</v>
      </c>
      <c r="Q15" s="464" t="s">
        <v>1537</v>
      </c>
      <c r="R15" s="464" t="s">
        <v>13</v>
      </c>
      <c r="S15" s="464" t="s">
        <v>1533</v>
      </c>
      <c r="T15" s="464" t="s">
        <v>1538</v>
      </c>
      <c r="U15" s="464" t="s">
        <v>1539</v>
      </c>
      <c r="V15" s="464" t="s">
        <v>1534</v>
      </c>
      <c r="W15" s="464" t="s">
        <v>1535</v>
      </c>
      <c r="X15" s="464" t="s">
        <v>1540</v>
      </c>
      <c r="Y15" s="464" t="s">
        <v>1541</v>
      </c>
      <c r="Z15" s="464" t="s">
        <v>681</v>
      </c>
      <c r="AA15" s="464" t="s">
        <v>682</v>
      </c>
      <c r="AB15" s="464" t="s">
        <v>1542</v>
      </c>
      <c r="AC15" s="464" t="s">
        <v>1543</v>
      </c>
      <c r="AD15" s="464" t="s">
        <v>3</v>
      </c>
      <c r="AE15" s="464" t="s">
        <v>759</v>
      </c>
      <c r="AF15" s="464" t="s">
        <v>1544</v>
      </c>
      <c r="AG15" s="464" t="s">
        <v>1545</v>
      </c>
      <c r="AH15" s="464" t="s">
        <v>761</v>
      </c>
      <c r="AI15" s="464" t="s">
        <v>762</v>
      </c>
      <c r="AJ15" s="464" t="s">
        <v>1478</v>
      </c>
      <c r="AK15" s="464" t="s">
        <v>1479</v>
      </c>
      <c r="AL15" s="464" t="s">
        <v>1460</v>
      </c>
      <c r="AM15" s="464" t="s">
        <v>1461</v>
      </c>
      <c r="AN15" s="464" t="s">
        <v>1480</v>
      </c>
      <c r="AO15" s="464" t="s">
        <v>1481</v>
      </c>
      <c r="AP15" s="464" t="s">
        <v>1464</v>
      </c>
      <c r="AQ15" s="464" t="s">
        <v>1465</v>
      </c>
      <c r="AR15" s="464" t="s">
        <v>1482</v>
      </c>
      <c r="AS15" s="464" t="s">
        <v>1483</v>
      </c>
      <c r="AT15" s="464" t="s">
        <v>1468</v>
      </c>
      <c r="AU15" s="464" t="s">
        <v>1469</v>
      </c>
      <c r="AV15" s="464" t="s">
        <v>1484</v>
      </c>
      <c r="AW15" s="464" t="s">
        <v>1485</v>
      </c>
      <c r="AX15" s="464" t="s">
        <v>1472</v>
      </c>
      <c r="AY15" s="464" t="s">
        <v>1473</v>
      </c>
      <c r="AZ15" s="464" t="s">
        <v>1486</v>
      </c>
      <c r="BA15" s="464" t="s">
        <v>1487</v>
      </c>
      <c r="BB15" s="464" t="s">
        <v>1163</v>
      </c>
      <c r="BC15" s="464" t="s">
        <v>1164</v>
      </c>
      <c r="BD15" s="464" t="s">
        <v>1488</v>
      </c>
      <c r="BE15" s="464" t="s">
        <v>1489</v>
      </c>
      <c r="BF15" s="464" t="s">
        <v>1203</v>
      </c>
      <c r="BG15" s="464" t="s">
        <v>1204</v>
      </c>
      <c r="BH15" s="464" t="s">
        <v>1490</v>
      </c>
      <c r="BI15" s="464" t="s">
        <v>1491</v>
      </c>
      <c r="BJ15" s="464" t="s">
        <v>1477</v>
      </c>
      <c r="BK15" s="464" t="s">
        <v>1403</v>
      </c>
      <c r="BL15" s="464" t="s">
        <v>1418</v>
      </c>
      <c r="BM15" s="464" t="s">
        <v>1419</v>
      </c>
      <c r="BN15" s="464" t="s">
        <v>1406</v>
      </c>
      <c r="BO15" s="464" t="s">
        <v>1407</v>
      </c>
      <c r="BP15" s="464" t="s">
        <v>1420</v>
      </c>
      <c r="BQ15" s="464" t="s">
        <v>1421</v>
      </c>
      <c r="BR15" s="464" t="s">
        <v>1410</v>
      </c>
      <c r="BS15" s="464" t="s">
        <v>1411</v>
      </c>
      <c r="BT15" s="464" t="s">
        <v>1422</v>
      </c>
      <c r="BU15" s="464" t="s">
        <v>1423</v>
      </c>
      <c r="BV15" s="464" t="s">
        <v>1414</v>
      </c>
      <c r="BW15" s="464" t="s">
        <v>1415</v>
      </c>
      <c r="BX15" s="464" t="s">
        <v>1424</v>
      </c>
    </row>
    <row r="16" spans="1:76" s="433" customFormat="1">
      <c r="A16" s="791" t="s">
        <v>1629</v>
      </c>
      <c r="B16" s="792">
        <v>1.1722728677485654</v>
      </c>
      <c r="C16" s="792">
        <v>0.74930038359168827</v>
      </c>
      <c r="D16" s="792">
        <v>0.43982217080393721</v>
      </c>
      <c r="E16" s="792">
        <v>0.60491110739959086</v>
      </c>
      <c r="F16" s="792">
        <v>0.68278780536516837</v>
      </c>
      <c r="G16" s="792">
        <v>0.17260100095370629</v>
      </c>
      <c r="H16" s="792">
        <v>0.22036585045878831</v>
      </c>
      <c r="I16" s="792">
        <v>0.19659759767557589</v>
      </c>
      <c r="J16" s="792">
        <v>0.36936243351276354</v>
      </c>
      <c r="K16" s="792">
        <v>0.25869289811888402</v>
      </c>
      <c r="L16" s="792">
        <v>0.29111435579090539</v>
      </c>
      <c r="M16" s="792">
        <v>0.45878594892100294</v>
      </c>
      <c r="N16" s="792">
        <v>0.25951748330753682</v>
      </c>
      <c r="O16" s="792">
        <v>0.3658828342569751</v>
      </c>
      <c r="P16" s="792">
        <v>0.30809359648315876</v>
      </c>
      <c r="Q16" s="792">
        <v>0.64708751567493428</v>
      </c>
      <c r="R16" s="792">
        <v>0.37463036969302133</v>
      </c>
      <c r="S16" s="792">
        <v>0.42438096671269832</v>
      </c>
      <c r="T16" s="792">
        <v>0.36700579701808672</v>
      </c>
      <c r="U16" s="792">
        <v>0.56041575156214152</v>
      </c>
      <c r="V16" s="792">
        <v>0.41001618091961989</v>
      </c>
      <c r="W16" s="792">
        <v>0.46561609021785211</v>
      </c>
      <c r="X16" s="792">
        <v>0.40427260178250618</v>
      </c>
      <c r="Y16" s="792">
        <v>0.4318643718637506</v>
      </c>
      <c r="Z16" s="792">
        <v>0.35658788681306852</v>
      </c>
      <c r="AA16" s="792">
        <v>0.41899765769273262</v>
      </c>
      <c r="AB16" s="792">
        <v>0.39249212804452893</v>
      </c>
      <c r="AC16" s="792">
        <v>0.55523428089714277</v>
      </c>
      <c r="AD16" s="792">
        <v>0.36313785901206208</v>
      </c>
      <c r="AE16" s="792">
        <v>1.0497040323545384</v>
      </c>
      <c r="AF16" s="792">
        <v>0.38062668776546371</v>
      </c>
      <c r="AG16" s="792">
        <v>0.44034625642923791</v>
      </c>
      <c r="AH16" s="792">
        <v>0.19795469918477068</v>
      </c>
      <c r="AI16" s="792">
        <v>0.19940065084427602</v>
      </c>
      <c r="AJ16" s="792">
        <v>0.19612261377750639</v>
      </c>
      <c r="AK16" s="792">
        <v>0.21490713079370982</v>
      </c>
      <c r="AL16" s="792">
        <v>0.414065874517209</v>
      </c>
      <c r="AM16" s="792">
        <v>0.2140392628574809</v>
      </c>
      <c r="AN16" s="792">
        <v>0.21844139737067067</v>
      </c>
      <c r="AO16" s="792">
        <v>0.18140795997758985</v>
      </c>
      <c r="AP16" s="792">
        <v>0.11579766689968569</v>
      </c>
      <c r="AQ16" s="792">
        <v>0.1372734886387392</v>
      </c>
      <c r="AR16" s="792">
        <v>0.11826919771927755</v>
      </c>
      <c r="AS16" s="792">
        <v>5.1123430728990622E-2</v>
      </c>
      <c r="AT16" s="792">
        <v>0.1275289781267</v>
      </c>
      <c r="AU16" s="792">
        <v>0.13981938840498462</v>
      </c>
      <c r="AV16" s="792">
        <v>0.14976461716802034</v>
      </c>
      <c r="AW16" s="792">
        <v>0.162605226374091</v>
      </c>
      <c r="AX16" s="792">
        <v>0.14782891435008846</v>
      </c>
      <c r="AY16" s="792">
        <v>0.17196158413535978</v>
      </c>
      <c r="AZ16" s="792">
        <v>0.25119270673703559</v>
      </c>
      <c r="BA16" s="792">
        <v>0.35559327874796026</v>
      </c>
      <c r="BB16" s="792">
        <v>0.28547545400083013</v>
      </c>
      <c r="BC16" s="792">
        <v>0.3062337936647293</v>
      </c>
      <c r="BD16" s="792">
        <v>0.30318999816475317</v>
      </c>
      <c r="BE16" s="792">
        <v>0.30597414163003994</v>
      </c>
      <c r="BF16" s="792">
        <v>9.070992917514796E-2</v>
      </c>
      <c r="BG16" s="792">
        <v>0.22030998161698578</v>
      </c>
      <c r="BH16" s="792">
        <v>0.14879896787555233</v>
      </c>
      <c r="BI16" s="792">
        <v>0.27575792356399043</v>
      </c>
      <c r="BJ16" s="792">
        <v>0.28007615101936778</v>
      </c>
      <c r="BK16" s="792">
        <v>0.25705409556630338</v>
      </c>
      <c r="BL16" s="792">
        <v>0.28922134150367129</v>
      </c>
      <c r="BM16" s="792">
        <v>0.49250974256883845</v>
      </c>
      <c r="BN16" s="792">
        <v>0.44184290187431335</v>
      </c>
      <c r="BO16" s="792">
        <v>0.48791399232199895</v>
      </c>
      <c r="BP16" s="792">
        <v>0.53920966708648399</v>
      </c>
      <c r="BQ16" s="792">
        <v>0.57727404495736501</v>
      </c>
      <c r="BR16" s="792">
        <v>0.56472073578783233</v>
      </c>
      <c r="BS16" s="792">
        <v>0.56850396890869404</v>
      </c>
      <c r="BT16" s="792">
        <v>0.56120399169474977</v>
      </c>
      <c r="BU16" s="792">
        <v>0.58838061633435867</v>
      </c>
      <c r="BV16" s="792">
        <v>0.66295161361481503</v>
      </c>
      <c r="BW16" s="792">
        <v>0.67058396239073692</v>
      </c>
      <c r="BX16" s="792">
        <v>0.66990612195094523</v>
      </c>
    </row>
    <row r="17" spans="1:76" s="433" customFormat="1" ht="13.5" thickBot="1">
      <c r="A17" s="465" t="s">
        <v>1231</v>
      </c>
      <c r="B17" s="466">
        <v>2.1122033653127308</v>
      </c>
      <c r="C17" s="466">
        <v>1.4991894973654114</v>
      </c>
      <c r="D17" s="466">
        <v>0.92594141221881521</v>
      </c>
      <c r="E17" s="466">
        <v>0.94517360531186068</v>
      </c>
      <c r="F17" s="466">
        <v>1.0238233698646633</v>
      </c>
      <c r="G17" s="466">
        <v>1.6323951046061398</v>
      </c>
      <c r="H17" s="466">
        <v>0.71338896231920912</v>
      </c>
      <c r="I17" s="466">
        <v>0.64670262393016043</v>
      </c>
      <c r="J17" s="466">
        <v>1.5982796777145991</v>
      </c>
      <c r="K17" s="466">
        <v>0.98926538474576431</v>
      </c>
      <c r="L17" s="466">
        <v>1.2796235419448991</v>
      </c>
      <c r="M17" s="466">
        <v>3.1238844399521559</v>
      </c>
      <c r="N17" s="466">
        <v>1.5376481379634295</v>
      </c>
      <c r="O17" s="466">
        <v>1.7267321519655388</v>
      </c>
      <c r="P17" s="466">
        <v>0.9867320401527222</v>
      </c>
      <c r="Q17" s="466">
        <v>2.1787458440233483</v>
      </c>
      <c r="R17" s="466">
        <v>1.2550431145494856</v>
      </c>
      <c r="S17" s="466">
        <v>1.7216981879219864</v>
      </c>
      <c r="T17" s="466">
        <v>1.1422575955227876</v>
      </c>
      <c r="U17" s="466">
        <v>1.7836275881456771</v>
      </c>
      <c r="V17" s="466">
        <v>5.8156162672853524</v>
      </c>
      <c r="W17" s="466">
        <v>6.439479110049219</v>
      </c>
      <c r="X17" s="466">
        <v>7.4086981409554431</v>
      </c>
      <c r="Y17" s="466">
        <v>7.2138200101600267</v>
      </c>
      <c r="Z17" s="466">
        <v>6.3850396938315113</v>
      </c>
      <c r="AA17" s="466">
        <v>8.2491609229427265</v>
      </c>
      <c r="AB17" s="466">
        <v>6.447377593156892</v>
      </c>
      <c r="AC17" s="466">
        <v>6.7125209841183962</v>
      </c>
      <c r="AD17" s="466">
        <v>6.2746643609469492</v>
      </c>
      <c r="AE17" s="466">
        <v>10.589374296156844</v>
      </c>
      <c r="AF17" s="466">
        <v>9.0009575983624313</v>
      </c>
      <c r="AG17" s="466">
        <v>9.0453274567000523</v>
      </c>
      <c r="AH17" s="466">
        <v>15.082352951868682</v>
      </c>
      <c r="AI17" s="466">
        <v>9.6727345305986532</v>
      </c>
      <c r="AJ17" s="466">
        <v>9.4297320182341249</v>
      </c>
      <c r="AK17" s="466">
        <v>9.8041376274974521</v>
      </c>
      <c r="AL17" s="466">
        <v>12.633305662492001</v>
      </c>
      <c r="AM17" s="466">
        <v>11.718057738902786</v>
      </c>
      <c r="AN17" s="466">
        <v>18.685080580687412</v>
      </c>
      <c r="AO17" s="466">
        <v>18.196780759250803</v>
      </c>
      <c r="AP17" s="466">
        <v>9.5262679878037293</v>
      </c>
      <c r="AQ17" s="466">
        <v>9.6699434548087737</v>
      </c>
      <c r="AR17" s="466">
        <v>6.0915756859245471</v>
      </c>
      <c r="AS17" s="466">
        <v>3.7500620891487522</v>
      </c>
      <c r="AT17" s="466">
        <v>3.1941504934256413</v>
      </c>
      <c r="AU17" s="466">
        <v>4.0091548944651656</v>
      </c>
      <c r="AV17" s="466">
        <v>3.2715934510232088</v>
      </c>
      <c r="AW17" s="466">
        <v>4.4008445877174864</v>
      </c>
      <c r="AX17" s="466">
        <v>3.5050930609429196</v>
      </c>
      <c r="AY17" s="466">
        <v>5.1115305464170664</v>
      </c>
      <c r="AZ17" s="466">
        <v>5.7000459224753479</v>
      </c>
      <c r="BA17" s="466">
        <v>4.5045478979276599</v>
      </c>
      <c r="BB17" s="466">
        <v>4.8684594349499459</v>
      </c>
      <c r="BC17" s="466">
        <v>4.8949777222205819</v>
      </c>
      <c r="BD17" s="466">
        <v>5.9708309270477562</v>
      </c>
      <c r="BE17" s="466">
        <v>4.9106986448637491</v>
      </c>
      <c r="BF17" s="466">
        <v>8.2178879771774085</v>
      </c>
      <c r="BG17" s="466">
        <v>6.5973240967799507</v>
      </c>
      <c r="BH17" s="466">
        <v>5.9812202770372425</v>
      </c>
      <c r="BI17" s="466">
        <v>4.3626110770859423</v>
      </c>
      <c r="BJ17" s="466">
        <v>6.2914092131193255</v>
      </c>
      <c r="BK17" s="466">
        <v>6.0931307171472335</v>
      </c>
      <c r="BL17" s="466">
        <v>7.7729782451648397</v>
      </c>
      <c r="BM17" s="466">
        <v>9.141055568967797</v>
      </c>
      <c r="BN17" s="466">
        <v>8.5323381141326724</v>
      </c>
      <c r="BO17" s="466">
        <v>10.388650182631542</v>
      </c>
      <c r="BP17" s="466">
        <v>10.300308268154131</v>
      </c>
      <c r="BQ17" s="466">
        <v>11.912609155118291</v>
      </c>
      <c r="BR17" s="466">
        <v>11.206971887066148</v>
      </c>
      <c r="BS17" s="466">
        <v>9.1072099171188743</v>
      </c>
      <c r="BT17" s="466">
        <v>9.629120206341673</v>
      </c>
      <c r="BU17" s="466">
        <v>8.2421143866432267</v>
      </c>
      <c r="BV17" s="466">
        <v>8.410183618790338</v>
      </c>
      <c r="BW17" s="466">
        <v>9.2963001097926856</v>
      </c>
      <c r="BX17" s="466">
        <v>9.5356019472811173</v>
      </c>
    </row>
    <row r="18" spans="1:76" s="433" customFormat="1" ht="13.5" thickTop="1">
      <c r="B18" s="448"/>
      <c r="C18" s="449"/>
      <c r="D18" s="449"/>
      <c r="E18" s="449"/>
      <c r="F18" s="449"/>
      <c r="G18" s="449"/>
      <c r="H18" s="449"/>
      <c r="I18" s="449"/>
      <c r="J18" s="449"/>
      <c r="K18" s="449"/>
      <c r="L18" s="449"/>
      <c r="M18" s="449"/>
      <c r="N18" s="449"/>
      <c r="O18" s="449"/>
      <c r="P18" s="449"/>
      <c r="Q18" s="449"/>
      <c r="R18" s="449"/>
      <c r="S18" s="449"/>
      <c r="T18" s="449"/>
      <c r="U18" s="449"/>
      <c r="V18" s="449"/>
      <c r="W18" s="449"/>
      <c r="X18" s="449"/>
      <c r="Y18" s="449"/>
      <c r="Z18" s="449"/>
      <c r="AA18" s="449"/>
      <c r="AB18" s="449"/>
      <c r="AC18" s="449"/>
      <c r="AD18" s="449"/>
      <c r="AE18" s="449"/>
      <c r="AF18" s="449"/>
      <c r="AG18" s="449"/>
      <c r="AH18" s="449"/>
      <c r="AI18" s="449"/>
      <c r="AJ18" s="449"/>
      <c r="AK18" s="449"/>
      <c r="AL18" s="449"/>
      <c r="AM18" s="449"/>
      <c r="AN18" s="449"/>
      <c r="AO18" s="449"/>
      <c r="AP18" s="449"/>
      <c r="AQ18" s="449"/>
      <c r="AR18" s="449"/>
      <c r="AS18" s="449"/>
      <c r="AT18" s="449"/>
      <c r="AU18" s="449"/>
      <c r="AV18" s="449"/>
      <c r="AW18" s="449"/>
      <c r="AX18" s="449"/>
      <c r="AY18" s="449"/>
      <c r="AZ18" s="449"/>
      <c r="BA18" s="449"/>
      <c r="BB18" s="449"/>
      <c r="BC18" s="448"/>
      <c r="BD18" s="448"/>
      <c r="BE18" s="448"/>
      <c r="BF18" s="462"/>
      <c r="BG18" s="448"/>
      <c r="BH18" s="448"/>
      <c r="BI18" s="448"/>
      <c r="BJ18" s="448"/>
    </row>
    <row r="19" spans="1:76" s="433" customFormat="1">
      <c r="C19" s="435"/>
      <c r="D19" s="435"/>
      <c r="E19" s="435"/>
      <c r="F19" s="435"/>
      <c r="G19" s="435"/>
      <c r="H19" s="435"/>
      <c r="I19" s="435"/>
      <c r="J19" s="435"/>
      <c r="K19" s="435"/>
      <c r="L19" s="435"/>
      <c r="M19" s="435"/>
      <c r="N19" s="435"/>
      <c r="O19" s="435"/>
      <c r="P19" s="435"/>
      <c r="Q19" s="435"/>
      <c r="R19" s="435"/>
      <c r="S19" s="435"/>
      <c r="T19" s="435"/>
      <c r="U19" s="435"/>
      <c r="V19" s="435"/>
      <c r="W19" s="435"/>
      <c r="X19" s="435"/>
      <c r="Y19" s="435"/>
      <c r="Z19" s="435"/>
      <c r="AA19" s="435"/>
      <c r="AB19" s="435"/>
      <c r="AC19" s="435"/>
      <c r="AD19" s="435"/>
      <c r="AE19" s="435"/>
      <c r="AF19" s="435"/>
      <c r="AG19" s="435"/>
      <c r="AH19" s="435"/>
      <c r="AI19" s="435"/>
      <c r="AJ19" s="435"/>
      <c r="AK19" s="435"/>
      <c r="AL19" s="435"/>
      <c r="AM19" s="435"/>
      <c r="AN19" s="435"/>
      <c r="AO19" s="435"/>
      <c r="AP19" s="435"/>
      <c r="AQ19" s="435"/>
      <c r="AR19" s="435"/>
      <c r="AS19" s="435"/>
      <c r="AT19" s="435"/>
      <c r="AU19" s="435"/>
      <c r="AV19" s="435"/>
      <c r="AW19" s="435"/>
      <c r="AX19" s="435"/>
      <c r="AY19" s="435"/>
      <c r="AZ19" s="435"/>
      <c r="BA19" s="435"/>
      <c r="BB19" s="435"/>
    </row>
    <row r="20" spans="1:76" s="433" customFormat="1">
      <c r="C20" s="435"/>
      <c r="D20" s="435"/>
      <c r="E20" s="435"/>
      <c r="F20" s="435"/>
      <c r="G20" s="435"/>
      <c r="H20" s="435"/>
      <c r="I20" s="435"/>
      <c r="J20" s="435"/>
      <c r="K20" s="435"/>
      <c r="L20" s="435"/>
      <c r="M20" s="435"/>
      <c r="N20" s="435"/>
      <c r="O20" s="435"/>
      <c r="P20" s="435"/>
      <c r="Q20" s="435"/>
      <c r="R20" s="435"/>
      <c r="S20" s="435"/>
      <c r="T20" s="435"/>
      <c r="U20" s="435"/>
      <c r="V20" s="435"/>
      <c r="W20" s="435"/>
      <c r="X20" s="435"/>
      <c r="Y20" s="435"/>
      <c r="Z20" s="435"/>
      <c r="AA20" s="435"/>
      <c r="AB20" s="435"/>
      <c r="AC20" s="435"/>
      <c r="AD20" s="435"/>
      <c r="AE20" s="435"/>
      <c r="AF20" s="435"/>
      <c r="AG20" s="435"/>
      <c r="AH20" s="435"/>
      <c r="AI20" s="435"/>
      <c r="AJ20" s="435"/>
      <c r="AK20" s="435"/>
      <c r="AL20" s="435"/>
      <c r="AM20" s="435"/>
      <c r="AN20" s="435"/>
      <c r="AO20" s="435"/>
      <c r="AP20" s="435"/>
      <c r="AQ20" s="435"/>
      <c r="AR20" s="435"/>
      <c r="AS20" s="435"/>
      <c r="AT20" s="435"/>
      <c r="AU20" s="435"/>
      <c r="AV20" s="435"/>
      <c r="AW20" s="435"/>
      <c r="AX20" s="435"/>
      <c r="AY20" s="435"/>
      <c r="AZ20" s="435"/>
      <c r="BA20" s="435"/>
      <c r="BB20" s="435"/>
    </row>
    <row r="21" spans="1:76" s="433" customFormat="1">
      <c r="B21" s="448"/>
      <c r="C21" s="449"/>
      <c r="D21" s="449"/>
      <c r="E21" s="449"/>
      <c r="F21" s="449"/>
      <c r="G21" s="449"/>
      <c r="H21" s="449"/>
      <c r="I21" s="449"/>
      <c r="J21" s="449"/>
      <c r="K21" s="449"/>
      <c r="L21" s="449"/>
      <c r="M21" s="449"/>
      <c r="N21" s="449"/>
      <c r="O21" s="449"/>
      <c r="P21" s="449"/>
      <c r="Q21" s="449"/>
      <c r="R21" s="449"/>
      <c r="S21" s="449"/>
      <c r="T21" s="449"/>
      <c r="U21" s="449"/>
      <c r="V21" s="449"/>
      <c r="W21" s="449"/>
      <c r="X21" s="449"/>
      <c r="Y21" s="449"/>
      <c r="Z21" s="449"/>
      <c r="AA21" s="449"/>
      <c r="AB21" s="449"/>
      <c r="AC21" s="449"/>
      <c r="AD21" s="449"/>
      <c r="AE21" s="449"/>
      <c r="AF21" s="449"/>
      <c r="AG21" s="449"/>
      <c r="AH21" s="449"/>
      <c r="AI21" s="449"/>
      <c r="AJ21" s="449"/>
      <c r="AK21" s="449"/>
      <c r="AL21" s="449"/>
      <c r="AM21" s="449"/>
      <c r="AN21" s="449"/>
      <c r="AO21" s="449"/>
      <c r="AP21" s="449"/>
      <c r="AQ21" s="449"/>
      <c r="AR21" s="449"/>
      <c r="AS21" s="449"/>
      <c r="AT21" s="449"/>
      <c r="AU21" s="449"/>
      <c r="AV21" s="449"/>
      <c r="AW21" s="449"/>
      <c r="AX21" s="449"/>
      <c r="AY21" s="449"/>
      <c r="AZ21" s="449"/>
      <c r="BA21" s="449"/>
      <c r="BB21" s="449"/>
      <c r="BC21" s="448"/>
      <c r="BD21" s="448"/>
      <c r="BE21" s="448"/>
      <c r="BF21" s="462"/>
      <c r="BG21" s="448"/>
      <c r="BH21" s="448"/>
      <c r="BI21" s="448"/>
      <c r="BJ21" s="448"/>
    </row>
    <row r="22" spans="1:76" s="433" customFormat="1">
      <c r="B22" s="448"/>
      <c r="C22" s="449"/>
      <c r="D22" s="449"/>
      <c r="E22" s="449"/>
      <c r="F22" s="449"/>
      <c r="G22" s="449"/>
      <c r="H22" s="449"/>
      <c r="I22" s="449"/>
      <c r="J22" s="449"/>
      <c r="K22" s="449"/>
      <c r="L22" s="449"/>
      <c r="M22" s="449"/>
      <c r="N22" s="449"/>
      <c r="O22" s="449"/>
      <c r="P22" s="449"/>
      <c r="Q22" s="449"/>
      <c r="R22" s="449"/>
      <c r="S22" s="449"/>
      <c r="T22" s="449"/>
      <c r="U22" s="449"/>
      <c r="V22" s="449"/>
      <c r="W22" s="449"/>
      <c r="X22" s="449"/>
      <c r="Y22" s="449"/>
      <c r="Z22" s="449"/>
      <c r="AA22" s="449"/>
      <c r="AB22" s="449"/>
      <c r="AC22" s="449"/>
      <c r="AD22" s="449"/>
      <c r="AE22" s="449"/>
      <c r="AF22" s="449"/>
      <c r="AG22" s="449"/>
      <c r="AH22" s="449"/>
      <c r="AI22" s="449"/>
      <c r="AJ22" s="449"/>
      <c r="AK22" s="449"/>
      <c r="AL22" s="449"/>
      <c r="AM22" s="449"/>
      <c r="AN22" s="449"/>
      <c r="AO22" s="449"/>
      <c r="AP22" s="449"/>
      <c r="AQ22" s="449"/>
      <c r="AR22" s="449"/>
      <c r="AS22" s="449"/>
      <c r="AT22" s="449"/>
      <c r="AU22" s="449"/>
      <c r="AV22" s="449"/>
      <c r="AW22" s="449"/>
      <c r="AX22" s="449"/>
      <c r="AY22" s="449"/>
      <c r="AZ22" s="449"/>
      <c r="BA22" s="449"/>
      <c r="BB22" s="449"/>
      <c r="BC22" s="448"/>
      <c r="BD22" s="448"/>
      <c r="BE22" s="448"/>
      <c r="BF22" s="462"/>
      <c r="BG22" s="448"/>
      <c r="BH22" s="448"/>
      <c r="BI22" s="448"/>
      <c r="BJ22" s="448"/>
    </row>
    <row r="23" spans="1:76" s="433" customFormat="1" ht="29.1" customHeight="1">
      <c r="A23" s="580" t="s">
        <v>1630</v>
      </c>
      <c r="C23" s="435"/>
      <c r="D23" s="435"/>
      <c r="E23" s="435"/>
      <c r="F23" s="435"/>
      <c r="G23" s="435"/>
      <c r="H23" s="435"/>
      <c r="I23" s="435"/>
      <c r="J23" s="435"/>
      <c r="K23" s="435"/>
      <c r="L23" s="435"/>
      <c r="M23" s="435"/>
      <c r="N23" s="435"/>
      <c r="O23" s="435"/>
      <c r="P23" s="435"/>
      <c r="Q23" s="435"/>
      <c r="R23" s="435"/>
      <c r="S23" s="435"/>
      <c r="T23" s="435"/>
      <c r="U23" s="435"/>
      <c r="V23" s="435"/>
      <c r="W23" s="435"/>
      <c r="X23" s="435"/>
      <c r="Y23" s="435"/>
      <c r="Z23" s="435"/>
      <c r="AA23" s="435"/>
      <c r="AB23" s="435"/>
      <c r="AC23" s="435"/>
      <c r="AD23" s="453"/>
      <c r="AE23" s="453"/>
      <c r="AF23" s="453"/>
      <c r="AG23" s="453"/>
      <c r="AH23" s="453"/>
      <c r="AI23" s="453"/>
      <c r="AJ23" s="435"/>
      <c r="AK23" s="435"/>
      <c r="AL23" s="435"/>
      <c r="AM23" s="435"/>
      <c r="AN23" s="435"/>
      <c r="AO23" s="435"/>
      <c r="AP23" s="435"/>
      <c r="AQ23" s="435"/>
      <c r="AR23" s="435"/>
      <c r="AS23" s="435"/>
      <c r="AT23" s="435"/>
      <c r="AU23" s="435"/>
      <c r="AV23" s="435"/>
      <c r="AW23" s="435"/>
      <c r="AX23" s="435"/>
      <c r="AY23" s="435"/>
      <c r="AZ23" s="435"/>
      <c r="BA23" s="435"/>
      <c r="BB23" s="435"/>
    </row>
    <row r="24" spans="1:76" s="433" customFormat="1">
      <c r="C24" s="435"/>
      <c r="D24" s="435"/>
      <c r="E24" s="435"/>
      <c r="F24" s="435"/>
      <c r="G24" s="435"/>
      <c r="H24" s="435"/>
      <c r="I24" s="435"/>
      <c r="J24" s="435"/>
      <c r="K24" s="435"/>
      <c r="L24" s="435"/>
      <c r="M24" s="435"/>
      <c r="N24" s="435"/>
      <c r="O24" s="435"/>
      <c r="P24" s="435"/>
      <c r="Q24" s="435"/>
      <c r="R24" s="435"/>
      <c r="S24" s="435"/>
      <c r="T24" s="435"/>
      <c r="U24" s="435"/>
      <c r="V24" s="435"/>
      <c r="W24" s="435"/>
      <c r="X24" s="435"/>
      <c r="Y24" s="435"/>
      <c r="Z24" s="435"/>
      <c r="AA24" s="435"/>
      <c r="AB24" s="435"/>
      <c r="AC24" s="435"/>
      <c r="AD24" s="453"/>
      <c r="AE24" s="453"/>
      <c r="AF24" s="453"/>
      <c r="AG24" s="453"/>
      <c r="AH24" s="453"/>
      <c r="AI24" s="453"/>
      <c r="AJ24" s="435"/>
      <c r="AK24" s="435"/>
      <c r="AL24" s="435"/>
      <c r="AM24" s="435"/>
      <c r="AN24" s="435"/>
      <c r="AO24" s="435"/>
      <c r="AP24" s="435"/>
      <c r="AQ24" s="435"/>
      <c r="AR24" s="435"/>
      <c r="AS24" s="435"/>
      <c r="AT24" s="435"/>
      <c r="AU24" s="435"/>
      <c r="AV24" s="435"/>
      <c r="AW24" s="435"/>
      <c r="AX24" s="435"/>
      <c r="AY24" s="435"/>
      <c r="AZ24" s="435"/>
      <c r="BA24" s="435"/>
      <c r="BB24" s="435"/>
    </row>
    <row r="25" spans="1:76" s="433" customFormat="1" ht="26.45" customHeight="1">
      <c r="A25" s="580" t="s">
        <v>1363</v>
      </c>
      <c r="C25" s="435"/>
      <c r="D25" s="435"/>
      <c r="E25" s="435"/>
      <c r="F25" s="435"/>
      <c r="G25" s="435"/>
      <c r="H25" s="435"/>
      <c r="I25" s="435"/>
      <c r="J25" s="435"/>
      <c r="K25" s="435"/>
      <c r="L25" s="435"/>
      <c r="M25" s="435"/>
      <c r="N25" s="435"/>
      <c r="O25" s="435"/>
      <c r="P25" s="435"/>
      <c r="Q25" s="435"/>
      <c r="R25" s="435"/>
      <c r="S25" s="435"/>
      <c r="T25" s="435"/>
      <c r="U25" s="435"/>
      <c r="V25" s="435"/>
      <c r="W25" s="435"/>
      <c r="X25" s="435"/>
      <c r="Y25" s="435"/>
      <c r="Z25" s="435"/>
      <c r="AA25" s="435"/>
      <c r="AB25" s="435"/>
      <c r="AC25" s="435"/>
      <c r="AD25" s="453"/>
      <c r="AE25" s="453"/>
      <c r="AF25" s="453"/>
      <c r="AG25" s="453"/>
      <c r="AH25" s="453"/>
      <c r="AI25" s="453"/>
      <c r="AJ25" s="435"/>
      <c r="AK25" s="435"/>
      <c r="AL25" s="435"/>
      <c r="AM25" s="435"/>
      <c r="AN25" s="435"/>
      <c r="AO25" s="435"/>
      <c r="AP25" s="435"/>
      <c r="AQ25" s="435"/>
      <c r="AR25" s="435"/>
      <c r="AS25" s="435"/>
      <c r="AT25" s="435"/>
      <c r="AU25" s="435"/>
      <c r="AV25" s="435"/>
      <c r="AW25" s="435"/>
      <c r="AX25" s="435"/>
      <c r="AY25" s="435"/>
      <c r="AZ25" s="435"/>
      <c r="BA25" s="435"/>
      <c r="BB25" s="435"/>
    </row>
    <row r="26" spans="1:76" s="433" customFormat="1">
      <c r="C26" s="435"/>
      <c r="D26" s="435"/>
      <c r="E26" s="435"/>
      <c r="F26" s="435"/>
      <c r="G26" s="435"/>
      <c r="H26" s="435"/>
      <c r="I26" s="435"/>
      <c r="J26" s="435"/>
      <c r="K26" s="435"/>
      <c r="L26" s="435"/>
      <c r="M26" s="435"/>
      <c r="N26" s="435"/>
      <c r="O26" s="435"/>
      <c r="P26" s="435"/>
      <c r="Q26" s="435"/>
      <c r="R26" s="435"/>
      <c r="S26" s="435"/>
      <c r="T26" s="435"/>
      <c r="U26" s="435"/>
      <c r="V26" s="435"/>
      <c r="W26" s="435"/>
      <c r="X26" s="435"/>
      <c r="Y26" s="435"/>
      <c r="Z26" s="435"/>
      <c r="AA26" s="435"/>
      <c r="AB26" s="435"/>
      <c r="AC26" s="435"/>
      <c r="AD26" s="453"/>
      <c r="AE26" s="453"/>
      <c r="AF26" s="453"/>
      <c r="AG26" s="453"/>
      <c r="AH26" s="453"/>
      <c r="AI26" s="453"/>
      <c r="AJ26" s="435"/>
      <c r="AK26" s="435"/>
      <c r="AL26" s="435"/>
      <c r="AM26" s="435"/>
      <c r="AN26" s="435"/>
      <c r="AO26" s="435"/>
      <c r="AP26" s="435"/>
      <c r="AQ26" s="435"/>
      <c r="AR26" s="435"/>
      <c r="AS26" s="435"/>
      <c r="AT26" s="435"/>
      <c r="AU26" s="435"/>
      <c r="AV26" s="435"/>
      <c r="AW26" s="435"/>
      <c r="AX26" s="435"/>
      <c r="AY26" s="435"/>
      <c r="AZ26" s="435"/>
      <c r="BA26" s="435"/>
      <c r="BB26" s="435"/>
    </row>
    <row r="27" spans="1:76" s="433" customFormat="1">
      <c r="C27" s="435"/>
      <c r="D27" s="435"/>
      <c r="E27" s="435"/>
      <c r="F27" s="435"/>
      <c r="G27" s="435"/>
      <c r="H27" s="435"/>
      <c r="I27" s="435"/>
      <c r="J27" s="435"/>
      <c r="K27" s="435"/>
      <c r="L27" s="435"/>
      <c r="M27" s="435"/>
      <c r="N27" s="435"/>
      <c r="O27" s="435"/>
      <c r="P27" s="435"/>
      <c r="Q27" s="435"/>
      <c r="R27" s="435"/>
      <c r="S27" s="435"/>
      <c r="T27" s="435"/>
      <c r="U27" s="435"/>
      <c r="V27" s="435"/>
      <c r="W27" s="435"/>
      <c r="X27" s="435"/>
      <c r="Y27" s="435"/>
      <c r="Z27" s="435"/>
      <c r="AA27" s="435"/>
      <c r="AB27" s="435"/>
      <c r="AC27" s="435"/>
      <c r="AD27" s="453"/>
      <c r="AE27" s="453"/>
      <c r="AF27" s="453"/>
      <c r="AG27" s="453"/>
      <c r="AH27" s="453"/>
      <c r="AI27" s="453"/>
      <c r="AJ27" s="435"/>
      <c r="AK27" s="435"/>
      <c r="AL27" s="435"/>
      <c r="AM27" s="435"/>
      <c r="AN27" s="435"/>
      <c r="AO27" s="435"/>
      <c r="AP27" s="435"/>
      <c r="AQ27" s="435"/>
      <c r="AR27" s="435"/>
      <c r="AS27" s="435"/>
      <c r="AT27" s="435"/>
      <c r="AU27" s="435"/>
      <c r="AV27" s="435"/>
      <c r="AW27" s="435"/>
      <c r="AX27" s="435"/>
      <c r="AY27" s="435"/>
      <c r="AZ27" s="435"/>
      <c r="BA27" s="435"/>
      <c r="BB27" s="435"/>
    </row>
    <row r="28" spans="1:76" s="433" customFormat="1">
      <c r="C28" s="435"/>
      <c r="D28" s="435"/>
      <c r="E28" s="435"/>
      <c r="F28" s="435"/>
      <c r="G28" s="435"/>
      <c r="H28" s="435"/>
      <c r="I28" s="435"/>
      <c r="J28" s="435"/>
      <c r="K28" s="435"/>
      <c r="L28" s="435"/>
      <c r="M28" s="435"/>
      <c r="N28" s="435"/>
      <c r="O28" s="435"/>
      <c r="P28" s="435"/>
      <c r="Q28" s="435"/>
      <c r="R28" s="435"/>
      <c r="S28" s="435"/>
      <c r="T28" s="435"/>
      <c r="U28" s="435"/>
      <c r="V28" s="435"/>
      <c r="W28" s="435"/>
      <c r="X28" s="435"/>
      <c r="Y28" s="435"/>
      <c r="Z28" s="435"/>
      <c r="AA28" s="435"/>
      <c r="AB28" s="435"/>
      <c r="AC28" s="435"/>
      <c r="AD28" s="453"/>
      <c r="AE28" s="453"/>
      <c r="AF28" s="453"/>
      <c r="AG28" s="453"/>
      <c r="AH28" s="453"/>
      <c r="AI28" s="453"/>
      <c r="AJ28" s="435"/>
      <c r="AK28" s="435"/>
      <c r="AL28" s="435"/>
      <c r="AM28" s="435"/>
      <c r="AN28" s="435"/>
      <c r="AO28" s="435"/>
      <c r="AP28" s="435"/>
      <c r="AQ28" s="435"/>
      <c r="AR28" s="435"/>
      <c r="AS28" s="435"/>
      <c r="AT28" s="435"/>
      <c r="AU28" s="435"/>
      <c r="AV28" s="435"/>
      <c r="AW28" s="435"/>
      <c r="AX28" s="435"/>
      <c r="AY28" s="435"/>
      <c r="AZ28" s="435"/>
      <c r="BA28" s="435"/>
      <c r="BB28" s="435"/>
    </row>
    <row r="29" spans="1:76" s="433" customFormat="1">
      <c r="C29" s="435"/>
      <c r="D29" s="435"/>
      <c r="E29" s="435"/>
      <c r="F29" s="435"/>
      <c r="G29" s="435"/>
      <c r="H29" s="435"/>
      <c r="I29" s="435"/>
      <c r="J29" s="435"/>
      <c r="K29" s="435"/>
      <c r="L29" s="435"/>
      <c r="M29" s="435"/>
      <c r="N29" s="435"/>
      <c r="O29" s="435"/>
      <c r="P29" s="435"/>
      <c r="Q29" s="435"/>
      <c r="R29" s="435"/>
      <c r="S29" s="435"/>
      <c r="T29" s="435"/>
      <c r="U29" s="435"/>
      <c r="V29" s="435"/>
      <c r="W29" s="435"/>
      <c r="X29" s="435"/>
      <c r="Y29" s="435"/>
      <c r="Z29" s="435"/>
      <c r="AA29" s="435"/>
      <c r="AB29" s="435"/>
      <c r="AC29" s="435"/>
      <c r="AD29" s="453"/>
      <c r="AE29" s="453"/>
      <c r="AF29" s="453"/>
      <c r="AG29" s="453"/>
      <c r="AH29" s="453"/>
      <c r="AI29" s="453"/>
      <c r="AJ29" s="435"/>
      <c r="AK29" s="435"/>
      <c r="AL29" s="435"/>
      <c r="AM29" s="435"/>
      <c r="AN29" s="435"/>
      <c r="AO29" s="435"/>
      <c r="AP29" s="435"/>
      <c r="AQ29" s="435"/>
      <c r="AR29" s="435"/>
      <c r="AS29" s="435"/>
      <c r="AT29" s="435"/>
      <c r="AU29" s="435"/>
      <c r="AV29" s="435"/>
      <c r="AW29" s="435"/>
      <c r="AX29" s="435"/>
      <c r="AY29" s="435"/>
      <c r="AZ29" s="435"/>
      <c r="BA29" s="435"/>
      <c r="BB29" s="435"/>
    </row>
    <row r="30" spans="1:76" s="433" customFormat="1">
      <c r="B30" s="454"/>
      <c r="C30" s="453"/>
      <c r="D30" s="453"/>
      <c r="E30" s="453"/>
      <c r="F30" s="453"/>
      <c r="G30" s="453"/>
      <c r="H30" s="453"/>
      <c r="I30" s="453"/>
      <c r="J30" s="453"/>
      <c r="K30" s="453"/>
      <c r="L30" s="453"/>
      <c r="M30" s="453"/>
      <c r="N30" s="453"/>
      <c r="O30" s="453"/>
      <c r="P30" s="453"/>
      <c r="Q30" s="453"/>
      <c r="R30" s="453"/>
      <c r="S30" s="453"/>
      <c r="T30" s="453"/>
      <c r="U30" s="453"/>
      <c r="V30" s="453"/>
      <c r="W30" s="453"/>
      <c r="X30" s="453"/>
      <c r="Y30" s="453"/>
      <c r="Z30" s="453"/>
      <c r="AA30" s="453"/>
      <c r="AB30" s="453"/>
      <c r="AC30" s="453"/>
      <c r="AD30" s="453"/>
      <c r="AE30" s="453"/>
      <c r="AF30" s="453"/>
      <c r="AG30" s="453"/>
      <c r="AH30" s="453"/>
      <c r="AI30" s="453"/>
      <c r="AJ30" s="435"/>
      <c r="AK30" s="435"/>
      <c r="AL30" s="435"/>
      <c r="AM30" s="435"/>
      <c r="AN30" s="435"/>
      <c r="AO30" s="435"/>
      <c r="AP30" s="435"/>
      <c r="AQ30" s="435"/>
      <c r="AR30" s="435"/>
      <c r="AS30" s="435"/>
      <c r="AT30" s="435"/>
      <c r="AU30" s="435"/>
      <c r="AV30" s="435"/>
      <c r="AW30" s="435"/>
      <c r="AX30" s="435"/>
      <c r="AY30" s="435"/>
      <c r="AZ30" s="435"/>
      <c r="BA30" s="435"/>
      <c r="BB30" s="435"/>
    </row>
    <row r="31" spans="1:76" s="433" customFormat="1">
      <c r="B31" s="454"/>
      <c r="C31" s="453"/>
      <c r="D31" s="453"/>
      <c r="E31" s="453"/>
      <c r="F31" s="453"/>
      <c r="G31" s="453"/>
      <c r="H31" s="453"/>
      <c r="I31" s="453"/>
      <c r="J31" s="453"/>
      <c r="K31" s="453"/>
      <c r="L31" s="453"/>
      <c r="M31" s="453"/>
      <c r="N31" s="453"/>
      <c r="O31" s="453"/>
      <c r="P31" s="453"/>
      <c r="Q31" s="453"/>
      <c r="R31" s="453"/>
      <c r="S31" s="453"/>
      <c r="T31" s="453"/>
      <c r="U31" s="453"/>
      <c r="V31" s="453"/>
      <c r="W31" s="453"/>
      <c r="X31" s="453"/>
      <c r="Y31" s="453"/>
      <c r="Z31" s="453"/>
      <c r="AA31" s="453"/>
      <c r="AB31" s="453"/>
      <c r="AC31" s="453"/>
      <c r="AD31" s="453"/>
      <c r="AE31" s="453"/>
      <c r="AF31" s="453"/>
      <c r="AG31" s="453"/>
      <c r="AH31" s="453"/>
      <c r="AI31" s="453"/>
      <c r="AJ31" s="435"/>
      <c r="AK31" s="435"/>
      <c r="AL31" s="435"/>
      <c r="AM31" s="435"/>
      <c r="AN31" s="435"/>
      <c r="AO31" s="435"/>
      <c r="AP31" s="435"/>
      <c r="AQ31" s="435"/>
      <c r="AR31" s="435"/>
      <c r="AS31" s="435"/>
      <c r="AT31" s="435"/>
      <c r="AU31" s="435"/>
      <c r="AV31" s="435"/>
      <c r="AW31" s="435"/>
      <c r="AX31" s="435"/>
      <c r="AY31" s="435"/>
      <c r="AZ31" s="435"/>
      <c r="BA31" s="435"/>
      <c r="BB31" s="435"/>
    </row>
    <row r="32" spans="1:76" s="433" customFormat="1">
      <c r="B32" s="454"/>
      <c r="C32" s="453"/>
      <c r="D32" s="453"/>
      <c r="E32" s="453"/>
      <c r="F32" s="453"/>
      <c r="G32" s="453"/>
      <c r="H32" s="453"/>
      <c r="I32" s="453"/>
      <c r="J32" s="453"/>
      <c r="K32" s="453"/>
      <c r="L32" s="453"/>
      <c r="M32" s="453"/>
      <c r="N32" s="453"/>
      <c r="O32" s="453"/>
      <c r="P32" s="453"/>
      <c r="Q32" s="453"/>
      <c r="R32" s="453"/>
      <c r="S32" s="453"/>
      <c r="T32" s="453"/>
      <c r="U32" s="453"/>
      <c r="V32" s="453"/>
      <c r="W32" s="453"/>
      <c r="X32" s="453"/>
      <c r="Y32" s="453"/>
      <c r="Z32" s="453"/>
      <c r="AA32" s="453"/>
      <c r="AB32" s="453"/>
      <c r="AC32" s="453"/>
      <c r="AD32" s="453"/>
      <c r="AE32" s="453"/>
      <c r="AF32" s="435"/>
      <c r="AG32" s="435"/>
      <c r="AH32" s="435"/>
      <c r="AI32" s="435"/>
      <c r="AJ32" s="435"/>
      <c r="AK32" s="435"/>
      <c r="AL32" s="435"/>
      <c r="AM32" s="435"/>
      <c r="AN32" s="435"/>
      <c r="AO32" s="435"/>
      <c r="AP32" s="435"/>
      <c r="AQ32" s="435"/>
      <c r="AR32" s="435"/>
      <c r="AS32" s="435"/>
      <c r="AT32" s="435"/>
      <c r="AU32" s="435"/>
      <c r="AV32" s="435"/>
      <c r="AW32" s="435"/>
      <c r="AX32" s="435"/>
      <c r="AY32" s="435"/>
      <c r="AZ32" s="435"/>
      <c r="BA32" s="435"/>
      <c r="BB32" s="435"/>
    </row>
  </sheetData>
  <sheetProtection sheet="1" objects="1" scenarios="1"/>
  <hyperlinks>
    <hyperlink ref="A4" location="'Index'!F16" display="Índice!A1" xr:uid="{3AA5E8F9-631D-4EBB-807B-048779517024}"/>
  </hyperlinks>
  <printOptions horizontalCentered="1"/>
  <pageMargins left="0.39370078740157483" right="0.39370078740157483" top="0.39370078740157483" bottom="0.39370078740157483" header="0.51181102362204722" footer="0.51181102362204722"/>
  <pageSetup paperSize="9" orientation="landscape" r:id="rId1"/>
  <headerFooter alignWithMargins="0">
    <oddHeader>&amp;R&amp;"Calibri"&amp;10&amp;K000000 #interna&amp;1#_x000D_</oddHead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9FC19-DEE6-464F-8C5E-A6AADC6D05A0}">
  <sheetPr codeName="Plan51">
    <tabColor rgb="FF808080"/>
  </sheetPr>
  <dimension ref="A1:CN16"/>
  <sheetViews>
    <sheetView showGridLines="0" showRowColHeaders="0" zoomScaleNormal="100" workbookViewId="0">
      <pane xSplit="1" ySplit="5" topLeftCell="CE6" activePane="bottomRight" state="frozen"/>
      <selection pane="topRight" activeCell="B1" sqref="B1"/>
      <selection pane="bottomLeft" activeCell="A6" sqref="A6"/>
      <selection pane="bottomRight" activeCell="CE4" sqref="CE4"/>
    </sheetView>
  </sheetViews>
  <sheetFormatPr defaultColWidth="12.42578125" defaultRowHeight="12.75"/>
  <cols>
    <col min="1" max="1" width="40.7109375" customWidth="1"/>
    <col min="2" max="236" width="12.7109375" customWidth="1"/>
  </cols>
  <sheetData>
    <row r="1" spans="1:92" s="323" customFormat="1" ht="16.350000000000001" customHeight="1">
      <c r="A1" s="458"/>
      <c r="B1" s="459"/>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c r="BF1" s="94"/>
      <c r="BG1" s="94"/>
      <c r="BH1" s="94"/>
      <c r="BI1" s="94"/>
      <c r="BJ1" s="94"/>
      <c r="BK1" s="94"/>
      <c r="BL1" s="94"/>
      <c r="BM1" s="94"/>
      <c r="BN1" s="94"/>
      <c r="BO1" s="94"/>
      <c r="BP1" s="94"/>
      <c r="BQ1" s="94"/>
      <c r="BR1" s="94"/>
      <c r="BS1" s="94"/>
      <c r="BT1" s="94"/>
      <c r="BU1" s="94"/>
      <c r="BV1" s="94"/>
      <c r="BW1" s="94"/>
      <c r="BX1" s="94"/>
      <c r="BY1" s="94"/>
      <c r="BZ1" s="94"/>
      <c r="CA1" s="94"/>
      <c r="CB1" s="94"/>
      <c r="CC1" s="94"/>
      <c r="CD1" s="94"/>
      <c r="CE1" s="94"/>
      <c r="CF1" s="94"/>
      <c r="CG1" s="94"/>
      <c r="CH1" s="94"/>
      <c r="CI1" s="94"/>
      <c r="CJ1" s="94"/>
      <c r="CK1" s="94"/>
      <c r="CL1" s="94"/>
      <c r="CM1" s="94"/>
      <c r="CN1" s="94"/>
    </row>
    <row r="2" spans="1:92" s="323" customFormat="1" ht="33" customHeight="1">
      <c r="A2" s="620" t="s">
        <v>85</v>
      </c>
      <c r="B2" s="459"/>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c r="BT2" s="94"/>
      <c r="BU2" s="94"/>
      <c r="BV2" s="94"/>
      <c r="BW2" s="94"/>
      <c r="BX2" s="94"/>
      <c r="BY2" s="94"/>
      <c r="BZ2" s="94"/>
      <c r="CA2" s="94"/>
      <c r="CB2" s="94"/>
      <c r="CC2" s="94"/>
      <c r="CD2" s="94"/>
      <c r="CE2" s="94"/>
      <c r="CF2" s="94"/>
      <c r="CG2" s="94"/>
      <c r="CH2" s="94"/>
      <c r="CI2" s="94"/>
      <c r="CJ2" s="94"/>
      <c r="CK2" s="94"/>
      <c r="CL2" s="94"/>
      <c r="CM2" s="94"/>
      <c r="CN2" s="94"/>
    </row>
    <row r="3" spans="1:92" s="323" customFormat="1" ht="16.350000000000001" customHeight="1">
      <c r="A3" s="468"/>
      <c r="B3" s="459"/>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c r="BT3" s="94"/>
      <c r="BU3" s="94"/>
      <c r="BV3" s="94"/>
      <c r="BW3" s="94"/>
      <c r="BX3" s="94"/>
      <c r="BY3" s="94"/>
      <c r="BZ3" s="94"/>
      <c r="CA3" s="94"/>
      <c r="CB3" s="94"/>
      <c r="CC3" s="94"/>
      <c r="CD3" s="94"/>
      <c r="CE3" s="94"/>
      <c r="CF3" s="94"/>
      <c r="CG3" s="94"/>
      <c r="CH3" s="94"/>
      <c r="CI3" s="94"/>
      <c r="CJ3" s="94"/>
      <c r="CK3" s="94"/>
      <c r="CL3" s="94"/>
      <c r="CM3" s="94"/>
      <c r="CN3" s="94"/>
    </row>
    <row r="4" spans="1:92" s="323" customFormat="1" ht="16.350000000000001" customHeight="1">
      <c r="A4" s="95" t="s">
        <v>1457</v>
      </c>
      <c r="B4" s="94" t="s">
        <v>1606</v>
      </c>
      <c r="C4" s="94" t="s">
        <v>1607</v>
      </c>
      <c r="D4" s="94" t="s">
        <v>1608</v>
      </c>
      <c r="E4" s="94" t="s">
        <v>1609</v>
      </c>
      <c r="F4" s="94" t="s">
        <v>1610</v>
      </c>
      <c r="G4" s="94" t="s">
        <v>1611</v>
      </c>
      <c r="H4" s="94" t="s">
        <v>1612</v>
      </c>
      <c r="I4" s="94" t="s">
        <v>1613</v>
      </c>
      <c r="J4" s="94" t="s">
        <v>1614</v>
      </c>
      <c r="K4" s="94" t="s">
        <v>1615</v>
      </c>
      <c r="L4" s="94" t="s">
        <v>1616</v>
      </c>
      <c r="M4" s="94" t="s">
        <v>1617</v>
      </c>
      <c r="N4" s="94" t="s">
        <v>1618</v>
      </c>
      <c r="O4" s="94" t="s">
        <v>1619</v>
      </c>
      <c r="P4" s="94" t="s">
        <v>1620</v>
      </c>
      <c r="Q4" s="94" t="s">
        <v>1621</v>
      </c>
      <c r="R4" s="94" t="s">
        <v>1551</v>
      </c>
      <c r="S4" s="94" t="s">
        <v>1552</v>
      </c>
      <c r="T4" s="94" t="s">
        <v>1553</v>
      </c>
      <c r="U4" s="94" t="s">
        <v>1554</v>
      </c>
      <c r="V4" s="94" t="s">
        <v>1555</v>
      </c>
      <c r="W4" s="94" t="s">
        <v>1556</v>
      </c>
      <c r="X4" s="94" t="s">
        <v>1557</v>
      </c>
      <c r="Y4" s="94" t="s">
        <v>1558</v>
      </c>
      <c r="Z4" s="94" t="s">
        <v>1559</v>
      </c>
      <c r="AA4" s="94" t="s">
        <v>1560</v>
      </c>
      <c r="AB4" s="94" t="s">
        <v>1561</v>
      </c>
      <c r="AC4" s="94" t="s">
        <v>1562</v>
      </c>
      <c r="AD4" s="94" t="s">
        <v>1563</v>
      </c>
      <c r="AE4" s="94" t="s">
        <v>1564</v>
      </c>
      <c r="AF4" s="94" t="s">
        <v>1565</v>
      </c>
      <c r="AG4" s="94" t="s">
        <v>1566</v>
      </c>
      <c r="AH4" s="94" t="s">
        <v>1567</v>
      </c>
      <c r="AI4" s="94" t="s">
        <v>1568</v>
      </c>
      <c r="AJ4" s="94" t="s">
        <v>1569</v>
      </c>
      <c r="AK4" s="94" t="s">
        <v>1570</v>
      </c>
      <c r="AL4" s="94" t="s">
        <v>1571</v>
      </c>
      <c r="AM4" s="94" t="s">
        <v>1572</v>
      </c>
      <c r="AN4" s="94" t="s">
        <v>1573</v>
      </c>
      <c r="AO4" s="94" t="s">
        <v>1574</v>
      </c>
      <c r="AP4" s="94" t="s">
        <v>1575</v>
      </c>
      <c r="AQ4" s="94" t="s">
        <v>1576</v>
      </c>
      <c r="AR4" s="94" t="s">
        <v>1577</v>
      </c>
      <c r="AS4" s="94" t="s">
        <v>1578</v>
      </c>
      <c r="AT4" s="94" t="s">
        <v>1521</v>
      </c>
      <c r="AU4" s="94" t="s">
        <v>1522</v>
      </c>
      <c r="AV4" s="94" t="s">
        <v>1523</v>
      </c>
      <c r="AW4" s="94" t="s">
        <v>1524</v>
      </c>
      <c r="AX4" s="94" t="s">
        <v>1492</v>
      </c>
      <c r="AY4" s="94" t="s">
        <v>1493</v>
      </c>
      <c r="AZ4" s="94" t="s">
        <v>1494</v>
      </c>
      <c r="BA4" s="94" t="s">
        <v>1495</v>
      </c>
      <c r="BB4" s="94" t="s">
        <v>1496</v>
      </c>
      <c r="BC4" s="94" t="s">
        <v>1497</v>
      </c>
      <c r="BD4" s="94" t="s">
        <v>1498</v>
      </c>
      <c r="BE4" s="94" t="s">
        <v>1499</v>
      </c>
      <c r="BF4" s="94" t="s">
        <v>1500</v>
      </c>
      <c r="BG4" s="94" t="s">
        <v>1501</v>
      </c>
      <c r="BH4" s="94" t="s">
        <v>1502</v>
      </c>
      <c r="BI4" s="94" t="s">
        <v>1503</v>
      </c>
      <c r="BJ4" s="94" t="s">
        <v>1504</v>
      </c>
      <c r="BK4" s="94" t="s">
        <v>1505</v>
      </c>
      <c r="BL4" s="94" t="s">
        <v>1506</v>
      </c>
      <c r="BM4" s="94" t="s">
        <v>1507</v>
      </c>
      <c r="BN4" s="94" t="s">
        <v>1508</v>
      </c>
      <c r="BO4" s="94" t="s">
        <v>1509</v>
      </c>
      <c r="BP4" s="94" t="s">
        <v>1510</v>
      </c>
      <c r="BQ4" s="94" t="s">
        <v>1511</v>
      </c>
      <c r="BR4" s="94" t="s">
        <v>1512</v>
      </c>
      <c r="BS4" s="94" t="s">
        <v>1513</v>
      </c>
      <c r="BT4" s="94" t="s">
        <v>1514</v>
      </c>
      <c r="BU4" s="94" t="s">
        <v>1515</v>
      </c>
      <c r="BV4" s="94" t="s">
        <v>1516</v>
      </c>
      <c r="BW4" s="94" t="s">
        <v>1517</v>
      </c>
      <c r="BX4" s="94" t="s">
        <v>1518</v>
      </c>
      <c r="BY4" s="94" t="s">
        <v>1519</v>
      </c>
      <c r="BZ4" s="94" t="s">
        <v>1520</v>
      </c>
      <c r="CA4" s="94" t="s">
        <v>1388</v>
      </c>
      <c r="CB4" s="94" t="s">
        <v>1389</v>
      </c>
      <c r="CC4" s="94" t="s">
        <v>1390</v>
      </c>
      <c r="CD4" s="94" t="s">
        <v>1391</v>
      </c>
      <c r="CE4" s="94" t="s">
        <v>1392</v>
      </c>
      <c r="CF4" s="94" t="s">
        <v>1393</v>
      </c>
      <c r="CG4" s="94" t="s">
        <v>1394</v>
      </c>
      <c r="CH4" s="94" t="s">
        <v>1395</v>
      </c>
      <c r="CI4" s="94" t="s">
        <v>1396</v>
      </c>
      <c r="CJ4" s="94" t="s">
        <v>1397</v>
      </c>
      <c r="CK4" s="94" t="s">
        <v>1398</v>
      </c>
      <c r="CL4" s="94" t="s">
        <v>1399</v>
      </c>
      <c r="CM4" s="94" t="s">
        <v>1400</v>
      </c>
      <c r="CN4" s="94" t="s">
        <v>1401</v>
      </c>
    </row>
    <row r="5" spans="1:92" s="109" customFormat="1" ht="4.5" customHeight="1">
      <c r="A5" s="469"/>
      <c r="B5" s="470"/>
      <c r="C5" s="171"/>
      <c r="D5" s="171"/>
      <c r="E5" s="171"/>
      <c r="F5" s="171"/>
      <c r="G5" s="171"/>
      <c r="H5" s="171"/>
      <c r="I5" s="171"/>
      <c r="J5" s="171"/>
      <c r="K5" s="171"/>
      <c r="L5" s="171"/>
      <c r="M5" s="171"/>
      <c r="N5" s="171"/>
      <c r="O5" s="171"/>
      <c r="P5" s="171"/>
      <c r="Q5" s="171"/>
      <c r="R5" s="171"/>
      <c r="S5" s="171"/>
      <c r="T5" s="171"/>
      <c r="U5" s="171"/>
      <c r="V5" s="171"/>
      <c r="W5" s="171"/>
      <c r="X5" s="171"/>
      <c r="Y5" s="171"/>
      <c r="Z5" s="171"/>
      <c r="AA5" s="171"/>
      <c r="AB5" s="171"/>
      <c r="AC5" s="171"/>
      <c r="AD5" s="171"/>
      <c r="AE5" s="171"/>
      <c r="AF5" s="171"/>
      <c r="AG5" s="171"/>
      <c r="AH5" s="171"/>
      <c r="AI5" s="171"/>
      <c r="AJ5" s="171"/>
      <c r="AK5" s="171"/>
      <c r="AL5" s="171"/>
      <c r="AM5" s="171"/>
      <c r="AN5" s="171"/>
      <c r="AO5" s="171"/>
      <c r="AP5" s="171"/>
      <c r="AQ5" s="171"/>
      <c r="AR5" s="171"/>
      <c r="AS5" s="171"/>
      <c r="AT5" s="171"/>
      <c r="AU5" s="171"/>
      <c r="AV5" s="171"/>
      <c r="AW5" s="171"/>
      <c r="AX5" s="171"/>
      <c r="AY5" s="171"/>
      <c r="AZ5" s="171"/>
      <c r="BA5" s="171"/>
      <c r="BB5" s="171"/>
      <c r="BC5" s="171"/>
      <c r="BD5" s="171"/>
      <c r="BE5" s="171"/>
      <c r="BF5" s="171"/>
      <c r="BG5" s="171"/>
      <c r="BH5" s="171"/>
      <c r="BI5" s="171"/>
      <c r="BJ5" s="171"/>
      <c r="BK5" s="171"/>
      <c r="BL5" s="171"/>
      <c r="BM5" s="171"/>
      <c r="BN5" s="171"/>
      <c r="BO5" s="171"/>
      <c r="BP5" s="171"/>
      <c r="BQ5" s="171"/>
      <c r="BR5" s="171"/>
      <c r="BS5" s="171"/>
      <c r="BT5" s="171"/>
      <c r="BU5" s="171"/>
      <c r="BV5" s="171"/>
      <c r="BW5" s="171"/>
      <c r="BX5" s="171"/>
      <c r="BY5" s="171"/>
      <c r="BZ5" s="171"/>
      <c r="CA5" s="171"/>
      <c r="CB5" s="171"/>
      <c r="CC5" s="171"/>
      <c r="CD5" s="171"/>
      <c r="CE5" s="171"/>
      <c r="CF5" s="171"/>
      <c r="CG5" s="171"/>
      <c r="CH5" s="171"/>
      <c r="CI5" s="171"/>
      <c r="CJ5" s="171"/>
      <c r="CK5" s="171"/>
      <c r="CL5" s="171"/>
      <c r="CM5" s="171"/>
      <c r="CN5" s="171"/>
    </row>
    <row r="6" spans="1:92" s="109" customFormat="1">
      <c r="A6" s="122" t="s">
        <v>237</v>
      </c>
      <c r="B6" s="368">
        <v>6.9089872983051377</v>
      </c>
      <c r="C6" s="368">
        <v>4.1504371648749849</v>
      </c>
      <c r="D6" s="368">
        <v>3.3270075306529505</v>
      </c>
      <c r="E6" s="368">
        <v>3.5379289545384189</v>
      </c>
      <c r="F6" s="368">
        <v>3.5724699581457253</v>
      </c>
      <c r="G6" s="368">
        <v>4.1963316013067526</v>
      </c>
      <c r="H6" s="368">
        <v>4.9977081735367204</v>
      </c>
      <c r="I6" s="368">
        <v>7.3786481777134947</v>
      </c>
      <c r="J6" s="368">
        <v>6.7689676361820998</v>
      </c>
      <c r="K6" s="368">
        <v>6.0489820992926919</v>
      </c>
      <c r="L6" s="368">
        <v>6.3816710341070166</v>
      </c>
      <c r="M6" s="368">
        <v>8.59</v>
      </c>
      <c r="N6" s="368">
        <v>7.01</v>
      </c>
      <c r="O6" s="368">
        <v>7.062843719807268</v>
      </c>
      <c r="P6" s="368">
        <v>8.2858846528979839</v>
      </c>
      <c r="Q6" s="368">
        <v>8.1213804428979408</v>
      </c>
      <c r="R6" s="368">
        <v>8.0200544146108541</v>
      </c>
      <c r="S6" s="368">
        <v>6.8034750718364991</v>
      </c>
      <c r="T6" s="368">
        <v>7.0858835238066584</v>
      </c>
      <c r="U6" s="368">
        <v>8.7453968839094554</v>
      </c>
      <c r="V6" s="368">
        <v>10.771322671886054</v>
      </c>
      <c r="W6" s="368">
        <v>14.905643333304241</v>
      </c>
      <c r="X6" s="368">
        <v>15.027976976355319</v>
      </c>
      <c r="Y6" s="368">
        <v>14.880799699754059</v>
      </c>
      <c r="Z6" s="368">
        <v>9.7968689261745752</v>
      </c>
      <c r="AA6" s="368">
        <v>10.114533076440722</v>
      </c>
      <c r="AB6" s="368">
        <v>8.2481803921408918</v>
      </c>
      <c r="AC6" s="368">
        <v>4.2828227435294917</v>
      </c>
      <c r="AD6" s="368">
        <v>5.3350736304273774</v>
      </c>
      <c r="AE6" s="368">
        <v>6.1637599184115874</v>
      </c>
      <c r="AF6" s="368">
        <v>8.9750407022933185</v>
      </c>
      <c r="AG6" s="368">
        <v>7.518160024577254</v>
      </c>
      <c r="AH6" s="368">
        <v>7.078069590696134</v>
      </c>
      <c r="AI6" s="368">
        <v>5.6483035057277915</v>
      </c>
      <c r="AJ6" s="368">
        <v>7.7523019440449881</v>
      </c>
      <c r="AK6" s="368">
        <v>7.6803388234973147</v>
      </c>
      <c r="AL6" s="368">
        <v>6.8816440853699952</v>
      </c>
      <c r="AM6" s="368">
        <v>6.2145059684138335</v>
      </c>
      <c r="AN6" s="368">
        <v>5.4014628386859949</v>
      </c>
      <c r="AO6" s="368">
        <v>5.6003953432317157</v>
      </c>
      <c r="AP6" s="368">
        <v>6.3573279154925819</v>
      </c>
      <c r="AQ6" s="368">
        <v>4.920239145476442</v>
      </c>
      <c r="AR6" s="368">
        <v>6.339136439960507</v>
      </c>
      <c r="AS6" s="368">
        <v>6.0101560212040788</v>
      </c>
      <c r="AT6" s="368">
        <v>6.4156906742765356</v>
      </c>
      <c r="AU6" s="368">
        <v>3.7917031981402274</v>
      </c>
      <c r="AV6" s="368">
        <v>4.4354207196506508</v>
      </c>
      <c r="AW6" s="368">
        <v>4.4368863322520227</v>
      </c>
      <c r="AX6" s="368">
        <v>2.6727648277773941</v>
      </c>
      <c r="AY6" s="368">
        <v>4.1746891197175611</v>
      </c>
      <c r="AZ6" s="368">
        <v>4.2749119198801528</v>
      </c>
      <c r="BA6" s="368">
        <v>4.1041578937773142</v>
      </c>
      <c r="BB6" s="368">
        <v>3.1530758135858963</v>
      </c>
      <c r="BC6" s="368">
        <v>3.4049474234667332</v>
      </c>
      <c r="BD6" s="368">
        <v>2.1391366701705872</v>
      </c>
      <c r="BE6" s="368">
        <v>2.1928183181426952</v>
      </c>
      <c r="BF6" s="368">
        <v>3.9118181253835926</v>
      </c>
      <c r="BG6" s="368">
        <v>3.6246086832549547</v>
      </c>
      <c r="BH6" s="368">
        <v>5.2820314710303382</v>
      </c>
      <c r="BI6" s="368">
        <v>7.8157770143222951</v>
      </c>
      <c r="BJ6" s="368">
        <v>9.3262614270879549</v>
      </c>
      <c r="BK6" s="368">
        <v>7.3354782681304833</v>
      </c>
      <c r="BL6" s="368">
        <v>8.9913567791904789</v>
      </c>
      <c r="BM6" s="368">
        <v>6.6635821481714332</v>
      </c>
      <c r="BN6" s="368">
        <v>8.4257475954651273</v>
      </c>
      <c r="BO6" s="368">
        <v>5.681559943948912</v>
      </c>
      <c r="BP6" s="368">
        <v>5.7508443363445032</v>
      </c>
      <c r="BQ6" s="368">
        <v>8.6956275415823256</v>
      </c>
      <c r="BR6" s="368">
        <v>8.4196898555425257</v>
      </c>
      <c r="BS6" s="368">
        <v>8.7687242771248695</v>
      </c>
      <c r="BT6" s="368">
        <v>7.0054073192136954</v>
      </c>
      <c r="BU6" s="368">
        <v>7.5415313443522747</v>
      </c>
      <c r="BV6" s="368">
        <v>4.2255267071073161</v>
      </c>
      <c r="BW6" s="368">
        <v>5.1681916792568279</v>
      </c>
      <c r="BX6" s="368">
        <v>5.2170220226809452</v>
      </c>
      <c r="BY6" s="368">
        <v>8.2489676725736523</v>
      </c>
      <c r="BZ6" s="368">
        <v>6.1137376509715082</v>
      </c>
      <c r="CA6" s="368">
        <v>5.6164044393410038</v>
      </c>
      <c r="CB6" s="368">
        <v>4.6075962369427437</v>
      </c>
      <c r="CC6" s="368">
        <v>4.1765040124681576</v>
      </c>
      <c r="CD6" s="368">
        <v>4.4674037991794693</v>
      </c>
      <c r="CE6" s="368">
        <v>4.0968212635998871</v>
      </c>
      <c r="CF6" s="368">
        <v>3.9449297506645196</v>
      </c>
      <c r="CG6" s="368">
        <v>3.1854032396222962</v>
      </c>
      <c r="CH6" s="368">
        <v>3.4196215203198821</v>
      </c>
      <c r="CI6" s="368">
        <v>4.2330721367360775</v>
      </c>
      <c r="CJ6" s="368">
        <v>4.0122425921732283</v>
      </c>
      <c r="CK6" s="368">
        <v>4.6740260079644083</v>
      </c>
      <c r="CL6" s="368">
        <v>4.698179745275362</v>
      </c>
      <c r="CM6" s="368">
        <v>4.3553046535431212</v>
      </c>
      <c r="CN6" s="368">
        <v>4.3666626050077317</v>
      </c>
    </row>
    <row r="7" spans="1:92" s="109" customFormat="1">
      <c r="A7" s="122" t="s">
        <v>238</v>
      </c>
      <c r="B7" s="368">
        <v>0.83428214032196146</v>
      </c>
      <c r="C7" s="368">
        <v>0.74644268246425494</v>
      </c>
      <c r="D7" s="368">
        <v>0.69629939855952538</v>
      </c>
      <c r="E7" s="368">
        <v>0.7800069669076467</v>
      </c>
      <c r="F7" s="368">
        <v>0.75838325163812326</v>
      </c>
      <c r="G7" s="368">
        <v>0.88136633697160871</v>
      </c>
      <c r="H7" s="368">
        <v>1.0021335981620412</v>
      </c>
      <c r="I7" s="368">
        <v>1.4433716417356179</v>
      </c>
      <c r="J7" s="368">
        <v>1.3433026261452001</v>
      </c>
      <c r="K7" s="368">
        <v>1.2803935574383858</v>
      </c>
      <c r="L7" s="368">
        <v>1.3394980214467007</v>
      </c>
      <c r="M7" s="368">
        <v>1.84</v>
      </c>
      <c r="N7" s="368">
        <v>1.58</v>
      </c>
      <c r="O7" s="368">
        <v>1.6410318456725514</v>
      </c>
      <c r="P7" s="368">
        <v>2.06179074776351</v>
      </c>
      <c r="Q7" s="368">
        <v>2.0019853997081616</v>
      </c>
      <c r="R7" s="368">
        <v>2.3095603988953539</v>
      </c>
      <c r="S7" s="368">
        <v>2.1508056226427987</v>
      </c>
      <c r="T7" s="368">
        <v>1.9409915706548626</v>
      </c>
      <c r="U7" s="368">
        <v>2.5445538063975457</v>
      </c>
      <c r="V7" s="368">
        <v>2.5436507734729692</v>
      </c>
      <c r="W7" s="368">
        <v>3.0958497072265989</v>
      </c>
      <c r="X7" s="368">
        <v>3.3158941305028837</v>
      </c>
      <c r="Y7" s="368">
        <v>3.1023229361903653</v>
      </c>
      <c r="Z7" s="368">
        <v>2.3123619972324083</v>
      </c>
      <c r="AA7" s="368">
        <v>2.5208777217222265</v>
      </c>
      <c r="AB7" s="368">
        <v>2.0925771587980435</v>
      </c>
      <c r="AC7" s="368">
        <v>1.2593333212999549</v>
      </c>
      <c r="AD7" s="368">
        <v>1.4039830161136684</v>
      </c>
      <c r="AE7" s="368">
        <v>1.68089966088137</v>
      </c>
      <c r="AF7" s="368">
        <v>2.3826877895023926</v>
      </c>
      <c r="AG7" s="368">
        <v>2.1121883557182022</v>
      </c>
      <c r="AH7" s="368">
        <v>2.0367668809105139</v>
      </c>
      <c r="AI7" s="368">
        <v>1.6098567313000682</v>
      </c>
      <c r="AJ7" s="368">
        <v>1.9067773927095997</v>
      </c>
      <c r="AK7" s="368">
        <v>1.7819763613892585</v>
      </c>
      <c r="AL7" s="368">
        <v>1.6219359798909545</v>
      </c>
      <c r="AM7" s="368">
        <v>1.466531044607047</v>
      </c>
      <c r="AN7" s="368">
        <v>1.2529940370762398</v>
      </c>
      <c r="AO7" s="368">
        <v>1.1625231906055404</v>
      </c>
      <c r="AP7" s="368">
        <v>1.2152702414209247</v>
      </c>
      <c r="AQ7" s="368">
        <v>0.92014754655816977</v>
      </c>
      <c r="AR7" s="368">
        <v>1.1349345348633191</v>
      </c>
      <c r="AS7" s="368">
        <v>1.1927702716853563</v>
      </c>
      <c r="AT7" s="368">
        <v>1.2661607984282979</v>
      </c>
      <c r="AU7" s="368">
        <v>0.97976501548769312</v>
      </c>
      <c r="AV7" s="368">
        <v>1.1235774610460993</v>
      </c>
      <c r="AW7" s="368">
        <v>0.96803563374768631</v>
      </c>
      <c r="AX7" s="368">
        <v>0.57727445007465583</v>
      </c>
      <c r="AY7" s="368">
        <v>0.65334376272082595</v>
      </c>
      <c r="AZ7" s="368">
        <v>0.59520156666878155</v>
      </c>
      <c r="BA7" s="368">
        <v>0.57255408154021337</v>
      </c>
      <c r="BB7" s="368">
        <v>0.54262709269934839</v>
      </c>
      <c r="BC7" s="368">
        <v>0.59173092437082708</v>
      </c>
      <c r="BD7" s="368">
        <v>0.37894197591012019</v>
      </c>
      <c r="BE7" s="368">
        <v>0.38725898620220095</v>
      </c>
      <c r="BF7" s="368">
        <v>0.50853664171604207</v>
      </c>
      <c r="BG7" s="368">
        <v>0.45162461127206827</v>
      </c>
      <c r="BH7" s="368">
        <v>0.59039720363399806</v>
      </c>
      <c r="BI7" s="368">
        <v>0.72010297911077137</v>
      </c>
      <c r="BJ7" s="368">
        <v>0.96499201017941472</v>
      </c>
      <c r="BK7" s="368">
        <v>0.76086718781652785</v>
      </c>
      <c r="BL7" s="368">
        <v>0.97074179452291565</v>
      </c>
      <c r="BM7" s="368">
        <v>0.83823327162112515</v>
      </c>
      <c r="BN7" s="368">
        <v>1.062133720397894</v>
      </c>
      <c r="BO7" s="368">
        <v>0.73420337542128034</v>
      </c>
      <c r="BP7" s="368">
        <v>0.75435017235038537</v>
      </c>
      <c r="BQ7" s="368">
        <v>1.2158269840135429</v>
      </c>
      <c r="BR7" s="368">
        <v>1.2580082062464331</v>
      </c>
      <c r="BS7" s="368">
        <v>1.4527806504388481</v>
      </c>
      <c r="BT7" s="368">
        <v>1.2062408097914712</v>
      </c>
      <c r="BU7" s="368">
        <v>1.3849883960581648</v>
      </c>
      <c r="BV7" s="368">
        <v>0.71769782675503602</v>
      </c>
      <c r="BW7" s="368">
        <v>0.80537091602545263</v>
      </c>
      <c r="BX7" s="368">
        <v>0.70710237080350624</v>
      </c>
      <c r="BY7" s="368">
        <v>0.897339104429142</v>
      </c>
      <c r="BZ7" s="368">
        <v>0.65736095965031083</v>
      </c>
      <c r="CA7" s="368">
        <v>0.66485737240974829</v>
      </c>
      <c r="CB7" s="368">
        <v>0.59165723971155326</v>
      </c>
      <c r="CC7" s="368">
        <v>0.61329872854809797</v>
      </c>
      <c r="CD7" s="368">
        <v>0.69743525115130123</v>
      </c>
      <c r="CE7" s="368">
        <v>0.68784386095493733</v>
      </c>
      <c r="CF7" s="368">
        <v>0.74710172115862361</v>
      </c>
      <c r="CG7" s="368">
        <v>0.64421153520758889</v>
      </c>
      <c r="CH7" s="368">
        <v>0.70390649919742299</v>
      </c>
      <c r="CI7" s="368">
        <v>0.89679567842860797</v>
      </c>
      <c r="CJ7" s="368">
        <v>0.8389453516470754</v>
      </c>
      <c r="CK7" s="368">
        <v>0.96597633843318431</v>
      </c>
      <c r="CL7" s="368">
        <v>0.95873995992264149</v>
      </c>
      <c r="CM7" s="368">
        <v>0.88698483148930074</v>
      </c>
      <c r="CN7" s="368">
        <v>0.87315210463595361</v>
      </c>
    </row>
    <row r="8" spans="1:92" s="109" customFormat="1">
      <c r="A8" s="122" t="s">
        <v>309</v>
      </c>
      <c r="B8" s="229">
        <v>8337.3496882322997</v>
      </c>
      <c r="C8" s="229">
        <v>6544.0724629242704</v>
      </c>
      <c r="D8" s="229">
        <v>5856.1426303120006</v>
      </c>
      <c r="E8" s="229">
        <v>7173.7747221322015</v>
      </c>
      <c r="F8" s="229">
        <v>7708.1477371481697</v>
      </c>
      <c r="G8" s="229">
        <v>9582.1133788480111</v>
      </c>
      <c r="H8" s="229">
        <v>11712.285260624001</v>
      </c>
      <c r="I8" s="229">
        <v>17568.427890936</v>
      </c>
      <c r="J8" s="229">
        <v>17041.375059120001</v>
      </c>
      <c r="K8" s="229">
        <v>16470.401152499999</v>
      </c>
      <c r="L8" s="229">
        <v>18446.849290800001</v>
      </c>
      <c r="M8" s="229">
        <v>25979</v>
      </c>
      <c r="N8" s="229">
        <v>23661</v>
      </c>
      <c r="O8" s="229">
        <v>25299.735707700002</v>
      </c>
      <c r="P8" s="229">
        <v>34692.212629199996</v>
      </c>
      <c r="Q8" s="229">
        <v>33732.9809436</v>
      </c>
      <c r="R8" s="229">
        <v>44364.465458999999</v>
      </c>
      <c r="S8" s="229">
        <v>41249.168829959999</v>
      </c>
      <c r="T8" s="229">
        <v>39202.530092499997</v>
      </c>
      <c r="U8" s="229">
        <v>52820.251071999999</v>
      </c>
      <c r="V8" s="229">
        <v>55040.352249869997</v>
      </c>
      <c r="W8" s="229">
        <v>69054.22511241</v>
      </c>
      <c r="X8" s="229">
        <v>76482.072919410013</v>
      </c>
      <c r="Y8" s="229">
        <v>75268.857777600002</v>
      </c>
      <c r="Z8" s="229">
        <v>58749.815158299993</v>
      </c>
      <c r="AA8" s="229">
        <v>66478.047009499991</v>
      </c>
      <c r="AB8" s="229">
        <v>58359.570268999996</v>
      </c>
      <c r="AC8" s="229">
        <v>37700.977599800004</v>
      </c>
      <c r="AD8" s="229">
        <v>43325.305999482509</v>
      </c>
      <c r="AE8" s="229">
        <v>54394.18975426277</v>
      </c>
      <c r="AF8" s="229">
        <v>80204.463926550001</v>
      </c>
      <c r="AG8" s="229">
        <v>76290.690950100005</v>
      </c>
      <c r="AH8" s="229">
        <v>76675.997470050002</v>
      </c>
      <c r="AI8" s="229">
        <v>63318.694992399993</v>
      </c>
      <c r="AJ8" s="229">
        <v>91914.917342220011</v>
      </c>
      <c r="AK8" s="229">
        <v>89884.106059760015</v>
      </c>
      <c r="AL8" s="229">
        <v>84534.549248850002</v>
      </c>
      <c r="AM8" s="229">
        <v>80100.41891600001</v>
      </c>
      <c r="AN8" s="229">
        <v>71060.514495480005</v>
      </c>
      <c r="AO8" s="229">
        <v>67910.384132399995</v>
      </c>
      <c r="AP8" s="229">
        <v>74357.57288865</v>
      </c>
      <c r="AQ8" s="229">
        <v>55961.594400599999</v>
      </c>
      <c r="AR8" s="229">
        <v>71062.342095999993</v>
      </c>
      <c r="AS8" s="229">
        <v>73354.675711999997</v>
      </c>
      <c r="AT8" s="229">
        <v>78655.697198999987</v>
      </c>
      <c r="AU8" s="229">
        <v>63411.678652599992</v>
      </c>
      <c r="AV8" s="229">
        <v>74071.029966999995</v>
      </c>
      <c r="AW8" s="229">
        <v>69916.175287999999</v>
      </c>
      <c r="AX8" s="229">
        <v>42439.559959687445</v>
      </c>
      <c r="AY8" s="229">
        <v>46903.956786863331</v>
      </c>
      <c r="AZ8" s="229">
        <v>48357.781700714098</v>
      </c>
      <c r="BA8" s="229">
        <v>46155.41311505498</v>
      </c>
      <c r="BB8" s="229">
        <v>45362.561099226703</v>
      </c>
      <c r="BC8" s="229">
        <v>49595.600650489454</v>
      </c>
      <c r="BD8" s="229">
        <v>31760.812445164596</v>
      </c>
      <c r="BE8" s="229">
        <v>31575.615603045619</v>
      </c>
      <c r="BF8" s="229">
        <v>42796.303336097124</v>
      </c>
      <c r="BG8" s="229">
        <v>37687.773889491356</v>
      </c>
      <c r="BH8" s="229">
        <v>50611.291809667062</v>
      </c>
      <c r="BI8" s="229">
        <v>62788.480404453403</v>
      </c>
      <c r="BJ8" s="229">
        <v>75706.169918330255</v>
      </c>
      <c r="BK8" s="229">
        <v>60672.911474638837</v>
      </c>
      <c r="BL8" s="229">
        <v>79716.170087830964</v>
      </c>
      <c r="BM8" s="229">
        <v>73371.211721764237</v>
      </c>
      <c r="BN8" s="229">
        <v>95350.535403499991</v>
      </c>
      <c r="BO8" s="229">
        <v>68888.388086973777</v>
      </c>
      <c r="BP8" s="229">
        <v>71692.159248874421</v>
      </c>
      <c r="BQ8" s="229">
        <v>114591.34450262418</v>
      </c>
      <c r="BR8" s="229">
        <v>121789.82035743224</v>
      </c>
      <c r="BS8" s="229">
        <v>136425.74857257071</v>
      </c>
      <c r="BT8" s="229">
        <v>116713.10216525686</v>
      </c>
      <c r="BU8" s="229">
        <v>137099.45339532843</v>
      </c>
      <c r="BV8" s="229">
        <v>73409.774101983523</v>
      </c>
      <c r="BW8" s="229">
        <v>84622.597254618566</v>
      </c>
      <c r="BX8" s="229">
        <v>79278.187065011749</v>
      </c>
      <c r="BY8" s="229">
        <v>104767.07456244239</v>
      </c>
      <c r="BZ8" s="229">
        <v>83888.789001267884</v>
      </c>
      <c r="CA8" s="229">
        <v>90068.968724988343</v>
      </c>
      <c r="CB8" s="229">
        <v>80914.030653724316</v>
      </c>
      <c r="CC8" s="229">
        <v>82337.05553165001</v>
      </c>
      <c r="CD8" s="229">
        <v>99032.7842963</v>
      </c>
      <c r="CE8" s="229">
        <v>95265.542934020006</v>
      </c>
      <c r="CF8" s="229">
        <v>109934.95248108001</v>
      </c>
      <c r="CG8" s="229">
        <v>99118.403418169997</v>
      </c>
      <c r="CH8" s="229">
        <v>111618.79521119001</v>
      </c>
      <c r="CI8" s="229">
        <v>140986.15401260002</v>
      </c>
      <c r="CJ8" s="229">
        <v>134650.33899422002</v>
      </c>
      <c r="CK8" s="229">
        <v>158081.43867931</v>
      </c>
      <c r="CL8" s="229">
        <v>161591.82267597999</v>
      </c>
      <c r="CM8" s="229">
        <v>152459.11634317998</v>
      </c>
      <c r="CN8" s="229">
        <v>155142.29811383999</v>
      </c>
    </row>
    <row r="9" spans="1:92" s="109" customFormat="1">
      <c r="A9" s="122" t="s">
        <v>310</v>
      </c>
      <c r="B9" s="368">
        <v>12.778150877201117</v>
      </c>
      <c r="C9" s="368">
        <v>11.214244687170186</v>
      </c>
      <c r="D9" s="368">
        <v>11.489310512905885</v>
      </c>
      <c r="E9" s="368">
        <v>12.563990343384107</v>
      </c>
      <c r="F9" s="368">
        <v>13.884800300184617</v>
      </c>
      <c r="G9" s="368">
        <v>14.851940051372379</v>
      </c>
      <c r="H9" s="368">
        <v>15.965935110193621</v>
      </c>
      <c r="I9" s="368">
        <v>16.627734192657829</v>
      </c>
      <c r="J9" s="368">
        <v>17.330420969104562</v>
      </c>
      <c r="K9" s="368">
        <v>17.572721972308681</v>
      </c>
      <c r="L9" s="368">
        <v>18.813017710009898</v>
      </c>
      <c r="M9" s="368">
        <v>17.649999999999999</v>
      </c>
      <c r="N9" s="368">
        <v>18.68</v>
      </c>
      <c r="O9" s="368">
        <v>19.256177193227614</v>
      </c>
      <c r="P9" s="368">
        <v>21.049662797777785</v>
      </c>
      <c r="Q9" s="368">
        <v>21.079074805516409</v>
      </c>
      <c r="R9" s="368">
        <v>24.030547123402901</v>
      </c>
      <c r="S9" s="368">
        <v>23.23780423197293</v>
      </c>
      <c r="T9" s="368">
        <v>24.472027966599661</v>
      </c>
      <c r="U9" s="368">
        <v>25.151757388305359</v>
      </c>
      <c r="V9" s="368">
        <v>26.218221736840441</v>
      </c>
      <c r="W9" s="368">
        <v>9.0088352593140293</v>
      </c>
      <c r="X9" s="368">
        <v>9.3157377118416225</v>
      </c>
      <c r="Y9" s="368">
        <v>9.7991088050075863</v>
      </c>
      <c r="Z9" s="368">
        <v>9.9941099307373218</v>
      </c>
      <c r="AA9" s="368">
        <v>10.373371058289454</v>
      </c>
      <c r="AB9" s="368">
        <v>10.871761599972439</v>
      </c>
      <c r="AC9" s="368">
        <v>11.656961466600816</v>
      </c>
      <c r="AD9" s="368">
        <v>12.01581486840022</v>
      </c>
      <c r="AE9" s="368">
        <v>12.600395188904011</v>
      </c>
      <c r="AF9" s="368">
        <v>13.107046646057713</v>
      </c>
      <c r="AG9" s="368">
        <v>14.061245967763695</v>
      </c>
      <c r="AH9" s="368">
        <v>14.655580017412641</v>
      </c>
      <c r="AI9" s="368">
        <v>15.311921564655915</v>
      </c>
      <c r="AJ9" s="368">
        <v>16.850420045279701</v>
      </c>
      <c r="AK9" s="368">
        <v>17.632108192223406</v>
      </c>
      <c r="AL9" s="368">
        <v>18.218968175295487</v>
      </c>
      <c r="AM9" s="368">
        <v>19.092674582625371</v>
      </c>
      <c r="AN9" s="368">
        <v>19.824515731904143</v>
      </c>
      <c r="AO9" s="368">
        <v>20.386690081988846</v>
      </c>
      <c r="AP9" s="368">
        <v>21.353275276171171</v>
      </c>
      <c r="AQ9" s="368">
        <v>21.224856897192581</v>
      </c>
      <c r="AR9" s="368">
        <v>21.851480625696777</v>
      </c>
      <c r="AS9" s="368">
        <v>21.462640885430353</v>
      </c>
      <c r="AT9" s="368">
        <v>21.6797108503707</v>
      </c>
      <c r="AU9" s="368">
        <v>22.587048578157745</v>
      </c>
      <c r="AV9" s="368">
        <v>23.006869482707966</v>
      </c>
      <c r="AW9" s="368">
        <v>25.205683705605963</v>
      </c>
      <c r="AX9" s="368">
        <v>13.111536472852984</v>
      </c>
      <c r="AY9" s="368">
        <v>12.825619585168644</v>
      </c>
      <c r="AZ9" s="368">
        <v>14.523572937452423</v>
      </c>
      <c r="BA9" s="368">
        <v>14.413680385964337</v>
      </c>
      <c r="BB9" s="368">
        <v>14.948689325754598</v>
      </c>
      <c r="BC9" s="368">
        <v>14.987331327882893</v>
      </c>
      <c r="BD9" s="368">
        <v>15.006779336973759</v>
      </c>
      <c r="BE9" s="368">
        <v>14.599327474477255</v>
      </c>
      <c r="BF9" s="368">
        <v>15.067970624776866</v>
      </c>
      <c r="BG9" s="368">
        <v>14.984560026386996</v>
      </c>
      <c r="BH9" s="368">
        <v>15.392723552149082</v>
      </c>
      <c r="BI9" s="368">
        <v>15.655576922374889</v>
      </c>
      <c r="BJ9" s="368">
        <v>14.085556541522914</v>
      </c>
      <c r="BK9" s="368">
        <v>14.31653866985612</v>
      </c>
      <c r="BL9" s="368">
        <v>14.743301521321433</v>
      </c>
      <c r="BM9" s="368">
        <v>15.71494433646628</v>
      </c>
      <c r="BN9" s="368">
        <v>16.115877679778013</v>
      </c>
      <c r="BO9" s="368">
        <v>16.438043894956184</v>
      </c>
      <c r="BP9" s="368">
        <v>16.650188579351205</v>
      </c>
      <c r="BQ9" s="368">
        <v>16.512032202746685</v>
      </c>
      <c r="BR9" s="368">
        <v>16.960865317535362</v>
      </c>
      <c r="BS9" s="368">
        <v>16.45192755133413</v>
      </c>
      <c r="BT9" s="368">
        <v>16.951420013749047</v>
      </c>
      <c r="BU9" s="368">
        <v>17.342435115601706</v>
      </c>
      <c r="BV9" s="368">
        <v>17.91978299996957</v>
      </c>
      <c r="BW9" s="368">
        <v>18.408181950081076</v>
      </c>
      <c r="BX9" s="368">
        <v>19.642280403779875</v>
      </c>
      <c r="BY9" s="368">
        <v>20.454492706162196</v>
      </c>
      <c r="BZ9" s="368">
        <v>22.357359327846495</v>
      </c>
      <c r="CA9" s="368">
        <v>23.733795230107066</v>
      </c>
      <c r="CB9" s="368">
        <v>23.959300933106107</v>
      </c>
      <c r="CC9" s="368">
        <v>23.520348777094718</v>
      </c>
      <c r="CD9" s="368">
        <v>24.876861287638157</v>
      </c>
      <c r="CE9" s="368">
        <v>24.264227606580924</v>
      </c>
      <c r="CF9" s="368">
        <v>25.77962204414564</v>
      </c>
      <c r="CG9" s="368">
        <v>26.955431641571508</v>
      </c>
      <c r="CH9" s="368">
        <v>27.780678289369586</v>
      </c>
      <c r="CI9" s="368">
        <v>27.542505605379446</v>
      </c>
      <c r="CJ9" s="368">
        <v>28.118637231479362</v>
      </c>
      <c r="CK9" s="368">
        <v>28.670474522099941</v>
      </c>
      <c r="CL9" s="368">
        <v>29.52834051298359</v>
      </c>
      <c r="CM9" s="368">
        <v>30.113254535765069</v>
      </c>
      <c r="CN9" s="368">
        <v>31.128597017277137</v>
      </c>
    </row>
    <row r="10" spans="1:92" s="109" customFormat="1">
      <c r="A10" s="122" t="s">
        <v>311</v>
      </c>
      <c r="B10" s="368">
        <v>11.6</v>
      </c>
      <c r="C10" s="368">
        <v>8.91</v>
      </c>
      <c r="D10" s="368">
        <v>8</v>
      </c>
      <c r="E10" s="368">
        <v>9.8000000000000007</v>
      </c>
      <c r="F10" s="368">
        <v>10.53</v>
      </c>
      <c r="G10" s="368">
        <v>13.09</v>
      </c>
      <c r="H10" s="368">
        <v>16</v>
      </c>
      <c r="I10" s="368">
        <v>24</v>
      </c>
      <c r="J10" s="368">
        <v>23.28</v>
      </c>
      <c r="K10" s="368">
        <v>22.5</v>
      </c>
      <c r="L10" s="368">
        <v>25.2</v>
      </c>
      <c r="M10" s="368">
        <v>32.5</v>
      </c>
      <c r="N10" s="368">
        <v>29.6</v>
      </c>
      <c r="O10" s="368">
        <v>31.65</v>
      </c>
      <c r="P10" s="368">
        <v>43.4</v>
      </c>
      <c r="Q10" s="368">
        <v>42.2</v>
      </c>
      <c r="R10" s="368">
        <v>55.5</v>
      </c>
      <c r="S10" s="368">
        <v>49.98</v>
      </c>
      <c r="T10" s="368">
        <v>47.5</v>
      </c>
      <c r="U10" s="368">
        <v>64</v>
      </c>
      <c r="V10" s="368">
        <v>66.69</v>
      </c>
      <c r="W10" s="368">
        <v>27.89</v>
      </c>
      <c r="X10" s="368">
        <v>30.89</v>
      </c>
      <c r="Y10" s="368">
        <v>30.4</v>
      </c>
      <c r="Z10" s="368">
        <v>23.11</v>
      </c>
      <c r="AA10" s="368">
        <v>26.15</v>
      </c>
      <c r="AB10" s="368">
        <v>22.75</v>
      </c>
      <c r="AC10" s="368">
        <v>14.68</v>
      </c>
      <c r="AD10" s="368">
        <v>16.87</v>
      </c>
      <c r="AE10" s="368">
        <v>21.18</v>
      </c>
      <c r="AF10" s="368">
        <v>31.23</v>
      </c>
      <c r="AG10" s="368">
        <v>29.7</v>
      </c>
      <c r="AH10" s="368">
        <v>29.85</v>
      </c>
      <c r="AI10" s="368">
        <v>24.65</v>
      </c>
      <c r="AJ10" s="368">
        <v>32.130000000000003</v>
      </c>
      <c r="AK10" s="368">
        <v>31.42</v>
      </c>
      <c r="AL10" s="368">
        <v>29.55</v>
      </c>
      <c r="AM10" s="368">
        <v>28</v>
      </c>
      <c r="AN10" s="368">
        <v>24.84</v>
      </c>
      <c r="AO10" s="368">
        <v>23.7</v>
      </c>
      <c r="AP10" s="368">
        <v>25.95</v>
      </c>
      <c r="AQ10" s="368">
        <v>19.53</v>
      </c>
      <c r="AR10" s="368">
        <v>24.8</v>
      </c>
      <c r="AS10" s="368">
        <v>25.6</v>
      </c>
      <c r="AT10" s="368">
        <v>27.45</v>
      </c>
      <c r="AU10" s="368">
        <v>22.13</v>
      </c>
      <c r="AV10" s="368">
        <v>25.85</v>
      </c>
      <c r="AW10" s="368">
        <v>24.4</v>
      </c>
      <c r="AX10" s="368">
        <v>7.5689550069999996</v>
      </c>
      <c r="AY10" s="368">
        <v>8.3795385590000002</v>
      </c>
      <c r="AZ10" s="368">
        <v>8.6444533660000005</v>
      </c>
      <c r="BA10" s="368">
        <v>8.2526115349999998</v>
      </c>
      <c r="BB10" s="368">
        <v>8.1115638284999996</v>
      </c>
      <c r="BC10" s="368">
        <v>8.8684674205</v>
      </c>
      <c r="BD10" s="368">
        <v>5.686698614</v>
      </c>
      <c r="BE10" s="368">
        <v>5.6537207570000003</v>
      </c>
      <c r="BF10" s="368">
        <v>7.6626151790000003</v>
      </c>
      <c r="BG10" s="368">
        <v>6.7673960969999998</v>
      </c>
      <c r="BH10" s="368">
        <v>9.0878209415000004</v>
      </c>
      <c r="BI10" s="368">
        <v>11.2736275815</v>
      </c>
      <c r="BJ10" s="368">
        <v>13.592449521500001</v>
      </c>
      <c r="BK10" s="368">
        <v>10.892984517</v>
      </c>
      <c r="BL10" s="368">
        <v>14.311938976</v>
      </c>
      <c r="BM10" s="368">
        <v>13.172789204500001</v>
      </c>
      <c r="BN10" s="368">
        <v>17.117217117500001</v>
      </c>
      <c r="BO10" s="368">
        <v>12.068867313</v>
      </c>
      <c r="BP10" s="368">
        <v>12.5600726245</v>
      </c>
      <c r="BQ10" s="368">
        <v>20.075774313</v>
      </c>
      <c r="BR10" s="368">
        <v>21.3369077545</v>
      </c>
      <c r="BS10" s="368">
        <v>23.901042009000001</v>
      </c>
      <c r="BT10" s="368">
        <v>20.447494604500001</v>
      </c>
      <c r="BU10" s="368">
        <v>24.019071394499999</v>
      </c>
      <c r="BV10" s="368">
        <v>12.860989314999999</v>
      </c>
      <c r="BW10" s="368">
        <v>14.8254143595</v>
      </c>
      <c r="BX10" s="368">
        <v>13.8891030415</v>
      </c>
      <c r="BY10" s="368">
        <v>18.354616166500001</v>
      </c>
      <c r="BZ10" s="368">
        <v>14.696855183</v>
      </c>
      <c r="CA10" s="368">
        <v>15.779588734000001</v>
      </c>
      <c r="CB10" s="368">
        <v>14.1756938555</v>
      </c>
      <c r="CC10" s="368">
        <v>14.425000000000001</v>
      </c>
      <c r="CD10" s="368">
        <v>17.350000000000001</v>
      </c>
      <c r="CE10" s="368">
        <v>16.690000000000001</v>
      </c>
      <c r="CF10" s="368">
        <v>19.260000000000002</v>
      </c>
      <c r="CG10" s="368">
        <v>17.364999999999998</v>
      </c>
      <c r="CH10" s="368">
        <v>19.555</v>
      </c>
      <c r="CI10" s="368">
        <v>24.7</v>
      </c>
      <c r="CJ10" s="368">
        <v>23.59</v>
      </c>
      <c r="CK10" s="368">
        <v>27.695</v>
      </c>
      <c r="CL10" s="368">
        <v>28.31</v>
      </c>
      <c r="CM10" s="368">
        <v>26.71</v>
      </c>
      <c r="CN10" s="368">
        <v>27.18</v>
      </c>
    </row>
    <row r="11" spans="1:92" s="109" customFormat="1" ht="13.5" thickBot="1">
      <c r="A11" s="404" t="s">
        <v>239</v>
      </c>
      <c r="B11" s="403">
        <v>18.530535391717283</v>
      </c>
      <c r="C11" s="403">
        <v>21.279989241072546</v>
      </c>
      <c r="D11" s="403">
        <v>25.374893339785718</v>
      </c>
      <c r="E11" s="403">
        <v>22.245641315233893</v>
      </c>
      <c r="F11" s="403">
        <v>20.586548831881544</v>
      </c>
      <c r="G11" s="403">
        <v>18.926077157136554</v>
      </c>
      <c r="H11" s="403">
        <v>18.407418742765184</v>
      </c>
      <c r="I11" s="403">
        <v>18.908007590743683</v>
      </c>
      <c r="J11" s="403">
        <v>18.21724094528691</v>
      </c>
      <c r="K11" s="403">
        <v>17.675876000151721</v>
      </c>
      <c r="L11" s="403">
        <v>17.107788165550925</v>
      </c>
      <c r="M11" s="403">
        <v>16.899999999999999</v>
      </c>
      <c r="N11" s="403">
        <v>16.5</v>
      </c>
      <c r="O11" s="403">
        <v>15.2</v>
      </c>
      <c r="P11" s="403">
        <v>14.590934585668316</v>
      </c>
      <c r="Q11" s="403">
        <v>15.013681625031987</v>
      </c>
      <c r="R11" s="403">
        <v>13.776574068405257</v>
      </c>
      <c r="S11" s="403">
        <v>14.278278213716524</v>
      </c>
      <c r="T11" s="403">
        <v>13.943292559163551</v>
      </c>
      <c r="U11" s="403">
        <v>14.276623815891982</v>
      </c>
      <c r="V11" s="403">
        <v>14.876288254645395</v>
      </c>
      <c r="W11" s="403">
        <v>14.927653644383655</v>
      </c>
      <c r="X11" s="403">
        <v>14.844731499989891</v>
      </c>
      <c r="Y11" s="403">
        <v>14.745232170486421</v>
      </c>
      <c r="Z11" s="403">
        <v>16.30240087505279</v>
      </c>
      <c r="AA11" s="403">
        <v>15.793981496259564</v>
      </c>
      <c r="AB11" s="403">
        <v>16.453640802463532</v>
      </c>
      <c r="AC11" s="403">
        <v>17.412180512720315</v>
      </c>
      <c r="AD11" s="403">
        <v>19.181698939860812</v>
      </c>
      <c r="AE11" s="403">
        <v>18.505424628455607</v>
      </c>
      <c r="AF11" s="403">
        <v>20.370083210351325</v>
      </c>
      <c r="AG11" s="403">
        <v>19.616923058898355</v>
      </c>
      <c r="AH11" s="403">
        <v>19.25523542613039</v>
      </c>
      <c r="AI11" s="403">
        <v>19.213563932158142</v>
      </c>
      <c r="AJ11" s="403">
        <v>16.529953741736374</v>
      </c>
      <c r="AK11" s="403">
        <v>16.081705271092911</v>
      </c>
      <c r="AL11" s="403">
        <v>16.627855872594196</v>
      </c>
      <c r="AM11" s="403">
        <v>16.553682519362219</v>
      </c>
      <c r="AN11" s="403">
        <v>16.747282541034238</v>
      </c>
      <c r="AO11" s="403">
        <v>16.797173747469618</v>
      </c>
      <c r="AP11" s="403">
        <v>16.497384258092783</v>
      </c>
      <c r="AQ11" s="403">
        <v>17.293827431171064</v>
      </c>
      <c r="AR11" s="403">
        <v>17.636433784525448</v>
      </c>
      <c r="AS11" s="403">
        <v>18.68810489281157</v>
      </c>
      <c r="AT11" s="403">
        <v>18.982316065846945</v>
      </c>
      <c r="AU11" s="403">
        <v>18.766834067028427</v>
      </c>
      <c r="AV11" s="403">
        <v>19.099496771108988</v>
      </c>
      <c r="AW11" s="403">
        <v>18.053566258065764</v>
      </c>
      <c r="AX11" s="403">
        <v>115.55225043150645</v>
      </c>
      <c r="AY11" s="403">
        <v>122.25299573529496</v>
      </c>
      <c r="AZ11" s="403">
        <v>123.26658245069547</v>
      </c>
      <c r="BA11" s="403">
        <v>124.17943798363389</v>
      </c>
      <c r="BB11" s="403">
        <v>123.85873796539389</v>
      </c>
      <c r="BC11" s="403">
        <v>118.55113776906559</v>
      </c>
      <c r="BD11" s="403">
        <v>116.65218137852096</v>
      </c>
      <c r="BE11" s="403">
        <v>114.6357651790853</v>
      </c>
      <c r="BF11" s="403">
        <v>114.66619774283076</v>
      </c>
      <c r="BG11" s="403">
        <v>117.88665077664189</v>
      </c>
      <c r="BH11" s="403">
        <v>116.77765647366138</v>
      </c>
      <c r="BI11" s="403">
        <v>117.57190384635979</v>
      </c>
      <c r="BJ11" s="403">
        <v>121.721456586087</v>
      </c>
      <c r="BK11" s="403">
        <v>124.76849167471822</v>
      </c>
      <c r="BL11" s="403">
        <v>131.69750149481743</v>
      </c>
      <c r="BM11" s="403">
        <v>136.70818514457937</v>
      </c>
      <c r="BN11" s="403">
        <v>137.92718857283762</v>
      </c>
      <c r="BO11" s="403">
        <v>138.26758482593092</v>
      </c>
      <c r="BP11" s="403">
        <v>139.24665137872591</v>
      </c>
      <c r="BQ11" s="403">
        <v>140.63629551482794</v>
      </c>
      <c r="BR11" s="403">
        <v>141.07272278444282</v>
      </c>
      <c r="BS11" s="403">
        <v>145.17493359940792</v>
      </c>
      <c r="BT11" s="403">
        <v>147.33386857527398</v>
      </c>
      <c r="BU11" s="403">
        <v>144.59535990640569</v>
      </c>
      <c r="BV11" s="403">
        <v>145.55723504711474</v>
      </c>
      <c r="BW11" s="403">
        <v>142.60763292621493</v>
      </c>
      <c r="BX11" s="403">
        <v>140.98150118503469</v>
      </c>
      <c r="BY11" s="403">
        <v>143.70261741412287</v>
      </c>
      <c r="BZ11" s="403">
        <v>142.26117619409646</v>
      </c>
      <c r="CA11" s="403">
        <v>143.79868405190979</v>
      </c>
      <c r="CB11" s="403">
        <v>144.48703230369199</v>
      </c>
      <c r="CC11" s="403">
        <v>145.19106183095889</v>
      </c>
      <c r="CD11" s="403">
        <v>146.93565482417327</v>
      </c>
      <c r="CE11" s="403">
        <v>147.30649787621732</v>
      </c>
      <c r="CF11" s="403">
        <v>149.54713934770473</v>
      </c>
      <c r="CG11" s="403">
        <v>149.8986048666859</v>
      </c>
      <c r="CH11" s="403">
        <v>149.73586895267692</v>
      </c>
      <c r="CI11" s="403">
        <v>148.7107547487922</v>
      </c>
      <c r="CJ11" s="403">
        <v>147.5132464364076</v>
      </c>
      <c r="CK11" s="403">
        <v>146.21561692318949</v>
      </c>
      <c r="CL11" s="403">
        <v>145.48365914856717</v>
      </c>
      <c r="CM11" s="403">
        <v>146.10387762318132</v>
      </c>
      <c r="CN11" s="403">
        <v>145.53876988698951</v>
      </c>
    </row>
    <row r="12" spans="1:92" s="109" customFormat="1" ht="13.5" thickTop="1">
      <c r="A12" s="170"/>
      <c r="B12" s="170"/>
      <c r="C12" s="471"/>
      <c r="D12" s="471"/>
      <c r="E12" s="471"/>
      <c r="F12" s="471"/>
      <c r="G12" s="471"/>
      <c r="H12" s="471"/>
      <c r="I12" s="471"/>
      <c r="J12" s="471"/>
      <c r="K12" s="471"/>
      <c r="L12" s="471"/>
      <c r="M12" s="471"/>
      <c r="N12" s="471"/>
      <c r="O12" s="471"/>
      <c r="P12" s="471"/>
      <c r="Q12" s="471"/>
      <c r="R12" s="471"/>
      <c r="S12" s="471"/>
      <c r="T12" s="471"/>
      <c r="U12" s="471"/>
      <c r="V12" s="471"/>
      <c r="W12" s="471"/>
      <c r="X12" s="471"/>
      <c r="Y12" s="471"/>
      <c r="Z12" s="471"/>
      <c r="AA12" s="471"/>
      <c r="AB12" s="471"/>
      <c r="AC12" s="471"/>
      <c r="AD12" s="471"/>
      <c r="AE12" s="471"/>
      <c r="AF12" s="471"/>
      <c r="AG12" s="471"/>
      <c r="AH12" s="471"/>
      <c r="AI12" s="471"/>
      <c r="AJ12" s="471"/>
      <c r="AK12" s="471"/>
      <c r="AL12" s="471"/>
      <c r="AM12" s="471"/>
      <c r="AN12" s="471"/>
      <c r="AO12" s="471"/>
      <c r="AP12" s="471"/>
      <c r="AQ12" s="471"/>
      <c r="AR12" s="471"/>
      <c r="AS12" s="471"/>
      <c r="AT12" s="471"/>
      <c r="AU12" s="471"/>
      <c r="AV12" s="471"/>
      <c r="AW12" s="471"/>
      <c r="AX12" s="471"/>
      <c r="AY12" s="471"/>
      <c r="AZ12" s="471"/>
      <c r="BA12" s="471"/>
      <c r="BB12" s="471"/>
      <c r="BC12" s="471"/>
      <c r="BD12" s="471"/>
      <c r="BE12" s="471"/>
      <c r="BF12" s="471"/>
      <c r="BG12" s="471"/>
      <c r="BH12" s="471"/>
      <c r="BI12" s="471"/>
      <c r="BJ12" s="471"/>
      <c r="BK12" s="471"/>
      <c r="BL12" s="471"/>
      <c r="BM12" s="471"/>
      <c r="BN12" s="471"/>
      <c r="BO12" s="471"/>
      <c r="BP12" s="471"/>
      <c r="BQ12" s="471"/>
      <c r="BR12" s="471"/>
      <c r="BS12" s="170"/>
      <c r="BT12" s="170"/>
      <c r="BU12" s="170"/>
      <c r="BV12" s="170"/>
      <c r="BW12" s="170"/>
      <c r="BX12" s="170"/>
      <c r="BY12" s="170"/>
      <c r="BZ12" s="170"/>
    </row>
    <row r="13" spans="1:92" s="109" customFormat="1">
      <c r="A13" s="580" t="s">
        <v>585</v>
      </c>
      <c r="B13" s="170"/>
      <c r="C13" s="471"/>
      <c r="D13" s="471"/>
      <c r="E13" s="471"/>
      <c r="F13" s="471"/>
      <c r="G13" s="471"/>
      <c r="H13" s="471"/>
      <c r="I13" s="471"/>
      <c r="J13" s="471"/>
      <c r="K13" s="471"/>
      <c r="L13" s="471"/>
      <c r="M13" s="471"/>
      <c r="N13" s="471"/>
      <c r="O13" s="471"/>
      <c r="P13" s="471"/>
      <c r="Q13" s="471"/>
      <c r="R13" s="471"/>
      <c r="S13" s="471"/>
      <c r="T13" s="471"/>
      <c r="U13" s="471"/>
      <c r="V13" s="471"/>
      <c r="W13" s="471"/>
      <c r="X13" s="471"/>
      <c r="Y13" s="471"/>
      <c r="Z13" s="471"/>
      <c r="AA13" s="471"/>
      <c r="AB13" s="471"/>
      <c r="AC13" s="471"/>
      <c r="AD13" s="471"/>
      <c r="AE13" s="471"/>
      <c r="AF13" s="471"/>
      <c r="AG13" s="471"/>
      <c r="AH13" s="471"/>
      <c r="AI13" s="471"/>
      <c r="AJ13" s="471"/>
      <c r="AK13" s="471"/>
      <c r="AL13" s="471"/>
      <c r="AM13" s="471"/>
      <c r="AN13" s="471"/>
      <c r="AO13" s="471"/>
      <c r="AP13" s="471"/>
      <c r="AQ13" s="471"/>
      <c r="AR13" s="471"/>
      <c r="AS13" s="471"/>
      <c r="AT13" s="471"/>
      <c r="AU13" s="471"/>
      <c r="AV13" s="471"/>
      <c r="AW13" s="471"/>
      <c r="AX13" s="471"/>
      <c r="AY13" s="471"/>
      <c r="AZ13" s="471"/>
      <c r="BA13" s="471"/>
      <c r="BB13" s="471"/>
      <c r="BC13" s="471"/>
      <c r="BD13" s="471"/>
      <c r="BE13" s="471"/>
      <c r="BF13" s="471"/>
      <c r="BG13" s="471"/>
      <c r="BH13" s="471"/>
      <c r="BI13" s="471"/>
      <c r="BJ13" s="471"/>
      <c r="BK13" s="471"/>
      <c r="BL13" s="471"/>
      <c r="BM13" s="471"/>
      <c r="BN13" s="471"/>
      <c r="BO13" s="471"/>
      <c r="BP13" s="471"/>
      <c r="BQ13" s="471"/>
      <c r="BR13" s="471"/>
      <c r="BS13" s="170"/>
      <c r="BT13" s="170"/>
      <c r="BU13" s="170"/>
      <c r="BV13" s="170"/>
      <c r="BW13" s="170"/>
      <c r="BX13" s="170"/>
      <c r="BY13" s="170"/>
      <c r="BZ13" s="170"/>
    </row>
    <row r="14" spans="1:92" s="109" customFormat="1">
      <c r="C14" s="291"/>
      <c r="D14" s="291"/>
      <c r="E14" s="291"/>
      <c r="F14" s="291"/>
      <c r="G14" s="291"/>
      <c r="H14" s="291"/>
      <c r="I14" s="291"/>
      <c r="J14" s="291"/>
      <c r="K14" s="291"/>
      <c r="L14" s="291"/>
      <c r="M14" s="291"/>
      <c r="N14" s="291"/>
      <c r="O14" s="291"/>
      <c r="P14" s="291"/>
      <c r="Q14" s="291"/>
      <c r="R14" s="291"/>
      <c r="S14" s="291"/>
      <c r="T14" s="291"/>
      <c r="U14" s="291"/>
      <c r="V14" s="291"/>
      <c r="W14" s="291"/>
      <c r="X14" s="291"/>
      <c r="Y14" s="291"/>
      <c r="Z14" s="291"/>
      <c r="AA14" s="291"/>
      <c r="AB14" s="291"/>
      <c r="AC14" s="291"/>
      <c r="AD14" s="291"/>
      <c r="AE14" s="291"/>
      <c r="AF14" s="291"/>
      <c r="AG14" s="291"/>
      <c r="AH14" s="291"/>
      <c r="AI14" s="291"/>
      <c r="AJ14" s="291"/>
      <c r="AK14" s="291"/>
      <c r="AL14" s="291"/>
      <c r="AM14" s="291"/>
      <c r="AN14" s="291"/>
      <c r="AO14" s="291"/>
      <c r="AP14" s="291"/>
      <c r="AQ14" s="291"/>
      <c r="AR14" s="291"/>
      <c r="AS14" s="291"/>
      <c r="AT14" s="291"/>
      <c r="AU14" s="291"/>
      <c r="AV14" s="291"/>
      <c r="AW14" s="291"/>
      <c r="AX14" s="291"/>
      <c r="AY14" s="291"/>
      <c r="AZ14" s="291"/>
      <c r="BA14" s="291"/>
      <c r="BB14" s="291"/>
      <c r="BC14" s="291"/>
      <c r="BD14" s="291"/>
      <c r="BE14" s="291"/>
      <c r="BF14" s="291"/>
      <c r="BG14" s="291"/>
      <c r="BH14" s="291"/>
      <c r="BI14" s="291"/>
      <c r="BJ14" s="291"/>
      <c r="BK14" s="291"/>
      <c r="BL14" s="291"/>
      <c r="BM14" s="291"/>
      <c r="BN14" s="291"/>
      <c r="BO14" s="291"/>
      <c r="BP14" s="291"/>
      <c r="BQ14" s="291"/>
      <c r="BR14" s="291"/>
    </row>
    <row r="15" spans="1:92" s="109" customFormat="1">
      <c r="C15" s="291"/>
      <c r="D15" s="291"/>
      <c r="E15" s="291"/>
      <c r="F15" s="291"/>
      <c r="G15" s="291"/>
      <c r="H15" s="291"/>
      <c r="I15" s="291"/>
      <c r="J15" s="291"/>
      <c r="K15" s="291"/>
      <c r="L15" s="291"/>
      <c r="M15" s="291"/>
      <c r="N15" s="291"/>
      <c r="O15" s="291"/>
      <c r="P15" s="291"/>
      <c r="Q15" s="291"/>
      <c r="R15" s="291"/>
      <c r="S15" s="291"/>
      <c r="T15" s="291"/>
      <c r="U15" s="291"/>
      <c r="V15" s="291"/>
      <c r="W15" s="291"/>
      <c r="X15" s="291"/>
      <c r="Y15" s="291"/>
      <c r="Z15" s="291"/>
      <c r="AA15" s="291"/>
      <c r="AB15" s="291"/>
      <c r="AC15" s="291"/>
      <c r="AD15" s="291"/>
      <c r="AE15" s="291"/>
      <c r="AF15" s="291"/>
      <c r="AG15" s="291"/>
      <c r="AH15" s="291"/>
      <c r="AI15" s="291"/>
      <c r="AJ15" s="291"/>
      <c r="AK15" s="291"/>
      <c r="AL15" s="291"/>
      <c r="AM15" s="291"/>
      <c r="AN15" s="291"/>
      <c r="AO15" s="291"/>
      <c r="AP15" s="291"/>
      <c r="AQ15" s="291"/>
      <c r="AR15" s="291"/>
      <c r="AS15" s="291"/>
      <c r="AT15" s="291"/>
      <c r="AU15" s="291"/>
      <c r="AV15" s="291"/>
      <c r="AW15" s="291"/>
      <c r="AX15" s="291"/>
      <c r="AY15" s="291"/>
      <c r="AZ15" s="291"/>
      <c r="BA15" s="291"/>
      <c r="BB15" s="291"/>
      <c r="BC15" s="291"/>
      <c r="BD15" s="291"/>
      <c r="BE15" s="291"/>
      <c r="BF15" s="291"/>
      <c r="BG15" s="291"/>
      <c r="BH15" s="291"/>
      <c r="BI15" s="291"/>
      <c r="BJ15" s="291"/>
      <c r="BK15" s="291"/>
      <c r="BL15" s="291"/>
      <c r="BM15" s="291"/>
      <c r="BN15" s="291"/>
      <c r="BO15" s="291"/>
      <c r="BP15" s="291"/>
      <c r="BQ15" s="291"/>
      <c r="BR15" s="291"/>
    </row>
    <row r="16" spans="1:92" s="109" customFormat="1">
      <c r="C16" s="291"/>
      <c r="D16" s="291"/>
      <c r="E16" s="291"/>
      <c r="F16" s="291"/>
      <c r="G16" s="291"/>
      <c r="H16" s="291"/>
      <c r="I16" s="291"/>
      <c r="J16" s="291"/>
      <c r="K16" s="291"/>
      <c r="L16" s="291"/>
      <c r="M16" s="291"/>
      <c r="N16" s="291"/>
      <c r="O16" s="291"/>
      <c r="P16" s="291"/>
      <c r="Q16" s="291"/>
      <c r="R16" s="291"/>
      <c r="S16" s="291"/>
      <c r="T16" s="291"/>
      <c r="U16" s="291"/>
      <c r="V16" s="291"/>
      <c r="W16" s="291"/>
      <c r="X16" s="291"/>
      <c r="Y16" s="291"/>
      <c r="Z16" s="291"/>
      <c r="AA16" s="291"/>
      <c r="AB16" s="291"/>
      <c r="AC16" s="291"/>
      <c r="AD16" s="291"/>
      <c r="AE16" s="291"/>
      <c r="AF16" s="291"/>
      <c r="AG16" s="291"/>
      <c r="AH16" s="291"/>
      <c r="AI16" s="291"/>
      <c r="AJ16" s="291"/>
      <c r="AK16" s="291"/>
      <c r="AL16" s="291"/>
      <c r="AM16" s="291"/>
      <c r="AN16" s="291"/>
      <c r="AO16" s="291"/>
      <c r="AP16" s="291"/>
      <c r="AQ16" s="291"/>
      <c r="AR16" s="291"/>
      <c r="AS16" s="291"/>
      <c r="AT16" s="291"/>
      <c r="AU16" s="291"/>
      <c r="AV16" s="291"/>
      <c r="AW16" s="291"/>
      <c r="AX16" s="291"/>
      <c r="AY16" s="291"/>
      <c r="AZ16" s="291"/>
      <c r="BA16" s="291"/>
      <c r="BB16" s="291"/>
      <c r="BC16" s="291"/>
      <c r="BD16" s="291"/>
      <c r="BE16" s="291"/>
      <c r="BF16" s="291"/>
      <c r="BG16" s="291"/>
      <c r="BH16" s="291"/>
      <c r="BI16" s="291"/>
      <c r="BJ16" s="291"/>
      <c r="BK16" s="291"/>
      <c r="BL16" s="291"/>
      <c r="BM16" s="291"/>
      <c r="BN16" s="291"/>
      <c r="BO16" s="291"/>
      <c r="BP16" s="291"/>
      <c r="BQ16" s="291"/>
      <c r="BR16" s="291"/>
    </row>
  </sheetData>
  <sheetProtection sheet="1" objects="1" scenarios="1"/>
  <hyperlinks>
    <hyperlink ref="A4" location="'Index'!F12" display="Índice!A1" xr:uid="{C927364B-C148-43BA-AD64-2D60A79B5579}"/>
  </hyperlinks>
  <printOptions horizontalCentered="1"/>
  <pageMargins left="0.39370078740157483" right="0.39370078740157483" top="0.39370078740157483" bottom="0.39370078740157483" header="0.51181102362204722" footer="0.51181102362204722"/>
  <pageSetup paperSize="9" orientation="landscape" r:id="rId1"/>
  <headerFooter alignWithMargins="0">
    <oddHeader>&amp;R&amp;"Calibri"&amp;10&amp;K000000 #interna&amp;1#_x000D_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8948F-B869-4B35-9008-2B64144575D8}">
  <sheetPr codeName="Plan37">
    <tabColor rgb="FFFFCC00"/>
  </sheetPr>
  <dimension ref="A1:AR40"/>
  <sheetViews>
    <sheetView showGridLines="0" showRowColHeaders="0" zoomScaleNormal="100" workbookViewId="0">
      <pane xSplit="1" ySplit="5" topLeftCell="AJ6" activePane="bottomRight" state="frozen"/>
      <selection pane="topRight" activeCell="B1" sqref="B1"/>
      <selection pane="bottomLeft" activeCell="A6" sqref="A6"/>
      <selection pane="bottomRight" activeCell="A4" sqref="A4"/>
    </sheetView>
  </sheetViews>
  <sheetFormatPr defaultColWidth="12.42578125" defaultRowHeight="12.75"/>
  <cols>
    <col min="1" max="1" width="52.7109375" customWidth="1"/>
    <col min="2" max="236" width="12.7109375" customWidth="1"/>
  </cols>
  <sheetData>
    <row r="1" spans="1:44" s="80" customFormat="1" ht="16.350000000000001" customHeight="1">
      <c r="A1" s="90"/>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row>
    <row r="2" spans="1:44" s="80" customFormat="1" ht="33" customHeight="1">
      <c r="A2" s="616" t="s">
        <v>809</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row>
    <row r="3" spans="1:44" s="80" customFormat="1" ht="16.350000000000001" customHeight="1">
      <c r="A3" s="617" t="s">
        <v>1443</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row>
    <row r="4" spans="1:44" s="112" customFormat="1" ht="16.350000000000001" customHeight="1">
      <c r="A4" s="95" t="s">
        <v>1457</v>
      </c>
      <c r="B4" s="93" t="s">
        <v>1492</v>
      </c>
      <c r="C4" s="93" t="s">
        <v>1493</v>
      </c>
      <c r="D4" s="93" t="s">
        <v>1494</v>
      </c>
      <c r="E4" s="93" t="s">
        <v>1495</v>
      </c>
      <c r="F4" s="94" t="s">
        <v>1496</v>
      </c>
      <c r="G4" s="94" t="s">
        <v>1497</v>
      </c>
      <c r="H4" s="94" t="s">
        <v>1498</v>
      </c>
      <c r="I4" s="94" t="s">
        <v>1499</v>
      </c>
      <c r="J4" s="94" t="s">
        <v>1500</v>
      </c>
      <c r="K4" s="94" t="s">
        <v>1501</v>
      </c>
      <c r="L4" s="94" t="s">
        <v>1502</v>
      </c>
      <c r="M4" s="94" t="s">
        <v>1503</v>
      </c>
      <c r="N4" s="94" t="s">
        <v>1504</v>
      </c>
      <c r="O4" s="94" t="s">
        <v>1505</v>
      </c>
      <c r="P4" s="94" t="s">
        <v>1506</v>
      </c>
      <c r="Q4" s="94" t="s">
        <v>1507</v>
      </c>
      <c r="R4" s="94" t="s">
        <v>1508</v>
      </c>
      <c r="S4" s="94" t="s">
        <v>1509</v>
      </c>
      <c r="T4" s="94" t="s">
        <v>1510</v>
      </c>
      <c r="U4" s="94" t="s">
        <v>1511</v>
      </c>
      <c r="V4" s="94" t="s">
        <v>1512</v>
      </c>
      <c r="W4" s="94" t="s">
        <v>1513</v>
      </c>
      <c r="X4" s="94" t="s">
        <v>1514</v>
      </c>
      <c r="Y4" s="94" t="s">
        <v>1515</v>
      </c>
      <c r="Z4" s="94" t="s">
        <v>1516</v>
      </c>
      <c r="AA4" s="94" t="s">
        <v>1517</v>
      </c>
      <c r="AB4" s="94" t="s">
        <v>1518</v>
      </c>
      <c r="AC4" s="94" t="s">
        <v>1519</v>
      </c>
      <c r="AD4" s="94" t="s">
        <v>1520</v>
      </c>
      <c r="AE4" s="94" t="s">
        <v>1388</v>
      </c>
      <c r="AF4" s="94" t="s">
        <v>1389</v>
      </c>
      <c r="AG4" s="94" t="s">
        <v>1390</v>
      </c>
      <c r="AH4" s="94" t="s">
        <v>1391</v>
      </c>
      <c r="AI4" s="94" t="s">
        <v>1392</v>
      </c>
      <c r="AJ4" s="94" t="s">
        <v>1393</v>
      </c>
      <c r="AK4" s="94" t="s">
        <v>1394</v>
      </c>
      <c r="AL4" s="94" t="s">
        <v>1395</v>
      </c>
      <c r="AM4" s="94" t="s">
        <v>1396</v>
      </c>
      <c r="AN4" s="94" t="s">
        <v>1397</v>
      </c>
      <c r="AO4" s="94" t="s">
        <v>1398</v>
      </c>
      <c r="AP4" s="94" t="s">
        <v>1399</v>
      </c>
      <c r="AQ4" s="94" t="s">
        <v>1400</v>
      </c>
      <c r="AR4" s="94" t="s">
        <v>1401</v>
      </c>
    </row>
    <row r="5" spans="1:44" s="113" customFormat="1" ht="4.5" customHeight="1">
      <c r="A5" s="96"/>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row>
    <row r="6" spans="1:44" s="79" customFormat="1">
      <c r="A6" s="118" t="s">
        <v>208</v>
      </c>
      <c r="B6" s="119">
        <v>29285780049.499992</v>
      </c>
      <c r="C6" s="119">
        <v>30671234514.27</v>
      </c>
      <c r="D6" s="119">
        <v>37400795274.380005</v>
      </c>
      <c r="E6" s="119">
        <v>38077596088</v>
      </c>
      <c r="F6" s="119">
        <v>46577746947.25</v>
      </c>
      <c r="G6" s="119">
        <v>35893836243.730003</v>
      </c>
      <c r="H6" s="119">
        <v>58985234960.039993</v>
      </c>
      <c r="I6" s="119">
        <v>39586647098.470009</v>
      </c>
      <c r="J6" s="119">
        <v>33260049843.829998</v>
      </c>
      <c r="K6" s="119">
        <v>38996773450.310097</v>
      </c>
      <c r="L6" s="119">
        <v>46627919753.5</v>
      </c>
      <c r="M6" s="119">
        <v>48156507959.020103</v>
      </c>
      <c r="N6" s="119">
        <v>38580628871.159996</v>
      </c>
      <c r="O6" s="119">
        <v>37131797596.389885</v>
      </c>
      <c r="P6" s="119">
        <v>32063995124.400002</v>
      </c>
      <c r="Q6" s="119">
        <v>34428471926.529999</v>
      </c>
      <c r="R6" s="119">
        <v>28535035098.650002</v>
      </c>
      <c r="S6" s="119">
        <v>43426897808.950005</v>
      </c>
      <c r="T6" s="119">
        <v>34004485453.959999</v>
      </c>
      <c r="U6" s="119">
        <v>28358609914.009888</v>
      </c>
      <c r="V6" s="119">
        <v>31784316583.210003</v>
      </c>
      <c r="W6" s="119">
        <v>30974286420.299999</v>
      </c>
      <c r="X6" s="119">
        <v>37796808846.669991</v>
      </c>
      <c r="Y6" s="119">
        <v>28078162938.920013</v>
      </c>
      <c r="Z6" s="119">
        <v>47231839470.129997</v>
      </c>
      <c r="AA6" s="119">
        <v>29866280350.299999</v>
      </c>
      <c r="AB6" s="119">
        <v>26616671449.129997</v>
      </c>
      <c r="AC6" s="119">
        <v>18622637660.559906</v>
      </c>
      <c r="AD6" s="119">
        <v>31686406437.690006</v>
      </c>
      <c r="AE6" s="119">
        <v>16525647589.42</v>
      </c>
      <c r="AF6" s="119">
        <v>41092293497.220001</v>
      </c>
      <c r="AG6" s="119">
        <v>43751233642.519997</v>
      </c>
      <c r="AH6" s="119">
        <v>38972857578.959999</v>
      </c>
      <c r="AI6" s="119">
        <v>70366385570.120117</v>
      </c>
      <c r="AJ6" s="119">
        <v>74376800721.290009</v>
      </c>
      <c r="AK6" s="119">
        <v>57554865627.800003</v>
      </c>
      <c r="AL6" s="119">
        <v>60317990457.529999</v>
      </c>
      <c r="AM6" s="119">
        <v>64923102850.430099</v>
      </c>
      <c r="AN6" s="119">
        <v>77203757910.239899</v>
      </c>
      <c r="AO6" s="119">
        <v>66780487934.400101</v>
      </c>
      <c r="AP6" s="119">
        <v>68918457251.820007</v>
      </c>
      <c r="AQ6" s="119">
        <v>72930813115.409988</v>
      </c>
      <c r="AR6" s="119">
        <v>63419833111.529991</v>
      </c>
    </row>
    <row r="7" spans="1:44" s="79" customFormat="1">
      <c r="A7" s="120" t="s">
        <v>145</v>
      </c>
      <c r="B7" s="121">
        <v>18689663062.380001</v>
      </c>
      <c r="C7" s="121">
        <v>19414021360.959999</v>
      </c>
      <c r="D7" s="121">
        <v>23174938993.290001</v>
      </c>
      <c r="E7" s="121">
        <v>23773922155.900002</v>
      </c>
      <c r="F7" s="121">
        <v>27598402135.799999</v>
      </c>
      <c r="G7" s="121">
        <v>22077330711.869999</v>
      </c>
      <c r="H7" s="121">
        <v>33711174079.740002</v>
      </c>
      <c r="I7" s="121">
        <v>25048228154.52</v>
      </c>
      <c r="J7" s="121">
        <v>19391371338.599998</v>
      </c>
      <c r="K7" s="121">
        <v>25055047538.340099</v>
      </c>
      <c r="L7" s="121">
        <v>26989034701.950001</v>
      </c>
      <c r="M7" s="121">
        <v>30035719000.760101</v>
      </c>
      <c r="N7" s="121">
        <v>22206896893.380001</v>
      </c>
      <c r="O7" s="121">
        <v>20464551360.329899</v>
      </c>
      <c r="P7" s="121">
        <v>18953289540.389999</v>
      </c>
      <c r="Q7" s="121">
        <v>22044394501.139999</v>
      </c>
      <c r="R7" s="121">
        <v>18044845000</v>
      </c>
      <c r="S7" s="121">
        <v>27672900000</v>
      </c>
      <c r="T7" s="121">
        <v>21969456000</v>
      </c>
      <c r="U7" s="121">
        <v>19091679498.329903</v>
      </c>
      <c r="V7" s="121">
        <v>20665897000</v>
      </c>
      <c r="W7" s="121">
        <v>19647518000</v>
      </c>
      <c r="X7" s="121">
        <v>23196258147.349998</v>
      </c>
      <c r="Y7" s="121">
        <v>18871635375.84</v>
      </c>
      <c r="Z7" s="121">
        <v>29838864841.810001</v>
      </c>
      <c r="AA7" s="121">
        <v>21447050104.310001</v>
      </c>
      <c r="AB7" s="121">
        <v>20662101998.220001</v>
      </c>
      <c r="AC7" s="121">
        <v>14973862288.999901</v>
      </c>
      <c r="AD7" s="121">
        <v>23365767406.890003</v>
      </c>
      <c r="AE7" s="121">
        <v>13692195140.58</v>
      </c>
      <c r="AF7" s="121">
        <v>24953267385.379997</v>
      </c>
      <c r="AG7" s="121">
        <v>25001558656.25</v>
      </c>
      <c r="AH7" s="121">
        <v>20834922528.029999</v>
      </c>
      <c r="AI7" s="121">
        <v>37159167046.950104</v>
      </c>
      <c r="AJ7" s="121">
        <v>37469089826.480003</v>
      </c>
      <c r="AK7" s="121">
        <v>25106380187.580002</v>
      </c>
      <c r="AL7" s="121">
        <v>31534501641.970001</v>
      </c>
      <c r="AM7" s="121">
        <v>33341297302.570099</v>
      </c>
      <c r="AN7" s="121">
        <v>39339931897.489899</v>
      </c>
      <c r="AO7" s="121">
        <v>33001469729.980099</v>
      </c>
      <c r="AP7" s="121">
        <v>38120371229.120003</v>
      </c>
      <c r="AQ7" s="121">
        <v>41005945734.690002</v>
      </c>
      <c r="AR7" s="121">
        <v>33818805249.200001</v>
      </c>
    </row>
    <row r="8" spans="1:44" s="79" customFormat="1">
      <c r="A8" s="120" t="s">
        <v>146</v>
      </c>
      <c r="B8" s="121">
        <v>33238682.329999998</v>
      </c>
      <c r="C8" s="121">
        <v>32808190.309999999</v>
      </c>
      <c r="D8" s="121">
        <v>35492581.609999999</v>
      </c>
      <c r="E8" s="121">
        <v>37736532.149999999</v>
      </c>
      <c r="F8" s="121">
        <v>41468414.390000001</v>
      </c>
      <c r="G8" s="121">
        <v>39808583.969999999</v>
      </c>
      <c r="H8" s="121">
        <v>50699328.509999998</v>
      </c>
      <c r="I8" s="121">
        <v>34860721.719999999</v>
      </c>
      <c r="J8" s="121">
        <v>39471832.619999997</v>
      </c>
      <c r="K8" s="121">
        <v>35498230.710000001</v>
      </c>
      <c r="L8" s="121">
        <v>36920104.149999999</v>
      </c>
      <c r="M8" s="121">
        <v>33262758.300000001</v>
      </c>
      <c r="N8" s="121">
        <v>31004580.449999999</v>
      </c>
      <c r="O8" s="121">
        <v>28701793.920000002</v>
      </c>
      <c r="P8" s="121">
        <v>25291524.16</v>
      </c>
      <c r="Q8" s="121">
        <v>23226057.989999998</v>
      </c>
      <c r="R8" s="121">
        <v>20206241.789999999</v>
      </c>
      <c r="S8" s="121">
        <v>17794535.350000001</v>
      </c>
      <c r="T8" s="121">
        <v>15739010.720000001</v>
      </c>
      <c r="U8" s="121">
        <v>13558801.380000001</v>
      </c>
      <c r="V8" s="121">
        <v>12420682.09</v>
      </c>
      <c r="W8" s="121">
        <v>10914557.57</v>
      </c>
      <c r="X8" s="121">
        <v>10215958.960000001</v>
      </c>
      <c r="Y8" s="121">
        <v>8551856.0299999993</v>
      </c>
      <c r="Z8" s="121">
        <v>7773188.6600000001</v>
      </c>
      <c r="AA8" s="121">
        <v>7286281.6199999899</v>
      </c>
      <c r="AB8" s="121">
        <v>6697889.5300000003</v>
      </c>
      <c r="AC8" s="121">
        <v>6311426.1200000001</v>
      </c>
      <c r="AD8" s="121">
        <v>5950906.8099999996</v>
      </c>
      <c r="AE8" s="121">
        <v>7411090.2199999997</v>
      </c>
      <c r="AF8" s="121">
        <v>8798576.0199999996</v>
      </c>
      <c r="AG8" s="121">
        <v>11030330.689999999</v>
      </c>
      <c r="AH8" s="121">
        <v>11770880.460000001</v>
      </c>
      <c r="AI8" s="121">
        <v>12985021.34</v>
      </c>
      <c r="AJ8" s="121">
        <v>15731219.720000001</v>
      </c>
      <c r="AK8" s="121">
        <v>18090350.969999999</v>
      </c>
      <c r="AL8" s="121">
        <v>20618771.949999999</v>
      </c>
      <c r="AM8" s="121">
        <v>26914963.239999998</v>
      </c>
      <c r="AN8" s="121">
        <v>30128139.190000001</v>
      </c>
      <c r="AO8" s="121">
        <v>30674289.75</v>
      </c>
      <c r="AP8" s="121">
        <v>23510547</v>
      </c>
      <c r="AQ8" s="121">
        <v>22420978.460000001</v>
      </c>
      <c r="AR8" s="121">
        <v>24332597.670000002</v>
      </c>
    </row>
    <row r="9" spans="1:44" s="79" customFormat="1">
      <c r="A9" s="120" t="s">
        <v>341</v>
      </c>
      <c r="B9" s="121">
        <v>8389191510.7199898</v>
      </c>
      <c r="C9" s="121">
        <v>9310526075.2900009</v>
      </c>
      <c r="D9" s="121">
        <v>11929728153.219999</v>
      </c>
      <c r="E9" s="121">
        <v>12532440404.09</v>
      </c>
      <c r="F9" s="121">
        <v>16362618404.129999</v>
      </c>
      <c r="G9" s="121">
        <v>12101256564.139999</v>
      </c>
      <c r="H9" s="121">
        <v>20030813185.709999</v>
      </c>
      <c r="I9" s="121">
        <v>12666346543.52</v>
      </c>
      <c r="J9" s="121">
        <v>11536663795.09</v>
      </c>
      <c r="K9" s="121">
        <v>12281550880.02</v>
      </c>
      <c r="L9" s="121">
        <v>17245102033.669998</v>
      </c>
      <c r="M9" s="121">
        <v>16854206009.540001</v>
      </c>
      <c r="N9" s="121">
        <v>14880016563.040001</v>
      </c>
      <c r="O9" s="121">
        <v>14659363345.139999</v>
      </c>
      <c r="P9" s="121">
        <v>12312200923.379999</v>
      </c>
      <c r="Q9" s="121">
        <v>10292464748.860001</v>
      </c>
      <c r="R9" s="121">
        <v>9576750948.1399994</v>
      </c>
      <c r="S9" s="121">
        <v>12462869535.33</v>
      </c>
      <c r="T9" s="121">
        <v>10472618591.1</v>
      </c>
      <c r="U9" s="121">
        <v>9088286887.7099895</v>
      </c>
      <c r="V9" s="121">
        <v>9809988920.6200008</v>
      </c>
      <c r="W9" s="121">
        <v>11235109000.76</v>
      </c>
      <c r="X9" s="121">
        <v>12074348656.24</v>
      </c>
      <c r="Y9" s="121">
        <v>8529586821.4300098</v>
      </c>
      <c r="Z9" s="121">
        <v>12795548056.67</v>
      </c>
      <c r="AA9" s="121">
        <v>7807235711.8100004</v>
      </c>
      <c r="AB9" s="121">
        <v>5414648147.0600004</v>
      </c>
      <c r="AC9" s="121">
        <v>3324646264.9899998</v>
      </c>
      <c r="AD9" s="121">
        <v>6383126740.4700003</v>
      </c>
      <c r="AE9" s="121">
        <v>5308010646.4700003</v>
      </c>
      <c r="AF9" s="121">
        <v>13512202525.57</v>
      </c>
      <c r="AG9" s="121">
        <v>17377821633.209999</v>
      </c>
      <c r="AH9" s="121">
        <v>19682931015.299999</v>
      </c>
      <c r="AI9" s="121">
        <v>28960295436.080002</v>
      </c>
      <c r="AJ9" s="121">
        <v>33558522879.220001</v>
      </c>
      <c r="AK9" s="121">
        <v>30699564644.790001</v>
      </c>
      <c r="AL9" s="121">
        <v>26808709576.880001</v>
      </c>
      <c r="AM9" s="121">
        <v>30112711579.84</v>
      </c>
      <c r="AN9" s="121">
        <v>33837064000.66</v>
      </c>
      <c r="AO9" s="121">
        <v>30903477990.279999</v>
      </c>
      <c r="AP9" s="121">
        <v>28147417455.869999</v>
      </c>
      <c r="AQ9" s="121">
        <v>31010762409.970001</v>
      </c>
      <c r="AR9" s="121">
        <v>26320537689.759998</v>
      </c>
    </row>
    <row r="10" spans="1:44" s="79" customFormat="1">
      <c r="A10" s="120" t="s">
        <v>199</v>
      </c>
      <c r="B10" s="121">
        <v>-109149297.2</v>
      </c>
      <c r="C10" s="121">
        <v>-443767164.21000099</v>
      </c>
      <c r="D10" s="121">
        <v>428847760.55999899</v>
      </c>
      <c r="E10" s="121">
        <v>254385114.170001</v>
      </c>
      <c r="F10" s="121">
        <v>611951418.69000196</v>
      </c>
      <c r="G10" s="121">
        <v>-352012038.27000099</v>
      </c>
      <c r="H10" s="121">
        <v>883036313.21000195</v>
      </c>
      <c r="I10" s="121">
        <v>213211741.300001</v>
      </c>
      <c r="J10" s="121">
        <v>-302794840.81000203</v>
      </c>
      <c r="K10" s="121">
        <v>-1310451856.1800001</v>
      </c>
      <c r="L10" s="121">
        <v>-134396920.47000101</v>
      </c>
      <c r="M10" s="121">
        <v>-431967833.41999799</v>
      </c>
      <c r="N10" s="121">
        <v>-546474194.17999899</v>
      </c>
      <c r="O10" s="121">
        <v>351199763.06</v>
      </c>
      <c r="P10" s="121">
        <v>-659508822.26999998</v>
      </c>
      <c r="Q10" s="121">
        <v>389508947.31999898</v>
      </c>
      <c r="R10" s="121">
        <v>-106911472.50999901</v>
      </c>
      <c r="S10" s="121">
        <v>999193583.669999</v>
      </c>
      <c r="T10" s="121">
        <v>138965202.21000099</v>
      </c>
      <c r="U10" s="121">
        <v>-462316797.35000098</v>
      </c>
      <c r="V10" s="121">
        <v>469165069.32999998</v>
      </c>
      <c r="W10" s="121">
        <v>-527730231.87000197</v>
      </c>
      <c r="X10" s="121">
        <v>1175996381.8199999</v>
      </c>
      <c r="Y10" s="121">
        <v>-477799697.71000099</v>
      </c>
      <c r="Z10" s="121">
        <v>3501493826.6700001</v>
      </c>
      <c r="AA10" s="121">
        <v>462633394.689996</v>
      </c>
      <c r="AB10" s="121">
        <v>529743183.72999603</v>
      </c>
      <c r="AC10" s="121">
        <v>-1086349413.8699999</v>
      </c>
      <c r="AD10" s="121">
        <v>1863469624.3399999</v>
      </c>
      <c r="AE10" s="121">
        <v>-2247874014.8299999</v>
      </c>
      <c r="AF10" s="121">
        <v>1694423198.55</v>
      </c>
      <c r="AG10" s="121">
        <v>92768201.750001699</v>
      </c>
      <c r="AH10" s="121">
        <v>-2633094110.6399999</v>
      </c>
      <c r="AI10" s="121">
        <v>1262380474.75001</v>
      </c>
      <c r="AJ10" s="121">
        <v>891520929.20000196</v>
      </c>
      <c r="AK10" s="121">
        <v>-103518618.709996</v>
      </c>
      <c r="AL10" s="121">
        <v>379730494.60999799</v>
      </c>
      <c r="AM10" s="121">
        <v>-1020343100.97</v>
      </c>
      <c r="AN10" s="121">
        <v>593051210.88999999</v>
      </c>
      <c r="AO10" s="121">
        <v>-1071863060.22</v>
      </c>
      <c r="AP10" s="121">
        <v>1236237098.6400001</v>
      </c>
      <c r="AQ10" s="121">
        <v>1179011304.8599999</v>
      </c>
      <c r="AR10" s="121">
        <v>369198113.260001</v>
      </c>
    </row>
    <row r="11" spans="1:44" s="79" customFormat="1">
      <c r="A11" s="120" t="s">
        <v>328</v>
      </c>
      <c r="B11" s="121">
        <v>430834737.91000003</v>
      </c>
      <c r="C11" s="121">
        <v>435947075.88</v>
      </c>
      <c r="D11" s="121">
        <v>-82629408.610000506</v>
      </c>
      <c r="E11" s="121">
        <v>-244359020.88</v>
      </c>
      <c r="F11" s="121">
        <v>305179887.38</v>
      </c>
      <c r="G11" s="121">
        <v>363496869.65000099</v>
      </c>
      <c r="H11" s="121">
        <v>2472564747.25</v>
      </c>
      <c r="I11" s="121">
        <v>-410369068.91999698</v>
      </c>
      <c r="J11" s="121">
        <v>630276475.11000204</v>
      </c>
      <c r="K11" s="121">
        <v>916625074.74999905</v>
      </c>
      <c r="L11" s="121">
        <v>416132120.67000002</v>
      </c>
      <c r="M11" s="121">
        <v>-57771990.679999202</v>
      </c>
      <c r="N11" s="121">
        <v>277772114.49000001</v>
      </c>
      <c r="O11" s="121">
        <v>172252845.949999</v>
      </c>
      <c r="P11" s="121">
        <v>138544488.15000001</v>
      </c>
      <c r="Q11" s="121">
        <v>328659178.69999897</v>
      </c>
      <c r="R11" s="121">
        <v>30469670.320000399</v>
      </c>
      <c r="S11" s="121">
        <v>1400086860.6900001</v>
      </c>
      <c r="T11" s="121">
        <v>854471537.02999902</v>
      </c>
      <c r="U11" s="121">
        <v>-37958034.369999804</v>
      </c>
      <c r="V11" s="121">
        <v>172464461.90000001</v>
      </c>
      <c r="W11" s="121">
        <v>201429877.24000001</v>
      </c>
      <c r="X11" s="121">
        <v>577184571.72999895</v>
      </c>
      <c r="Y11" s="121">
        <v>138712867.58000201</v>
      </c>
      <c r="Z11" s="121">
        <v>509845797.66999799</v>
      </c>
      <c r="AA11" s="121">
        <v>-324771153.52999699</v>
      </c>
      <c r="AB11" s="121">
        <v>-355530084.200001</v>
      </c>
      <c r="AC11" s="121">
        <v>1093442114.3800001</v>
      </c>
      <c r="AD11" s="121">
        <v>-171967639.22999901</v>
      </c>
      <c r="AE11" s="121">
        <v>-485819256.60000002</v>
      </c>
      <c r="AF11" s="121">
        <v>377811417.47000003</v>
      </c>
      <c r="AG11" s="121">
        <v>263158627.72</v>
      </c>
      <c r="AH11" s="121">
        <v>-175740077.15000001</v>
      </c>
      <c r="AI11" s="121">
        <v>1130475708.01</v>
      </c>
      <c r="AJ11" s="121">
        <v>409718123.07999998</v>
      </c>
      <c r="AK11" s="121">
        <v>-219568268.620002</v>
      </c>
      <c r="AL11" s="121">
        <v>-435169725.42999899</v>
      </c>
      <c r="AM11" s="121">
        <v>265784757.30999899</v>
      </c>
      <c r="AN11" s="121">
        <v>1144986560.54</v>
      </c>
      <c r="AO11" s="121">
        <v>1988073708.6600001</v>
      </c>
      <c r="AP11" s="121">
        <v>-592030579.82000005</v>
      </c>
      <c r="AQ11" s="121">
        <v>-1815519573.3099999</v>
      </c>
      <c r="AR11" s="121">
        <v>829381937.30999994</v>
      </c>
    </row>
    <row r="12" spans="1:44" s="79" customFormat="1">
      <c r="A12" s="120" t="s">
        <v>438</v>
      </c>
      <c r="B12" s="121">
        <v>1419574826.47</v>
      </c>
      <c r="C12" s="121">
        <v>1467297082.4000001</v>
      </c>
      <c r="D12" s="121">
        <v>1503061148.99</v>
      </c>
      <c r="E12" s="121">
        <v>1278574038.8399999</v>
      </c>
      <c r="F12" s="121">
        <v>1190488735.3699999</v>
      </c>
      <c r="G12" s="121">
        <v>1194917756.6600001</v>
      </c>
      <c r="H12" s="121">
        <v>1321703698.3800001</v>
      </c>
      <c r="I12" s="121">
        <v>1390388739.5799999</v>
      </c>
      <c r="J12" s="121">
        <v>1390177096.24</v>
      </c>
      <c r="K12" s="121">
        <v>1447471931.5999999</v>
      </c>
      <c r="L12" s="121">
        <v>1534717628.03</v>
      </c>
      <c r="M12" s="121">
        <v>1236079078.3699999</v>
      </c>
      <c r="N12" s="121">
        <v>1254996552.45</v>
      </c>
      <c r="O12" s="121">
        <v>1069509548.5</v>
      </c>
      <c r="P12" s="121">
        <v>958804201.27999997</v>
      </c>
      <c r="Q12" s="121">
        <v>1019234474.55</v>
      </c>
      <c r="R12" s="121">
        <v>703011940.64999998</v>
      </c>
      <c r="S12" s="121">
        <v>679339830.12</v>
      </c>
      <c r="T12" s="121">
        <v>627639375.30999994</v>
      </c>
      <c r="U12" s="121">
        <v>509280744.45999998</v>
      </c>
      <c r="V12" s="121">
        <v>519306125.86000001</v>
      </c>
      <c r="W12" s="121">
        <v>588668052.00999999</v>
      </c>
      <c r="X12" s="121">
        <v>641482659.64999998</v>
      </c>
      <c r="Y12" s="121">
        <v>928580070.80999994</v>
      </c>
      <c r="Z12" s="121">
        <v>499874275.25</v>
      </c>
      <c r="AA12" s="121">
        <v>378804356.93000001</v>
      </c>
      <c r="AB12" s="121">
        <v>304027209.06999999</v>
      </c>
      <c r="AC12" s="121">
        <v>292055561.72000003</v>
      </c>
      <c r="AD12" s="121">
        <v>293112487.87</v>
      </c>
      <c r="AE12" s="121">
        <v>398863324.23000002</v>
      </c>
      <c r="AF12" s="121">
        <v>562309150.76999998</v>
      </c>
      <c r="AG12" s="121">
        <v>874380049.92999995</v>
      </c>
      <c r="AH12" s="121">
        <v>1154653569.6600001</v>
      </c>
      <c r="AI12" s="121">
        <v>1748862253.1900001</v>
      </c>
      <c r="AJ12" s="121">
        <v>1962699313.1099999</v>
      </c>
      <c r="AK12" s="121">
        <v>1930745786.1800001</v>
      </c>
      <c r="AL12" s="121">
        <v>1899237947.53</v>
      </c>
      <c r="AM12" s="121">
        <v>1949384787.03</v>
      </c>
      <c r="AN12" s="121">
        <v>2023985184.3</v>
      </c>
      <c r="AO12" s="121">
        <v>1778910565.45</v>
      </c>
      <c r="AP12" s="121">
        <v>1691699339.21</v>
      </c>
      <c r="AQ12" s="121">
        <v>1740350240.6800001</v>
      </c>
      <c r="AR12" s="121">
        <v>1851863326.5599999</v>
      </c>
    </row>
    <row r="13" spans="1:44" s="79" customFormat="1">
      <c r="A13" s="120" t="s">
        <v>590</v>
      </c>
      <c r="B13" s="121">
        <v>432297159.45999998</v>
      </c>
      <c r="C13" s="121">
        <v>454264961.93000001</v>
      </c>
      <c r="D13" s="121">
        <v>411208834.66000003</v>
      </c>
      <c r="E13" s="121">
        <v>444845258.69</v>
      </c>
      <c r="F13" s="121">
        <v>467637951.49000001</v>
      </c>
      <c r="G13" s="121">
        <v>469037795.70999998</v>
      </c>
      <c r="H13" s="121">
        <v>515243607.24000001</v>
      </c>
      <c r="I13" s="121">
        <v>643980266.75</v>
      </c>
      <c r="J13" s="121">
        <v>574884146.98000002</v>
      </c>
      <c r="K13" s="121">
        <v>571031651.07000005</v>
      </c>
      <c r="L13" s="121">
        <v>540410085.5</v>
      </c>
      <c r="M13" s="121">
        <v>486980936.14999998</v>
      </c>
      <c r="N13" s="121">
        <v>476416361.52999997</v>
      </c>
      <c r="O13" s="121">
        <v>386218939.49000001</v>
      </c>
      <c r="P13" s="121">
        <v>335373269.31</v>
      </c>
      <c r="Q13" s="121">
        <v>330984017.97000003</v>
      </c>
      <c r="R13" s="121">
        <v>266662770.25999999</v>
      </c>
      <c r="S13" s="121">
        <v>194713463.78999999</v>
      </c>
      <c r="T13" s="121">
        <v>-74404262.409999996</v>
      </c>
      <c r="U13" s="121">
        <v>156078813.84999999</v>
      </c>
      <c r="V13" s="121">
        <v>135074323.41</v>
      </c>
      <c r="W13" s="121">
        <v>-181622835.41</v>
      </c>
      <c r="X13" s="121">
        <v>121322470.92</v>
      </c>
      <c r="Y13" s="121">
        <v>78895644.939999998</v>
      </c>
      <c r="Z13" s="121">
        <v>78439483.400000006</v>
      </c>
      <c r="AA13" s="121">
        <v>88041654.469999999</v>
      </c>
      <c r="AB13" s="121">
        <v>54983105.719999999</v>
      </c>
      <c r="AC13" s="121">
        <v>18669418.219999999</v>
      </c>
      <c r="AD13" s="121">
        <v>-53053089.460000001</v>
      </c>
      <c r="AE13" s="121">
        <v>-147139340.65000001</v>
      </c>
      <c r="AF13" s="121">
        <v>-16518756.539999999</v>
      </c>
      <c r="AG13" s="121">
        <v>130516142.97</v>
      </c>
      <c r="AH13" s="121">
        <v>97413773.299999997</v>
      </c>
      <c r="AI13" s="121">
        <v>92219629.799999997</v>
      </c>
      <c r="AJ13" s="121">
        <v>69518430.480000004</v>
      </c>
      <c r="AK13" s="121">
        <v>123171545.61</v>
      </c>
      <c r="AL13" s="121">
        <v>110361750.02</v>
      </c>
      <c r="AM13" s="121">
        <v>247352561.41</v>
      </c>
      <c r="AN13" s="121">
        <v>234610917.16999999</v>
      </c>
      <c r="AO13" s="121">
        <v>149744710.5</v>
      </c>
      <c r="AP13" s="121">
        <v>291252161.80000001</v>
      </c>
      <c r="AQ13" s="121">
        <v>-212157979.94</v>
      </c>
      <c r="AR13" s="121">
        <v>205714197.77000001</v>
      </c>
    </row>
    <row r="14" spans="1:44" s="79" customFormat="1">
      <c r="A14" s="118" t="s">
        <v>209</v>
      </c>
      <c r="B14" s="119">
        <v>-21700546236.77</v>
      </c>
      <c r="C14" s="119">
        <v>-24163050822.709999</v>
      </c>
      <c r="D14" s="119">
        <v>-31550070681.859997</v>
      </c>
      <c r="E14" s="119">
        <v>-31800304640.750004</v>
      </c>
      <c r="F14" s="119">
        <v>-40863530443.509995</v>
      </c>
      <c r="G14" s="119">
        <v>-28704544505.880005</v>
      </c>
      <c r="H14" s="119">
        <v>-56549677342.539993</v>
      </c>
      <c r="I14" s="119">
        <v>-32880520823.080002</v>
      </c>
      <c r="J14" s="119">
        <v>-25397369047.619995</v>
      </c>
      <c r="K14" s="119">
        <v>-30611061265.100014</v>
      </c>
      <c r="L14" s="119">
        <v>-38297951593.32</v>
      </c>
      <c r="M14" s="119">
        <v>-40807674342.709999</v>
      </c>
      <c r="N14" s="119">
        <v>-30852938490.889999</v>
      </c>
      <c r="O14" s="119">
        <v>-29701054017.460003</v>
      </c>
      <c r="P14" s="119">
        <v>-23962340976.59</v>
      </c>
      <c r="Q14" s="119">
        <v>-26070565706.220001</v>
      </c>
      <c r="R14" s="119">
        <v>-21269160287.049999</v>
      </c>
      <c r="S14" s="119">
        <v>-36144221442.57</v>
      </c>
      <c r="T14" s="119">
        <v>-25313200225.41</v>
      </c>
      <c r="U14" s="119">
        <v>-19798588240.419998</v>
      </c>
      <c r="V14" s="119">
        <v>-22805309466.879997</v>
      </c>
      <c r="W14" s="119">
        <v>-21851917923.839996</v>
      </c>
      <c r="X14" s="119">
        <v>-30613198476.25</v>
      </c>
      <c r="Y14" s="119">
        <v>-20825958079.629997</v>
      </c>
      <c r="Z14" s="119">
        <v>-42378795224.650002</v>
      </c>
      <c r="AA14" s="119">
        <v>-22214015411.940002</v>
      </c>
      <c r="AB14" s="119">
        <v>-19054610959.84</v>
      </c>
      <c r="AC14" s="119">
        <v>-8908739219.1900101</v>
      </c>
      <c r="AD14" s="119">
        <v>-20500677251.279999</v>
      </c>
      <c r="AE14" s="119">
        <v>-4301332190.2399998</v>
      </c>
      <c r="AF14" s="119">
        <v>-30516304878.239998</v>
      </c>
      <c r="AG14" s="119">
        <v>-33048858347.680004</v>
      </c>
      <c r="AH14" s="119">
        <v>-26461363021.25</v>
      </c>
      <c r="AI14" s="119">
        <v>-55564697295.389992</v>
      </c>
      <c r="AJ14" s="119">
        <v>-59113004352.139999</v>
      </c>
      <c r="AK14" s="119">
        <v>-42462698548.400002</v>
      </c>
      <c r="AL14" s="119">
        <v>-44720147673.129997</v>
      </c>
      <c r="AM14" s="119">
        <v>-48927053782.129997</v>
      </c>
      <c r="AN14" s="119">
        <v>-60864267931.76001</v>
      </c>
      <c r="AO14" s="119">
        <v>-49007046338.370003</v>
      </c>
      <c r="AP14" s="119">
        <v>-53272551056.050003</v>
      </c>
      <c r="AQ14" s="119">
        <v>-55046217843.540001</v>
      </c>
      <c r="AR14" s="119">
        <v>-47589863019.349998</v>
      </c>
    </row>
    <row r="15" spans="1:44" s="79" customFormat="1">
      <c r="A15" s="120" t="s">
        <v>439</v>
      </c>
      <c r="B15" s="121">
        <v>-16758617084.129999</v>
      </c>
      <c r="C15" s="121">
        <v>-18861211091.349998</v>
      </c>
      <c r="D15" s="121">
        <v>-20362473142.459999</v>
      </c>
      <c r="E15" s="121">
        <v>-20955875928.740002</v>
      </c>
      <c r="F15" s="121">
        <v>-21959419894.119999</v>
      </c>
      <c r="G15" s="121">
        <v>-24036642094.200001</v>
      </c>
      <c r="H15" s="121">
        <v>-26973249787.369999</v>
      </c>
      <c r="I15" s="121">
        <v>-25936068851.810001</v>
      </c>
      <c r="J15" s="121">
        <v>-23944081699.669998</v>
      </c>
      <c r="K15" s="121">
        <v>-29211132644.880001</v>
      </c>
      <c r="L15" s="121">
        <v>-29386182679.509998</v>
      </c>
      <c r="M15" s="121">
        <v>-31001259266.279999</v>
      </c>
      <c r="N15" s="121">
        <v>-24545927338.459999</v>
      </c>
      <c r="O15" s="121">
        <v>-18366892527.630001</v>
      </c>
      <c r="P15" s="121">
        <v>-18604042535.75</v>
      </c>
      <c r="Q15" s="121">
        <v>-15636804000</v>
      </c>
      <c r="R15" s="121">
        <v>-13663013980.48</v>
      </c>
      <c r="S15" s="121">
        <v>-17753073993.119999</v>
      </c>
      <c r="T15" s="121">
        <v>-16133836874.93</v>
      </c>
      <c r="U15" s="121">
        <v>-15863651496.969999</v>
      </c>
      <c r="V15" s="121">
        <v>-15869834995.889999</v>
      </c>
      <c r="W15" s="121">
        <v>-17390489339.34</v>
      </c>
      <c r="X15" s="121">
        <v>-17144311122.43</v>
      </c>
      <c r="Y15" s="121">
        <v>-14372669785.1</v>
      </c>
      <c r="Z15" s="121">
        <v>-11598490344.84</v>
      </c>
      <c r="AA15" s="121">
        <v>-9929805146.2600002</v>
      </c>
      <c r="AB15" s="121">
        <v>-8372706521.25</v>
      </c>
      <c r="AC15" s="121">
        <v>-7890135185.7600098</v>
      </c>
      <c r="AD15" s="121">
        <v>-8418286119.2799997</v>
      </c>
      <c r="AE15" s="121">
        <v>-10252501665.83</v>
      </c>
      <c r="AF15" s="121">
        <v>-16475494525.9</v>
      </c>
      <c r="AG15" s="121">
        <v>-24269553258.490002</v>
      </c>
      <c r="AH15" s="121">
        <v>-33509802578.779999</v>
      </c>
      <c r="AI15" s="121">
        <v>-42407755114.889999</v>
      </c>
      <c r="AJ15" s="121">
        <v>-49242257584.699997</v>
      </c>
      <c r="AK15" s="121">
        <v>-35227875099.07</v>
      </c>
      <c r="AL15" s="121">
        <v>-40896975350.540001</v>
      </c>
      <c r="AM15" s="121">
        <v>-42400848999.629997</v>
      </c>
      <c r="AN15" s="121">
        <v>-47765863530.910004</v>
      </c>
      <c r="AO15" s="121">
        <v>-39084326383.669998</v>
      </c>
      <c r="AP15" s="121">
        <v>-39564142472.730003</v>
      </c>
      <c r="AQ15" s="121">
        <v>-37582988609.010002</v>
      </c>
      <c r="AR15" s="121">
        <v>-34967849666.720001</v>
      </c>
    </row>
    <row r="16" spans="1:44" s="79" customFormat="1">
      <c r="A16" s="120" t="s">
        <v>440</v>
      </c>
      <c r="B16" s="121">
        <v>-914688940.02999997</v>
      </c>
      <c r="C16" s="121">
        <v>-948025143.60999894</v>
      </c>
      <c r="D16" s="121">
        <v>-6729514507.3500004</v>
      </c>
      <c r="E16" s="121">
        <v>-5867180814.3800001</v>
      </c>
      <c r="F16" s="121">
        <v>-13299624252.5</v>
      </c>
      <c r="G16" s="121">
        <v>606300486.42999804</v>
      </c>
      <c r="H16" s="121">
        <v>-21299523032.830002</v>
      </c>
      <c r="I16" s="121">
        <v>-324410075.25999802</v>
      </c>
      <c r="J16" s="121">
        <v>5673741769.6300001</v>
      </c>
      <c r="K16" s="121">
        <v>5660478902.9399996</v>
      </c>
      <c r="L16" s="121">
        <v>-2371313390.9099998</v>
      </c>
      <c r="M16" s="121">
        <v>-1884553076.98</v>
      </c>
      <c r="N16" s="121">
        <v>461686153.24000001</v>
      </c>
      <c r="O16" s="121">
        <v>-4721295768.3800001</v>
      </c>
      <c r="P16" s="121">
        <v>955920919.21000099</v>
      </c>
      <c r="Q16" s="121">
        <v>-4430376178.4499998</v>
      </c>
      <c r="R16" s="121">
        <v>-2083228059.3800001</v>
      </c>
      <c r="S16" s="121">
        <v>-13132528449.450001</v>
      </c>
      <c r="T16" s="121">
        <v>-4642339743.79</v>
      </c>
      <c r="U16" s="121">
        <v>1475055386.0899999</v>
      </c>
      <c r="V16" s="121">
        <v>-1969902193.4200001</v>
      </c>
      <c r="W16" s="121">
        <v>106820947.260002</v>
      </c>
      <c r="X16" s="121">
        <v>-8312498345.8100004</v>
      </c>
      <c r="Y16" s="121">
        <v>1326362907.1199999</v>
      </c>
      <c r="Z16" s="121">
        <v>-24180092418.93</v>
      </c>
      <c r="AA16" s="121">
        <v>-6223010116.3000002</v>
      </c>
      <c r="AB16" s="121">
        <v>-3965758520.6999998</v>
      </c>
      <c r="AC16" s="121">
        <v>5681270264.8199997</v>
      </c>
      <c r="AD16" s="121">
        <v>-8672858531.3400002</v>
      </c>
      <c r="AE16" s="121">
        <v>10012231302.66</v>
      </c>
      <c r="AF16" s="121">
        <v>-8124045031.3800001</v>
      </c>
      <c r="AG16" s="121">
        <v>-3631633824.4200001</v>
      </c>
      <c r="AH16" s="121">
        <v>11564843170.32</v>
      </c>
      <c r="AI16" s="121">
        <v>-8546634688.1799898</v>
      </c>
      <c r="AJ16" s="121">
        <v>-3531898155.2800002</v>
      </c>
      <c r="AK16" s="121">
        <v>1050272600</v>
      </c>
      <c r="AL16" s="121">
        <v>315348022.72000003</v>
      </c>
      <c r="AM16" s="121">
        <v>2119737516.5599999</v>
      </c>
      <c r="AN16" s="121">
        <v>-3803467518.0500002</v>
      </c>
      <c r="AO16" s="121">
        <v>648752159.80999899</v>
      </c>
      <c r="AP16" s="121">
        <v>-3558514125.3899999</v>
      </c>
      <c r="AQ16" s="121">
        <v>-7655292386.7399998</v>
      </c>
      <c r="AR16" s="121">
        <v>-887919029.34000003</v>
      </c>
    </row>
    <row r="17" spans="1:44" s="79" customFormat="1">
      <c r="A17" s="120" t="s">
        <v>369</v>
      </c>
      <c r="B17" s="121">
        <v>-4027240212.6100001</v>
      </c>
      <c r="C17" s="121">
        <v>-4353814587.75</v>
      </c>
      <c r="D17" s="121">
        <v>-4458083032.0500002</v>
      </c>
      <c r="E17" s="121">
        <v>-4977247897.6300001</v>
      </c>
      <c r="F17" s="121">
        <v>-5604486296.8900003</v>
      </c>
      <c r="G17" s="121">
        <v>-5274202898.1099997</v>
      </c>
      <c r="H17" s="121">
        <v>-8276904522.3400002</v>
      </c>
      <c r="I17" s="121">
        <v>-6620041896.0100002</v>
      </c>
      <c r="J17" s="121">
        <v>-7127029117.5799999</v>
      </c>
      <c r="K17" s="121">
        <v>-7060407523.1600103</v>
      </c>
      <c r="L17" s="121">
        <v>-6540455522.8999996</v>
      </c>
      <c r="M17" s="121">
        <v>-7921861999.4499998</v>
      </c>
      <c r="N17" s="121">
        <v>-6768697305.6700001</v>
      </c>
      <c r="O17" s="121">
        <v>-6612865721.4499998</v>
      </c>
      <c r="P17" s="121">
        <v>-6314219360.0500002</v>
      </c>
      <c r="Q17" s="121">
        <v>-6003385527.7700005</v>
      </c>
      <c r="R17" s="121">
        <v>-5522918247.1899996</v>
      </c>
      <c r="S17" s="121">
        <v>-5258619000.0000019</v>
      </c>
      <c r="T17" s="121">
        <v>-4537023606.6899996</v>
      </c>
      <c r="U17" s="121">
        <v>-5409992129.54</v>
      </c>
      <c r="V17" s="121">
        <v>-4965572277.5699997</v>
      </c>
      <c r="W17" s="121">
        <v>-4568249531.7600002</v>
      </c>
      <c r="X17" s="121">
        <v>-5156389008.0100002</v>
      </c>
      <c r="Y17" s="121">
        <v>-7779651201.6499996</v>
      </c>
      <c r="Z17" s="121">
        <v>-6600212460.8800001</v>
      </c>
      <c r="AA17" s="121">
        <v>-6061200149.3800001</v>
      </c>
      <c r="AB17" s="121">
        <v>-6716145917.8900003</v>
      </c>
      <c r="AC17" s="121">
        <v>-6699874298.25</v>
      </c>
      <c r="AD17" s="121">
        <v>-3409532600.6599998</v>
      </c>
      <c r="AE17" s="121">
        <v>-4061061827.0700002</v>
      </c>
      <c r="AF17" s="121">
        <v>-5916765320.96</v>
      </c>
      <c r="AG17" s="121">
        <v>-5147671264.7700005</v>
      </c>
      <c r="AH17" s="121">
        <v>-4516403612.79</v>
      </c>
      <c r="AI17" s="121">
        <v>-4610307492.3199997</v>
      </c>
      <c r="AJ17" s="121">
        <v>-6338848612.1599998</v>
      </c>
      <c r="AK17" s="121">
        <v>-8285096049.3299999</v>
      </c>
      <c r="AL17" s="121">
        <v>-4138520345.3099999</v>
      </c>
      <c r="AM17" s="121">
        <v>-8645942299.0599995</v>
      </c>
      <c r="AN17" s="121">
        <v>-9294936882.7999992</v>
      </c>
      <c r="AO17" s="121">
        <v>-10571472114.51</v>
      </c>
      <c r="AP17" s="121">
        <v>-10149894457.93</v>
      </c>
      <c r="AQ17" s="121">
        <v>-9807936847.7900009</v>
      </c>
      <c r="AR17" s="121">
        <v>-11734094323.290001</v>
      </c>
    </row>
    <row r="18" spans="1:44" s="79" customFormat="1">
      <c r="A18" s="118" t="s">
        <v>210</v>
      </c>
      <c r="B18" s="119">
        <v>7585233812.7299919</v>
      </c>
      <c r="C18" s="119">
        <v>6508183691.5600014</v>
      </c>
      <c r="D18" s="119">
        <v>5850724592.5200081</v>
      </c>
      <c r="E18" s="119">
        <v>6277291447.2499962</v>
      </c>
      <c r="F18" s="119">
        <v>5714216503.7400055</v>
      </c>
      <c r="G18" s="119">
        <v>7189291737.8499985</v>
      </c>
      <c r="H18" s="119">
        <v>2435557617.5</v>
      </c>
      <c r="I18" s="119">
        <v>6706126275.390007</v>
      </c>
      <c r="J18" s="119">
        <v>7862680796.2100029</v>
      </c>
      <c r="K18" s="119">
        <v>8385712185.210083</v>
      </c>
      <c r="L18" s="119">
        <v>8329968160.1800003</v>
      </c>
      <c r="M18" s="119">
        <v>7348833616.3101044</v>
      </c>
      <c r="N18" s="119">
        <v>7727690380.2699966</v>
      </c>
      <c r="O18" s="119">
        <v>7430743578.929882</v>
      </c>
      <c r="P18" s="119">
        <v>8101654147.8100014</v>
      </c>
      <c r="Q18" s="119">
        <v>8357906220.3099976</v>
      </c>
      <c r="R18" s="119">
        <v>7265874811.6000023</v>
      </c>
      <c r="S18" s="119">
        <v>7282676366.3800049</v>
      </c>
      <c r="T18" s="119">
        <v>8691285228.5499992</v>
      </c>
      <c r="U18" s="119">
        <v>8560021673.5898895</v>
      </c>
      <c r="V18" s="119">
        <v>8979007116.3300056</v>
      </c>
      <c r="W18" s="119">
        <v>9122368496.4600029</v>
      </c>
      <c r="X18" s="119">
        <v>7183610370.4199905</v>
      </c>
      <c r="Y18" s="119">
        <v>7252204859.2900162</v>
      </c>
      <c r="Z18" s="119">
        <v>4853044245.4799957</v>
      </c>
      <c r="AA18" s="119">
        <v>7652264938.3599968</v>
      </c>
      <c r="AB18" s="119">
        <v>7562060489.2899971</v>
      </c>
      <c r="AC18" s="119">
        <v>9713898441.3698959</v>
      </c>
      <c r="AD18" s="119">
        <v>11185729186.410007</v>
      </c>
      <c r="AE18" s="119">
        <v>12224315399.18</v>
      </c>
      <c r="AF18" s="119">
        <v>10575988618.980003</v>
      </c>
      <c r="AG18" s="119">
        <v>10702375294.839993</v>
      </c>
      <c r="AH18" s="119">
        <v>12511494557.709999</v>
      </c>
      <c r="AI18" s="119">
        <v>14801688274.730125</v>
      </c>
      <c r="AJ18" s="119">
        <v>15263796369.150009</v>
      </c>
      <c r="AK18" s="119">
        <v>15092167079.400002</v>
      </c>
      <c r="AL18" s="119">
        <v>15597842784.400002</v>
      </c>
      <c r="AM18" s="119">
        <v>15996049068.300102</v>
      </c>
      <c r="AN18" s="119">
        <v>16339489978.479889</v>
      </c>
      <c r="AO18" s="119">
        <v>17773441596.030098</v>
      </c>
      <c r="AP18" s="119">
        <v>15645906195.770004</v>
      </c>
      <c r="AQ18" s="119">
        <v>17884595271.869987</v>
      </c>
      <c r="AR18" s="119">
        <v>15829970092.179993</v>
      </c>
    </row>
    <row r="19" spans="1:44" s="79" customFormat="1">
      <c r="A19" s="118" t="s">
        <v>211</v>
      </c>
      <c r="B19" s="119">
        <v>-3263759319.8899999</v>
      </c>
      <c r="C19" s="119">
        <v>-2220726255.25001</v>
      </c>
      <c r="D19" s="119">
        <v>-2403337065.3399992</v>
      </c>
      <c r="E19" s="119">
        <v>-2392372587.6399994</v>
      </c>
      <c r="F19" s="119">
        <v>-4043275738.3399997</v>
      </c>
      <c r="G19" s="119">
        <v>-2783184636.8599977</v>
      </c>
      <c r="H19" s="119">
        <v>-5979069095.4299984</v>
      </c>
      <c r="I19" s="119">
        <v>-2891795424.9499893</v>
      </c>
      <c r="J19" s="119">
        <v>-3799587894.4299998</v>
      </c>
      <c r="K19" s="119">
        <v>-3774624489.2300005</v>
      </c>
      <c r="L19" s="119">
        <v>-4526872029.5100002</v>
      </c>
      <c r="M19" s="119">
        <v>-5681550973.7400007</v>
      </c>
      <c r="N19" s="119">
        <v>-3555335782.0900011</v>
      </c>
      <c r="O19" s="119">
        <v>-3230819516.1499548</v>
      </c>
      <c r="P19" s="119">
        <v>-3784438735.3600011</v>
      </c>
      <c r="Q19" s="119">
        <v>-3455934312.9100642</v>
      </c>
      <c r="R19" s="119">
        <v>-3177971263.3300223</v>
      </c>
      <c r="S19" s="119">
        <v>-3086409653.1699791</v>
      </c>
      <c r="T19" s="119">
        <v>-3531054770.75</v>
      </c>
      <c r="U19" s="119">
        <v>-2496847380.0999899</v>
      </c>
      <c r="V19" s="119">
        <v>-3506993882.5300002</v>
      </c>
      <c r="W19" s="119">
        <v>-5044099010.9799995</v>
      </c>
      <c r="X19" s="119">
        <v>-4615238228.4699993</v>
      </c>
      <c r="Y19" s="119">
        <v>-6891915415.1500092</v>
      </c>
      <c r="Z19" s="119">
        <v>-3137514699.6799908</v>
      </c>
      <c r="AA19" s="119">
        <v>-3549503601.0299997</v>
      </c>
      <c r="AB19" s="119">
        <v>-3580927151.0800004</v>
      </c>
      <c r="AC19" s="119">
        <v>-5278610295.5700006</v>
      </c>
      <c r="AD19" s="119">
        <v>-6047872801.8800011</v>
      </c>
      <c r="AE19" s="119">
        <v>-4685594200.8499813</v>
      </c>
      <c r="AF19" s="119">
        <v>-3286970856.3600001</v>
      </c>
      <c r="AG19" s="119">
        <v>-2620979198.6499896</v>
      </c>
      <c r="AH19" s="119">
        <v>-3495616843.769999</v>
      </c>
      <c r="AI19" s="119">
        <v>-3336066166.4799991</v>
      </c>
      <c r="AJ19" s="119">
        <v>-2610412894.4300003</v>
      </c>
      <c r="AK19" s="119">
        <v>-1799961549.9499989</v>
      </c>
      <c r="AL19" s="119">
        <v>-3349772244.52</v>
      </c>
      <c r="AM19" s="119">
        <v>-3788367129.4400082</v>
      </c>
      <c r="AN19" s="119">
        <v>-4126147640.1499996</v>
      </c>
      <c r="AO19" s="119">
        <v>-5805469144.7000198</v>
      </c>
      <c r="AP19" s="119">
        <v>-4581862863.8299999</v>
      </c>
      <c r="AQ19" s="119">
        <v>-4831823406.149991</v>
      </c>
      <c r="AR19" s="119">
        <v>-5140369798.8899994</v>
      </c>
    </row>
    <row r="20" spans="1:44" s="79" customFormat="1">
      <c r="A20" s="120" t="s">
        <v>75</v>
      </c>
      <c r="B20" s="121">
        <v>3559428936.4400001</v>
      </c>
      <c r="C20" s="121">
        <v>3973899324.5099902</v>
      </c>
      <c r="D20" s="121">
        <v>3969020476.7000003</v>
      </c>
      <c r="E20" s="121">
        <v>4312134482.29</v>
      </c>
      <c r="F20" s="121">
        <v>3830563975.2600002</v>
      </c>
      <c r="G20" s="121">
        <v>3638484800.8099999</v>
      </c>
      <c r="H20" s="121">
        <v>3802883131.0599999</v>
      </c>
      <c r="I20" s="121">
        <v>3902799434.7600102</v>
      </c>
      <c r="J20" s="121">
        <v>3568360202.8499999</v>
      </c>
      <c r="K20" s="121">
        <v>3912402557.6500001</v>
      </c>
      <c r="L20" s="121">
        <v>3799774215.1900001</v>
      </c>
      <c r="M20" s="121">
        <v>4023629102.1200004</v>
      </c>
      <c r="N20" s="121">
        <v>3994368592.4099998</v>
      </c>
      <c r="O20" s="121">
        <v>4059904143.6599998</v>
      </c>
      <c r="P20" s="121">
        <v>4103630874.79</v>
      </c>
      <c r="Q20" s="121">
        <v>4147763542.75</v>
      </c>
      <c r="R20" s="121">
        <v>4060233153.0999999</v>
      </c>
      <c r="S20" s="121">
        <v>4191498047.6399899</v>
      </c>
      <c r="T20" s="121">
        <v>4197818754.5599999</v>
      </c>
      <c r="U20" s="121">
        <v>4485122127.46</v>
      </c>
      <c r="V20" s="121">
        <v>4160376302.0500002</v>
      </c>
      <c r="W20" s="121">
        <v>4640464617.6000004</v>
      </c>
      <c r="X20" s="121">
        <v>4626915152.1800003</v>
      </c>
      <c r="Y20" s="121">
        <v>4701717336.4700003</v>
      </c>
      <c r="Z20" s="121">
        <v>4457200601.6400003</v>
      </c>
      <c r="AA20" s="121">
        <v>4308908839.8100004</v>
      </c>
      <c r="AB20" s="121">
        <v>4729879003.3699999</v>
      </c>
      <c r="AC20" s="121">
        <v>4840454987.1599998</v>
      </c>
      <c r="AD20" s="121">
        <v>4570599623.0699997</v>
      </c>
      <c r="AE20" s="121">
        <v>4951259473.6700096</v>
      </c>
      <c r="AF20" s="121">
        <v>5222954350.54</v>
      </c>
      <c r="AG20" s="121">
        <v>5640151588.0300102</v>
      </c>
      <c r="AH20" s="121">
        <v>5443670576.6700001</v>
      </c>
      <c r="AI20" s="121">
        <v>5670729305.3999996</v>
      </c>
      <c r="AJ20" s="121">
        <v>6215693061.21</v>
      </c>
      <c r="AK20" s="121">
        <v>6199793000.6000099</v>
      </c>
      <c r="AL20" s="121">
        <v>6008043167.6199999</v>
      </c>
      <c r="AM20" s="121">
        <v>6024426405.9999905</v>
      </c>
      <c r="AN20" s="121">
        <v>6375449659.6700001</v>
      </c>
      <c r="AO20" s="121">
        <v>6554870672.8399897</v>
      </c>
      <c r="AP20" s="121">
        <v>6354730491.3400002</v>
      </c>
      <c r="AQ20" s="121">
        <v>6718662566.73001</v>
      </c>
      <c r="AR20" s="121">
        <v>6854719303.4899998</v>
      </c>
    </row>
    <row r="21" spans="1:44" s="79" customFormat="1">
      <c r="A21" s="120" t="s">
        <v>441</v>
      </c>
      <c r="B21" s="121">
        <v>1484862028.48</v>
      </c>
      <c r="C21" s="121">
        <v>1556118165.5500002</v>
      </c>
      <c r="D21" s="121">
        <v>1651086396.53</v>
      </c>
      <c r="E21" s="121">
        <v>1677971635.73</v>
      </c>
      <c r="F21" s="121">
        <v>1592518600.5700002</v>
      </c>
      <c r="G21" s="121">
        <v>1735206399.29</v>
      </c>
      <c r="H21" s="121">
        <v>1888372207.3</v>
      </c>
      <c r="I21" s="121">
        <v>1969790082.4300001</v>
      </c>
      <c r="J21" s="121">
        <v>1942523968.0599999</v>
      </c>
      <c r="K21" s="121">
        <v>2080448723.1700001</v>
      </c>
      <c r="L21" s="121">
        <v>2172374309.9200001</v>
      </c>
      <c r="M21" s="121">
        <v>2294602609.3399997</v>
      </c>
      <c r="N21" s="121">
        <v>2218907961.52</v>
      </c>
      <c r="O21" s="121">
        <v>2371596672.6500001</v>
      </c>
      <c r="P21" s="121">
        <v>2458462772.3899999</v>
      </c>
      <c r="Q21" s="121">
        <v>2586781278.8000002</v>
      </c>
      <c r="R21" s="121">
        <v>2487898071.8299999</v>
      </c>
      <c r="S21" s="121">
        <v>2606121707.52</v>
      </c>
      <c r="T21" s="121">
        <v>2672950173.8099999</v>
      </c>
      <c r="U21" s="121">
        <v>2713050157.0700002</v>
      </c>
      <c r="V21" s="121">
        <v>2635057875.7800002</v>
      </c>
      <c r="W21" s="121">
        <v>2798377697.0500002</v>
      </c>
      <c r="X21" s="121">
        <v>2839476062.0500002</v>
      </c>
      <c r="Y21" s="121">
        <v>2806286186.5100002</v>
      </c>
      <c r="Z21" s="121">
        <v>2610098959.0999999</v>
      </c>
      <c r="AA21" s="121">
        <v>2656165860.0100002</v>
      </c>
      <c r="AB21" s="121">
        <v>2550675077.5500002</v>
      </c>
      <c r="AC21" s="121">
        <v>2548505003.0599999</v>
      </c>
      <c r="AD21" s="121">
        <v>2307231934.3699999</v>
      </c>
      <c r="AE21" s="121">
        <v>2254460792.8899999</v>
      </c>
      <c r="AF21" s="121">
        <v>2215041581.1700001</v>
      </c>
      <c r="AG21" s="121">
        <v>2181636869.2799902</v>
      </c>
      <c r="AH21" s="121">
        <v>2080873431.72</v>
      </c>
      <c r="AI21" s="121">
        <v>2176458405.0900002</v>
      </c>
      <c r="AJ21" s="121">
        <v>2308759812.2600002</v>
      </c>
      <c r="AK21" s="121">
        <v>2237197046</v>
      </c>
      <c r="AL21" s="121">
        <v>2123659286.05</v>
      </c>
      <c r="AM21" s="121">
        <v>2261500150.6900001</v>
      </c>
      <c r="AN21" s="121">
        <v>2294445016.3299999</v>
      </c>
      <c r="AO21" s="121">
        <v>2188802742.0700002</v>
      </c>
      <c r="AP21" s="121">
        <v>1989651669.7</v>
      </c>
      <c r="AQ21" s="121">
        <v>2125990320.6800001</v>
      </c>
      <c r="AR21" s="121">
        <v>2241435832.5300002</v>
      </c>
    </row>
    <row r="22" spans="1:44" s="79" customFormat="1">
      <c r="A22" s="120" t="s">
        <v>84</v>
      </c>
      <c r="B22" s="121">
        <v>-4419894735.1000004</v>
      </c>
      <c r="C22" s="121">
        <v>-4381972467.5099897</v>
      </c>
      <c r="D22" s="121">
        <v>-4663938449.7799997</v>
      </c>
      <c r="E22" s="121">
        <v>-4900038255.2399998</v>
      </c>
      <c r="F22" s="121">
        <v>-4745702847.2600002</v>
      </c>
      <c r="G22" s="121">
        <v>-5113850766.1300001</v>
      </c>
      <c r="H22" s="121">
        <v>-5654821000</v>
      </c>
      <c r="I22" s="121">
        <v>-5184624355.4900017</v>
      </c>
      <c r="J22" s="121">
        <v>-5175668216.21</v>
      </c>
      <c r="K22" s="121">
        <v>-5336562017</v>
      </c>
      <c r="L22" s="121">
        <v>-5560152318.3299999</v>
      </c>
      <c r="M22" s="121">
        <v>-6813615159.2399998</v>
      </c>
      <c r="N22" s="121">
        <v>-5063643000</v>
      </c>
      <c r="O22" s="121">
        <v>-5219189000</v>
      </c>
      <c r="P22" s="121">
        <v>-5137759847.1800003</v>
      </c>
      <c r="Q22" s="121">
        <v>-5154392000.0000019</v>
      </c>
      <c r="R22" s="121">
        <v>-4866808000</v>
      </c>
      <c r="S22" s="121">
        <v>-5367453999.999999</v>
      </c>
      <c r="T22" s="121">
        <v>-5210703488.7200003</v>
      </c>
      <c r="U22" s="121">
        <v>-5454059000</v>
      </c>
      <c r="V22" s="121">
        <v>-5244711756.9499998</v>
      </c>
      <c r="W22" s="121">
        <v>-6067112857.8299999</v>
      </c>
      <c r="X22" s="121">
        <v>-5622697368.2600002</v>
      </c>
      <c r="Y22" s="121">
        <v>-6335369207.0400105</v>
      </c>
      <c r="Z22" s="121">
        <v>-5262338544.8499899</v>
      </c>
      <c r="AA22" s="121">
        <v>-5389013690.3400002</v>
      </c>
      <c r="AB22" s="121">
        <v>-5658173927.3100004</v>
      </c>
      <c r="AC22" s="121">
        <v>-6026593361.3900003</v>
      </c>
      <c r="AD22" s="121">
        <v>-6348961601.2700005</v>
      </c>
      <c r="AE22" s="121">
        <v>-5358230121.7299995</v>
      </c>
      <c r="AF22" s="121">
        <v>-5516093003.8299999</v>
      </c>
      <c r="AG22" s="121">
        <v>-5808438192.5799904</v>
      </c>
      <c r="AH22" s="121">
        <v>-5817124050.1499996</v>
      </c>
      <c r="AI22" s="121">
        <v>-6111463507.6499996</v>
      </c>
      <c r="AJ22" s="121">
        <v>-5988569488.2200003</v>
      </c>
      <c r="AK22" s="121">
        <v>-6114924374.6999998</v>
      </c>
      <c r="AL22" s="121">
        <v>-6286145823.21</v>
      </c>
      <c r="AM22" s="121">
        <v>-6989230727.4899998</v>
      </c>
      <c r="AN22" s="121">
        <v>-6534372107.3500004</v>
      </c>
      <c r="AO22" s="121">
        <v>-6722847585.8200102</v>
      </c>
      <c r="AP22" s="121">
        <v>-6717666975.7700005</v>
      </c>
      <c r="AQ22" s="121">
        <v>-6758634387.6800003</v>
      </c>
      <c r="AR22" s="121">
        <v>-7047449536.9700003</v>
      </c>
    </row>
    <row r="23" spans="1:44" s="79" customFormat="1">
      <c r="A23" s="120" t="s">
        <v>83</v>
      </c>
      <c r="B23" s="121">
        <v>-3985694238.5900002</v>
      </c>
      <c r="C23" s="121">
        <v>-3805096442.3300099</v>
      </c>
      <c r="D23" s="121">
        <v>-3754751488.48</v>
      </c>
      <c r="E23" s="121">
        <v>-4089625485.54</v>
      </c>
      <c r="F23" s="121">
        <v>-3736845382.3499999</v>
      </c>
      <c r="G23" s="121">
        <v>-3630653128.6999998</v>
      </c>
      <c r="H23" s="121">
        <v>-3865840203.8800001</v>
      </c>
      <c r="I23" s="121">
        <v>-4181055808.8200002</v>
      </c>
      <c r="J23" s="121">
        <v>-3801922009.71</v>
      </c>
      <c r="K23" s="121">
        <v>-3798861706.3299999</v>
      </c>
      <c r="L23" s="121">
        <v>-3898885980.5300002</v>
      </c>
      <c r="M23" s="121">
        <v>-4162401024.8899999</v>
      </c>
      <c r="N23" s="121">
        <v>-3562218781.3599997</v>
      </c>
      <c r="O23" s="121">
        <v>-3497279128.1799998</v>
      </c>
      <c r="P23" s="121">
        <v>-3646636913.1299996</v>
      </c>
      <c r="Q23" s="121">
        <v>-3810583620.96</v>
      </c>
      <c r="R23" s="121">
        <v>-3098871000</v>
      </c>
      <c r="S23" s="121">
        <v>-3115080025.6900001</v>
      </c>
      <c r="T23" s="121">
        <v>-3238573853.9200001</v>
      </c>
      <c r="U23" s="121">
        <v>-3366543981.26999</v>
      </c>
      <c r="V23" s="121">
        <v>-3087431910.79</v>
      </c>
      <c r="W23" s="121">
        <v>-3088089029.6300001</v>
      </c>
      <c r="X23" s="121">
        <v>-3204129822.4899998</v>
      </c>
      <c r="Y23" s="121">
        <v>-3413378181.9699998</v>
      </c>
      <c r="Z23" s="121">
        <v>-3213090155.0700002</v>
      </c>
      <c r="AA23" s="121">
        <v>-3185336521.9400001</v>
      </c>
      <c r="AB23" s="121">
        <v>-3220160359.96</v>
      </c>
      <c r="AC23" s="121">
        <v>-3434602412.1900001</v>
      </c>
      <c r="AD23" s="121">
        <v>-3115263718.9299998</v>
      </c>
      <c r="AE23" s="121">
        <v>-3187771674.1799998</v>
      </c>
      <c r="AF23" s="121">
        <v>-3099016830.4000001</v>
      </c>
      <c r="AG23" s="121">
        <v>-3440079161.5700002</v>
      </c>
      <c r="AH23" s="121">
        <v>-3143252476.5</v>
      </c>
      <c r="AI23" s="121">
        <v>-3088219985.3699999</v>
      </c>
      <c r="AJ23" s="121">
        <v>-3116345578.8400002</v>
      </c>
      <c r="AK23" s="121">
        <v>-3618211948.9799995</v>
      </c>
      <c r="AL23" s="121">
        <v>-3313577670.8700004</v>
      </c>
      <c r="AM23" s="121">
        <v>-3488028250.9000001</v>
      </c>
      <c r="AN23" s="121">
        <v>-3699229925.9699998</v>
      </c>
      <c r="AO23" s="121">
        <v>-3686646270.8600001</v>
      </c>
      <c r="AP23" s="121">
        <v>-3474063172.1700001</v>
      </c>
      <c r="AQ23" s="121">
        <v>-3646322379.8400002</v>
      </c>
      <c r="AR23" s="121">
        <v>-3766226035.8499999</v>
      </c>
    </row>
    <row r="24" spans="1:44" s="79" customFormat="1">
      <c r="A24" s="120" t="s">
        <v>688</v>
      </c>
      <c r="B24" s="121">
        <v>-800690581.15999997</v>
      </c>
      <c r="C24" s="121">
        <v>-1119194899.1500001</v>
      </c>
      <c r="D24" s="121">
        <v>-1056947155.33</v>
      </c>
      <c r="E24" s="121">
        <v>-1124190590.21</v>
      </c>
      <c r="F24" s="121">
        <v>-1586037369.8699999</v>
      </c>
      <c r="G24" s="121">
        <v>-1197344867.24</v>
      </c>
      <c r="H24" s="121">
        <v>-1033253800.5700001</v>
      </c>
      <c r="I24" s="121">
        <v>-1264987649.8399999</v>
      </c>
      <c r="J24" s="121">
        <v>-1387165237.1099999</v>
      </c>
      <c r="K24" s="121">
        <v>-1435358130.9000001</v>
      </c>
      <c r="L24" s="121">
        <v>-1390036406.5999999</v>
      </c>
      <c r="M24" s="121">
        <v>-1428964205.3299999</v>
      </c>
      <c r="N24" s="121">
        <v>-1387939443.45</v>
      </c>
      <c r="O24" s="121">
        <v>-1335107896.9200001</v>
      </c>
      <c r="P24" s="121">
        <v>-1402514408.99</v>
      </c>
      <c r="Q24" s="121">
        <v>-1356941469.73</v>
      </c>
      <c r="R24" s="121">
        <v>-1284565973.1800001</v>
      </c>
      <c r="S24" s="121">
        <v>-1238393846.8499999</v>
      </c>
      <c r="T24" s="121">
        <v>-1224475098.8599999</v>
      </c>
      <c r="U24" s="121">
        <v>-1306300459.1300001</v>
      </c>
      <c r="V24" s="121">
        <v>-1297145516.55</v>
      </c>
      <c r="W24" s="121">
        <v>-1215804153.05</v>
      </c>
      <c r="X24" s="121">
        <v>-1021447995.22</v>
      </c>
      <c r="Y24" s="121">
        <v>-1396061123.1300001</v>
      </c>
      <c r="Z24" s="121">
        <v>-1004986205.1799999</v>
      </c>
      <c r="AA24" s="121">
        <v>-1286562992.9200001</v>
      </c>
      <c r="AB24" s="121">
        <v>-1314531084.9000001</v>
      </c>
      <c r="AC24" s="121">
        <v>-1522488078.8900001</v>
      </c>
      <c r="AD24" s="121">
        <v>-1329291551.29</v>
      </c>
      <c r="AE24" s="121">
        <v>-1567202510.27</v>
      </c>
      <c r="AF24" s="121">
        <v>-1492209481.9200001</v>
      </c>
      <c r="AG24" s="121">
        <v>-1302670538.54</v>
      </c>
      <c r="AH24" s="121">
        <v>-1685460881.53</v>
      </c>
      <c r="AI24" s="121">
        <v>-1596260136.21</v>
      </c>
      <c r="AJ24" s="121">
        <v>-1908455077.3499999</v>
      </c>
      <c r="AK24" s="121">
        <v>-1872638873.0699999</v>
      </c>
      <c r="AL24" s="121">
        <v>-1884772929.76</v>
      </c>
      <c r="AM24" s="121">
        <v>-2111245540.8499999</v>
      </c>
      <c r="AN24" s="121">
        <v>-2161945516.6999998</v>
      </c>
      <c r="AO24" s="121">
        <v>-2446611538.1999998</v>
      </c>
      <c r="AP24" s="121">
        <v>-2101851587.98</v>
      </c>
      <c r="AQ24" s="121">
        <v>-2090489949.52</v>
      </c>
      <c r="AR24" s="121">
        <v>-2122014354.1800001</v>
      </c>
    </row>
    <row r="25" spans="1:44" s="79" customFormat="1">
      <c r="A25" s="120" t="s">
        <v>689</v>
      </c>
      <c r="B25" s="121">
        <v>305715099.11000001</v>
      </c>
      <c r="C25" s="121">
        <v>631922513.21000004</v>
      </c>
      <c r="D25" s="121">
        <v>1571761228.1700001</v>
      </c>
      <c r="E25" s="121">
        <v>1734454945.73</v>
      </c>
      <c r="F25" s="121">
        <v>997441618.75</v>
      </c>
      <c r="G25" s="121">
        <v>1297520000</v>
      </c>
      <c r="H25" s="121">
        <v>1076204000</v>
      </c>
      <c r="I25" s="121">
        <v>996400000.00000024</v>
      </c>
      <c r="J25" s="121">
        <v>1024064097.8200001</v>
      </c>
      <c r="K25" s="121">
        <v>1091144167.5699999</v>
      </c>
      <c r="L25" s="121">
        <v>1064456024.6799999</v>
      </c>
      <c r="M25" s="121">
        <v>1115883496.24</v>
      </c>
      <c r="N25" s="121">
        <v>952720291.38999999</v>
      </c>
      <c r="O25" s="121">
        <v>1062073915.88</v>
      </c>
      <c r="P25" s="121">
        <v>1004651641.3</v>
      </c>
      <c r="Q25" s="121">
        <v>942815352.46000004</v>
      </c>
      <c r="R25" s="121">
        <v>998963261.15999997</v>
      </c>
      <c r="S25" s="121">
        <v>1093227392.8499999</v>
      </c>
      <c r="T25" s="121">
        <v>1070762331.03</v>
      </c>
      <c r="U25" s="121">
        <v>578714944.76999903</v>
      </c>
      <c r="V25" s="121">
        <v>1019793291.87</v>
      </c>
      <c r="W25" s="121">
        <v>1019544000</v>
      </c>
      <c r="X25" s="121">
        <v>1027549640.0599999</v>
      </c>
      <c r="Y25" s="121">
        <v>982038433.78000104</v>
      </c>
      <c r="Z25" s="121">
        <v>668758179.62</v>
      </c>
      <c r="AA25" s="121">
        <v>720481354.38999999</v>
      </c>
      <c r="AB25" s="121">
        <v>781781475.54999995</v>
      </c>
      <c r="AC25" s="121">
        <v>939377764.91999996</v>
      </c>
      <c r="AD25" s="121">
        <v>876742161.26999998</v>
      </c>
      <c r="AE25" s="121">
        <v>668005637.52999997</v>
      </c>
      <c r="AF25" s="121">
        <v>850790241.57000005</v>
      </c>
      <c r="AG25" s="121">
        <v>849966940.34000003</v>
      </c>
      <c r="AH25" s="121">
        <v>1082742369.8600001</v>
      </c>
      <c r="AI25" s="121">
        <v>1521429465.9200001</v>
      </c>
      <c r="AJ25" s="121">
        <v>1534806101.03</v>
      </c>
      <c r="AK25" s="121">
        <v>1583915000.01</v>
      </c>
      <c r="AL25" s="121">
        <v>1656682247.8800001</v>
      </c>
      <c r="AM25" s="121">
        <v>1830667122.51</v>
      </c>
      <c r="AN25" s="121">
        <v>1885273478.3599999</v>
      </c>
      <c r="AO25" s="121">
        <v>1952262603.1600001</v>
      </c>
      <c r="AP25" s="121">
        <v>1841961100.1400001</v>
      </c>
      <c r="AQ25" s="121">
        <v>1945011619.1099999</v>
      </c>
      <c r="AR25" s="121">
        <v>1942496431.53</v>
      </c>
    </row>
    <row r="26" spans="1:44" s="79" customFormat="1">
      <c r="A26" s="120" t="s">
        <v>690</v>
      </c>
      <c r="B26" s="121">
        <v>3641721493.3200002</v>
      </c>
      <c r="C26" s="121">
        <v>2916607773.4699998</v>
      </c>
      <c r="D26" s="121">
        <v>2104575961.0599999</v>
      </c>
      <c r="E26" s="121">
        <v>2415234448.8499999</v>
      </c>
      <c r="F26" s="121">
        <v>2488679248.2799997</v>
      </c>
      <c r="G26" s="121">
        <v>2248529490.3500013</v>
      </c>
      <c r="H26" s="121">
        <v>2437959000</v>
      </c>
      <c r="I26" s="121">
        <v>2894736200.7799997</v>
      </c>
      <c r="J26" s="121">
        <v>2391616304.54</v>
      </c>
      <c r="K26" s="121">
        <v>2275989819.6499996</v>
      </c>
      <c r="L26" s="121">
        <v>2375940429.71</v>
      </c>
      <c r="M26" s="121">
        <v>2204186445.8599997</v>
      </c>
      <c r="N26" s="121">
        <v>2138627999.9999998</v>
      </c>
      <c r="O26" s="121">
        <v>1937841000</v>
      </c>
      <c r="P26" s="121">
        <v>1871970000</v>
      </c>
      <c r="Q26" s="121">
        <v>2278411000</v>
      </c>
      <c r="R26" s="121">
        <v>1725948000</v>
      </c>
      <c r="S26" s="121">
        <v>1994813000</v>
      </c>
      <c r="T26" s="121">
        <v>1928072000</v>
      </c>
      <c r="U26" s="121">
        <v>3651369901.9100003</v>
      </c>
      <c r="V26" s="121">
        <v>2231732000</v>
      </c>
      <c r="W26" s="121">
        <v>1706965000</v>
      </c>
      <c r="X26" s="121">
        <v>1805180940.1500001</v>
      </c>
      <c r="Y26" s="121">
        <v>1880743702.78</v>
      </c>
      <c r="Z26" s="121">
        <v>1625226147.0699999</v>
      </c>
      <c r="AA26" s="121">
        <v>1123697835.05</v>
      </c>
      <c r="AB26" s="121">
        <v>1367226714.01</v>
      </c>
      <c r="AC26" s="121">
        <v>1344090777.53</v>
      </c>
      <c r="AD26" s="121">
        <v>1413080969.8300002</v>
      </c>
      <c r="AE26" s="121">
        <v>1378615261.8699999</v>
      </c>
      <c r="AF26" s="121">
        <v>2521179827.2399998</v>
      </c>
      <c r="AG26" s="121">
        <v>2918953356.2200003</v>
      </c>
      <c r="AH26" s="121">
        <v>2702183691.1100001</v>
      </c>
      <c r="AI26" s="121">
        <v>2694933780.4400001</v>
      </c>
      <c r="AJ26" s="121">
        <v>3052012608.6100001</v>
      </c>
      <c r="AK26" s="121">
        <v>4745753058.8599997</v>
      </c>
      <c r="AL26" s="121">
        <v>3145838025.8600001</v>
      </c>
      <c r="AM26" s="121">
        <v>2654950312.0900002</v>
      </c>
      <c r="AN26" s="121">
        <v>2741304614.6599998</v>
      </c>
      <c r="AO26" s="121">
        <v>3067170808.8000002</v>
      </c>
      <c r="AP26" s="121">
        <v>2830148376.73</v>
      </c>
      <c r="AQ26" s="121">
        <v>2697153544.23</v>
      </c>
      <c r="AR26" s="121">
        <v>2835441334.3800001</v>
      </c>
    </row>
    <row r="27" spans="1:44" s="79" customFormat="1">
      <c r="A27" s="120" t="s">
        <v>442</v>
      </c>
      <c r="B27" s="121">
        <v>-3049207322.3899999</v>
      </c>
      <c r="C27" s="121">
        <v>-1993010223</v>
      </c>
      <c r="D27" s="121">
        <v>-2224144034.21</v>
      </c>
      <c r="E27" s="121">
        <v>-2418313769.25</v>
      </c>
      <c r="F27" s="121">
        <v>-2883893581.7199998</v>
      </c>
      <c r="G27" s="121">
        <v>-1761076565.24</v>
      </c>
      <c r="H27" s="121">
        <v>-4630572429.3399982</v>
      </c>
      <c r="I27" s="121">
        <v>-2024853328.7699978</v>
      </c>
      <c r="J27" s="121">
        <v>-2361397004.6700001</v>
      </c>
      <c r="K27" s="121">
        <v>-2563827903.04</v>
      </c>
      <c r="L27" s="121">
        <v>-3090342303.5500002</v>
      </c>
      <c r="M27" s="121">
        <v>-2914872237.8400002</v>
      </c>
      <c r="N27" s="121">
        <v>-2846159402.6000013</v>
      </c>
      <c r="O27" s="121">
        <v>-2610659223.2399545</v>
      </c>
      <c r="P27" s="121">
        <v>-3036242854.5400014</v>
      </c>
      <c r="Q27" s="121">
        <v>-3089788396.2300625</v>
      </c>
      <c r="R27" s="121">
        <v>-3200768776.2400222</v>
      </c>
      <c r="S27" s="121">
        <v>-3251141928.6399703</v>
      </c>
      <c r="T27" s="121">
        <v>-3726905588.6500001</v>
      </c>
      <c r="U27" s="121">
        <v>-3798201070.9099998</v>
      </c>
      <c r="V27" s="121">
        <v>-3924664167.9400001</v>
      </c>
      <c r="W27" s="121">
        <v>-4838444285.1199999</v>
      </c>
      <c r="X27" s="121">
        <v>-5066084836.9399996</v>
      </c>
      <c r="Y27" s="121">
        <v>-6117892562.5500002</v>
      </c>
      <c r="Z27" s="121">
        <v>-3018383682.0100002</v>
      </c>
      <c r="AA27" s="121">
        <v>-2497844285.0900002</v>
      </c>
      <c r="AB27" s="121">
        <v>-2817624049.3899999</v>
      </c>
      <c r="AC27" s="121">
        <v>-3967354975.77</v>
      </c>
      <c r="AD27" s="121">
        <v>-4422010618.9300003</v>
      </c>
      <c r="AE27" s="121">
        <v>-3824731060.6299901</v>
      </c>
      <c r="AF27" s="121">
        <v>-3989617540.73</v>
      </c>
      <c r="AG27" s="121">
        <v>-3660500059.8299999</v>
      </c>
      <c r="AH27" s="121">
        <v>-4159249504.9500003</v>
      </c>
      <c r="AI27" s="121">
        <v>-4603673494.0999994</v>
      </c>
      <c r="AJ27" s="121">
        <v>-4708314333.1300001</v>
      </c>
      <c r="AK27" s="121">
        <v>-4960844458.6700096</v>
      </c>
      <c r="AL27" s="121">
        <v>-4799498548.0900002</v>
      </c>
      <c r="AM27" s="121">
        <v>-3971406601.4899998</v>
      </c>
      <c r="AN27" s="121">
        <v>-5027072859.1499996</v>
      </c>
      <c r="AO27" s="121">
        <v>-6712470576.6900005</v>
      </c>
      <c r="AP27" s="121">
        <v>-5304772765.8199997</v>
      </c>
      <c r="AQ27" s="121">
        <v>-5823194739.8599997</v>
      </c>
      <c r="AR27" s="121">
        <v>-6078772773.8199997</v>
      </c>
    </row>
    <row r="28" spans="1:44" s="79" customFormat="1">
      <c r="A28" s="118" t="s">
        <v>212</v>
      </c>
      <c r="B28" s="119">
        <v>4321474492.8399925</v>
      </c>
      <c r="C28" s="119">
        <v>4287457436.3099914</v>
      </c>
      <c r="D28" s="119">
        <v>3447387527.1800089</v>
      </c>
      <c r="E28" s="119">
        <v>3884918859.6099968</v>
      </c>
      <c r="F28" s="119">
        <v>1670940765.4000058</v>
      </c>
      <c r="G28" s="119">
        <v>4406107100.9900007</v>
      </c>
      <c r="H28" s="119">
        <v>-3543511477.9299984</v>
      </c>
      <c r="I28" s="119">
        <v>3814330850.4400177</v>
      </c>
      <c r="J28" s="119">
        <v>4063092901.7800031</v>
      </c>
      <c r="K28" s="119">
        <v>4611087695.9800825</v>
      </c>
      <c r="L28" s="119">
        <v>3803096130.6700001</v>
      </c>
      <c r="M28" s="119">
        <v>1667282642.5701036</v>
      </c>
      <c r="N28" s="119">
        <v>4172354598.1799955</v>
      </c>
      <c r="O28" s="119">
        <v>4199924062.7799273</v>
      </c>
      <c r="P28" s="119">
        <v>4317215412.4500008</v>
      </c>
      <c r="Q28" s="119">
        <v>4901971907.3999329</v>
      </c>
      <c r="R28" s="119">
        <v>4087903548.26998</v>
      </c>
      <c r="S28" s="119">
        <v>4196266713.2100258</v>
      </c>
      <c r="T28" s="119">
        <v>5160230457.7999992</v>
      </c>
      <c r="U28" s="119">
        <v>6063174293.4898996</v>
      </c>
      <c r="V28" s="119">
        <v>5472013233.800005</v>
      </c>
      <c r="W28" s="119">
        <v>4078269485.4800034</v>
      </c>
      <c r="X28" s="119">
        <v>2568372141.9499912</v>
      </c>
      <c r="Y28" s="119">
        <v>360289444.14000702</v>
      </c>
      <c r="Z28" s="119">
        <v>1715529545.800005</v>
      </c>
      <c r="AA28" s="119">
        <v>4102761337.3299971</v>
      </c>
      <c r="AB28" s="119">
        <v>3981133338.2099967</v>
      </c>
      <c r="AC28" s="119">
        <v>4435288145.7998953</v>
      </c>
      <c r="AD28" s="119">
        <v>5137856384.5300064</v>
      </c>
      <c r="AE28" s="119">
        <v>7538721198.330019</v>
      </c>
      <c r="AF28" s="119">
        <v>7289017762.6200027</v>
      </c>
      <c r="AG28" s="119">
        <v>8081396096.1900024</v>
      </c>
      <c r="AH28" s="119">
        <v>9015877713.9400005</v>
      </c>
      <c r="AI28" s="119">
        <v>11465622108.250126</v>
      </c>
      <c r="AJ28" s="119">
        <v>12653383474.720009</v>
      </c>
      <c r="AK28" s="119">
        <v>13292205529.450003</v>
      </c>
      <c r="AL28" s="119">
        <v>12248070539.880001</v>
      </c>
      <c r="AM28" s="119">
        <v>12207681938.860094</v>
      </c>
      <c r="AN28" s="119">
        <v>12213342338.329889</v>
      </c>
      <c r="AO28" s="119">
        <v>11967972451.330078</v>
      </c>
      <c r="AP28" s="119">
        <v>11064043331.940004</v>
      </c>
      <c r="AQ28" s="119">
        <v>13052771865.719997</v>
      </c>
      <c r="AR28" s="119">
        <v>10689600293.289993</v>
      </c>
    </row>
    <row r="29" spans="1:44" s="79" customFormat="1">
      <c r="A29" s="122" t="s">
        <v>213</v>
      </c>
      <c r="B29" s="121">
        <v>25632287.010000002</v>
      </c>
      <c r="C29" s="121">
        <v>37640934.82</v>
      </c>
      <c r="D29" s="121">
        <v>43092535.520000003</v>
      </c>
      <c r="E29" s="121">
        <v>37461495.770000003</v>
      </c>
      <c r="F29" s="121">
        <v>5771917898.0799999</v>
      </c>
      <c r="G29" s="121">
        <v>68285070.679996595</v>
      </c>
      <c r="H29" s="121">
        <v>68837943.280000001</v>
      </c>
      <c r="I29" s="121">
        <v>28557602.629999999</v>
      </c>
      <c r="J29" s="121">
        <v>36592168.049999997</v>
      </c>
      <c r="K29" s="121">
        <v>71687710.640000001</v>
      </c>
      <c r="L29" s="121">
        <v>55069996.649999999</v>
      </c>
      <c r="M29" s="121">
        <v>63781162.020000003</v>
      </c>
      <c r="N29" s="121">
        <v>45114723.789999999</v>
      </c>
      <c r="O29" s="121">
        <v>59475703.289999999</v>
      </c>
      <c r="P29" s="121">
        <v>389875545.77999997</v>
      </c>
      <c r="Q29" s="121">
        <v>47899784.870000497</v>
      </c>
      <c r="R29" s="121">
        <v>40046833.43</v>
      </c>
      <c r="S29" s="121">
        <v>225009813.34</v>
      </c>
      <c r="T29" s="121">
        <v>62797788.329999998</v>
      </c>
      <c r="U29" s="121">
        <v>828263474.75999999</v>
      </c>
      <c r="V29" s="121">
        <v>78064390.670000106</v>
      </c>
      <c r="W29" s="121">
        <v>-23420746.930000201</v>
      </c>
      <c r="X29" s="121">
        <v>3563546025.1599998</v>
      </c>
      <c r="Y29" s="121">
        <v>24045651.309999298</v>
      </c>
      <c r="Z29" s="121">
        <v>47239064.75</v>
      </c>
      <c r="AA29" s="121">
        <v>67331670.929999903</v>
      </c>
      <c r="AB29" s="121">
        <v>42926434.75</v>
      </c>
      <c r="AC29" s="121">
        <v>-2595268.0300000799</v>
      </c>
      <c r="AD29" s="121">
        <v>122755234.73999999</v>
      </c>
      <c r="AE29" s="121">
        <v>47755549.609999999</v>
      </c>
      <c r="AF29" s="121">
        <v>64011110.979999997</v>
      </c>
      <c r="AG29" s="121">
        <v>11535903.51</v>
      </c>
      <c r="AH29" s="121">
        <v>575368670.19000006</v>
      </c>
      <c r="AI29" s="121">
        <v>78463048.110000104</v>
      </c>
      <c r="AJ29" s="121">
        <v>40031925.340000004</v>
      </c>
      <c r="AK29" s="121">
        <v>25339825.300000001</v>
      </c>
      <c r="AL29" s="121">
        <v>106861211.44</v>
      </c>
      <c r="AM29" s="121">
        <v>51228055.140000001</v>
      </c>
      <c r="AN29" s="121">
        <v>41061561.039999999</v>
      </c>
      <c r="AO29" s="121">
        <v>54376286.210000001</v>
      </c>
      <c r="AP29" s="121">
        <v>47588530.259999998</v>
      </c>
      <c r="AQ29" s="121">
        <v>56031436.079999998</v>
      </c>
      <c r="AR29" s="121">
        <v>89573241.340000093</v>
      </c>
    </row>
    <row r="30" spans="1:44" s="79" customFormat="1">
      <c r="A30" s="118" t="s">
        <v>214</v>
      </c>
      <c r="B30" s="119">
        <v>4347106779.8499928</v>
      </c>
      <c r="C30" s="119">
        <v>4325098371.1299915</v>
      </c>
      <c r="D30" s="119">
        <v>3490480062.7000089</v>
      </c>
      <c r="E30" s="119">
        <v>3922380355.3799968</v>
      </c>
      <c r="F30" s="119">
        <v>7442858663.4800053</v>
      </c>
      <c r="G30" s="119">
        <v>4474392171.6699972</v>
      </c>
      <c r="H30" s="119">
        <v>-3474673534.6499982</v>
      </c>
      <c r="I30" s="119">
        <v>3842888453.0700178</v>
      </c>
      <c r="J30" s="119">
        <v>4099685069.8300033</v>
      </c>
      <c r="K30" s="119">
        <v>4682775406.6200829</v>
      </c>
      <c r="L30" s="119">
        <v>3858166127.3200002</v>
      </c>
      <c r="M30" s="119">
        <v>1731063804.5901036</v>
      </c>
      <c r="N30" s="119">
        <v>4217469321.9699955</v>
      </c>
      <c r="O30" s="119">
        <v>4259399766.0699272</v>
      </c>
      <c r="P30" s="119">
        <v>4707090958.2300005</v>
      </c>
      <c r="Q30" s="119">
        <v>4949871692.2699337</v>
      </c>
      <c r="R30" s="119">
        <v>4127950381.6999798</v>
      </c>
      <c r="S30" s="119">
        <v>4421276526.5500259</v>
      </c>
      <c r="T30" s="119">
        <v>5223028246.1299992</v>
      </c>
      <c r="U30" s="119">
        <v>6891437768.2498999</v>
      </c>
      <c r="V30" s="119">
        <v>5550077624.470005</v>
      </c>
      <c r="W30" s="119">
        <v>4054848738.5500031</v>
      </c>
      <c r="X30" s="119">
        <v>6131918167.1099911</v>
      </c>
      <c r="Y30" s="119">
        <v>384335095.45000631</v>
      </c>
      <c r="Z30" s="119">
        <v>1762768610.550005</v>
      </c>
      <c r="AA30" s="119">
        <v>4170093008.2599969</v>
      </c>
      <c r="AB30" s="119">
        <v>4024059772.9599967</v>
      </c>
      <c r="AC30" s="119">
        <v>4432692877.7698956</v>
      </c>
      <c r="AD30" s="119">
        <v>5260611619.2700062</v>
      </c>
      <c r="AE30" s="119">
        <v>7586476747.9400187</v>
      </c>
      <c r="AF30" s="119">
        <v>7353028873.6000023</v>
      </c>
      <c r="AG30" s="119">
        <v>8092931999.7000027</v>
      </c>
      <c r="AH30" s="119">
        <v>9591246384.1300011</v>
      </c>
      <c r="AI30" s="119">
        <v>11544085156.360126</v>
      </c>
      <c r="AJ30" s="119">
        <v>12693415400.060009</v>
      </c>
      <c r="AK30" s="119">
        <v>13317545354.750002</v>
      </c>
      <c r="AL30" s="119">
        <v>12354931751.320002</v>
      </c>
      <c r="AM30" s="119">
        <v>12258909994.000093</v>
      </c>
      <c r="AN30" s="119">
        <v>12254403899.36989</v>
      </c>
      <c r="AO30" s="119">
        <v>12022348737.540077</v>
      </c>
      <c r="AP30" s="119">
        <v>11111631862.200005</v>
      </c>
      <c r="AQ30" s="119">
        <v>13108803301.799997</v>
      </c>
      <c r="AR30" s="119">
        <v>10779173534.629993</v>
      </c>
    </row>
    <row r="31" spans="1:44" s="79" customFormat="1">
      <c r="A31" s="123" t="s">
        <v>443</v>
      </c>
      <c r="B31" s="121">
        <v>-984793340.78999996</v>
      </c>
      <c r="C31" s="121">
        <v>-811928867.74000001</v>
      </c>
      <c r="D31" s="121">
        <v>23866594.6399999</v>
      </c>
      <c r="E31" s="121">
        <v>-123696050.59</v>
      </c>
      <c r="F31" s="121">
        <v>-492066266.80000198</v>
      </c>
      <c r="G31" s="121">
        <v>-609414620.72999704</v>
      </c>
      <c r="H31" s="121">
        <v>7374547222.9200001</v>
      </c>
      <c r="I31" s="121">
        <v>-589004582.39999998</v>
      </c>
      <c r="J31" s="121">
        <v>-1044841293.1</v>
      </c>
      <c r="K31" s="121">
        <v>-1459664907.4200001</v>
      </c>
      <c r="L31" s="121">
        <v>-912021668.46000004</v>
      </c>
      <c r="M31" s="121">
        <v>-230939656.21000001</v>
      </c>
      <c r="N31" s="121">
        <v>-1079140748.5</v>
      </c>
      <c r="O31" s="121">
        <v>-896043253.51999998</v>
      </c>
      <c r="P31" s="121">
        <v>-1036590892.28</v>
      </c>
      <c r="Q31" s="121">
        <v>-1039088077.5700001</v>
      </c>
      <c r="R31" s="121">
        <v>-664757321.44000006</v>
      </c>
      <c r="S31" s="121">
        <v>-487924348.44999999</v>
      </c>
      <c r="T31" s="121">
        <v>-1291627846.6099999</v>
      </c>
      <c r="U31" s="121">
        <v>-2323057768.73</v>
      </c>
      <c r="V31" s="121">
        <v>-638524595</v>
      </c>
      <c r="W31" s="121">
        <v>1117983959.78</v>
      </c>
      <c r="X31" s="121">
        <v>-125152779.98</v>
      </c>
      <c r="Y31" s="121">
        <v>6506193730.1099997</v>
      </c>
      <c r="Z31" s="121">
        <v>2206879755.6700001</v>
      </c>
      <c r="AA31" s="121">
        <v>-131114871.01000001</v>
      </c>
      <c r="AB31" s="121">
        <v>-103634610.98999999</v>
      </c>
      <c r="AC31" s="121">
        <v>-519266175.82000101</v>
      </c>
      <c r="AD31" s="121">
        <v>-110822552.43000001</v>
      </c>
      <c r="AE31" s="121">
        <v>-1016591491.17</v>
      </c>
      <c r="AF31" s="121">
        <v>-1753502968.3599999</v>
      </c>
      <c r="AG31" s="121">
        <v>-1560383515.9000001</v>
      </c>
      <c r="AH31" s="121">
        <v>-1531475710.02</v>
      </c>
      <c r="AI31" s="121">
        <v>-2277298250.2399998</v>
      </c>
      <c r="AJ31" s="121">
        <v>-2761043609.8200002</v>
      </c>
      <c r="AK31" s="121">
        <v>-2812813442.79</v>
      </c>
      <c r="AL31" s="121">
        <v>-2283758701.5300002</v>
      </c>
      <c r="AM31" s="121">
        <v>-1982268258.97</v>
      </c>
      <c r="AN31" s="121">
        <v>-1821399262.3599999</v>
      </c>
      <c r="AO31" s="121">
        <v>-868331052.89000106</v>
      </c>
      <c r="AP31" s="121">
        <v>-229354086.13999999</v>
      </c>
      <c r="AQ31" s="121">
        <v>-2090717022.5699999</v>
      </c>
      <c r="AR31" s="121">
        <v>188241468.34</v>
      </c>
    </row>
    <row r="32" spans="1:44" s="79" customFormat="1">
      <c r="A32" s="123" t="s">
        <v>336</v>
      </c>
      <c r="B32" s="121">
        <v>-362597334.68000001</v>
      </c>
      <c r="C32" s="121">
        <v>-358765528.74000001</v>
      </c>
      <c r="D32" s="121">
        <v>-356109543.57999998</v>
      </c>
      <c r="E32" s="121">
        <v>-389833606.08999997</v>
      </c>
      <c r="F32" s="121">
        <v>-727537797.88</v>
      </c>
      <c r="G32" s="121">
        <v>-379591916.94</v>
      </c>
      <c r="H32" s="121">
        <v>-389647200.31</v>
      </c>
      <c r="I32" s="121">
        <v>-331207432.73000002</v>
      </c>
      <c r="J32" s="121">
        <v>-306317104.11000001</v>
      </c>
      <c r="K32" s="121">
        <v>-320452410.74000001</v>
      </c>
      <c r="L32" s="121">
        <v>-292715796.67000002</v>
      </c>
      <c r="M32" s="121">
        <v>-96142824.700000003</v>
      </c>
      <c r="N32" s="121">
        <v>-299297411.69</v>
      </c>
      <c r="O32" s="121">
        <v>-351064149.69</v>
      </c>
      <c r="P32" s="121">
        <v>-368108052.89999998</v>
      </c>
      <c r="Q32" s="121">
        <v>-403689523.63</v>
      </c>
      <c r="R32" s="121">
        <v>-357097772.81</v>
      </c>
      <c r="S32" s="121">
        <v>-390558142.74000001</v>
      </c>
      <c r="T32" s="121">
        <v>-406950328.56</v>
      </c>
      <c r="U32" s="121">
        <v>-483846207.92000002</v>
      </c>
      <c r="V32" s="121">
        <v>-516364660.19999999</v>
      </c>
      <c r="W32" s="121">
        <v>-535359984.38999999</v>
      </c>
      <c r="X32" s="121">
        <v>-551799749.05999994</v>
      </c>
      <c r="Y32" s="121">
        <v>-734218216.61000001</v>
      </c>
      <c r="Z32" s="121">
        <v>-414625706.17000002</v>
      </c>
      <c r="AA32" s="121">
        <v>-414556473.25</v>
      </c>
      <c r="AB32" s="121">
        <v>-397358125.69999999</v>
      </c>
      <c r="AC32" s="121">
        <v>-342031816.54000002</v>
      </c>
      <c r="AD32" s="121">
        <v>-522281197.02999997</v>
      </c>
      <c r="AE32" s="121">
        <v>-733891973.45000005</v>
      </c>
      <c r="AF32" s="121">
        <v>-592980096.35000002</v>
      </c>
      <c r="AG32" s="121">
        <v>-686680427.54999995</v>
      </c>
      <c r="AH32" s="121">
        <v>-852700286.37</v>
      </c>
      <c r="AI32" s="121">
        <v>-975331019.04999995</v>
      </c>
      <c r="AJ32" s="121">
        <v>-1035858809.04</v>
      </c>
      <c r="AK32" s="121">
        <v>-1104638783.23</v>
      </c>
      <c r="AL32" s="121">
        <v>-1050297496.23</v>
      </c>
      <c r="AM32" s="121">
        <v>-1071085335.83</v>
      </c>
      <c r="AN32" s="121">
        <v>-1074989005.8399999</v>
      </c>
      <c r="AO32" s="121">
        <v>-1131655007.8399999</v>
      </c>
      <c r="AP32" s="121">
        <v>-1124414690.3399999</v>
      </c>
      <c r="AQ32" s="121">
        <v>-1147685487.45</v>
      </c>
      <c r="AR32" s="121">
        <v>-1141868620.6500001</v>
      </c>
    </row>
    <row r="33" spans="1:44" s="79" customFormat="1">
      <c r="A33" s="122" t="s">
        <v>691</v>
      </c>
      <c r="B33" s="121">
        <v>-322117971.51999998</v>
      </c>
      <c r="C33" s="121">
        <v>-325827755.87</v>
      </c>
      <c r="D33" s="121">
        <v>-377840732.42000002</v>
      </c>
      <c r="E33" s="121">
        <v>-449408410.33999997</v>
      </c>
      <c r="F33" s="121">
        <v>-404904378.81999999</v>
      </c>
      <c r="G33" s="121">
        <v>-477828131.04000002</v>
      </c>
      <c r="H33" s="121">
        <v>-448085505.31999999</v>
      </c>
      <c r="I33" s="121">
        <v>-411166665.82999998</v>
      </c>
      <c r="J33" s="121">
        <v>-389475960.11000001</v>
      </c>
      <c r="K33" s="121">
        <v>-437609844.52999997</v>
      </c>
      <c r="L33" s="121">
        <v>-407252032.73000002</v>
      </c>
      <c r="M33" s="121">
        <v>-440701155.69999999</v>
      </c>
      <c r="N33" s="121">
        <v>-396010170.86000001</v>
      </c>
      <c r="O33" s="121">
        <v>-393610554.41000003</v>
      </c>
      <c r="P33" s="121">
        <v>-461508343.63999999</v>
      </c>
      <c r="Q33" s="121">
        <v>-398904360.16000003</v>
      </c>
      <c r="R33" s="121">
        <v>-357283708.14999998</v>
      </c>
      <c r="S33" s="121">
        <v>-407788963.27999997</v>
      </c>
      <c r="T33" s="121">
        <v>-349036842.50999999</v>
      </c>
      <c r="U33" s="121">
        <v>-281739462.39999998</v>
      </c>
      <c r="V33" s="121">
        <v>-390395957.72000003</v>
      </c>
      <c r="W33" s="121">
        <v>-430170008.95999998</v>
      </c>
      <c r="X33" s="121">
        <v>-1198825519.53</v>
      </c>
      <c r="Y33" s="121">
        <v>-462477057.22000003</v>
      </c>
      <c r="Z33" s="121">
        <v>-350341214.31999999</v>
      </c>
      <c r="AA33" s="121">
        <v>-415674130.08999997</v>
      </c>
      <c r="AB33" s="121">
        <v>-438164921.83999997</v>
      </c>
      <c r="AC33" s="121">
        <v>-372341804.39999998</v>
      </c>
      <c r="AD33" s="121">
        <v>-401600547.04000002</v>
      </c>
      <c r="AE33" s="121">
        <v>-312299320.37</v>
      </c>
      <c r="AF33" s="121">
        <v>-397708525.56999999</v>
      </c>
      <c r="AG33" s="121">
        <v>-493904764.44</v>
      </c>
      <c r="AH33" s="121">
        <v>-526687802.47000003</v>
      </c>
      <c r="AI33" s="121">
        <v>-602317741.87</v>
      </c>
      <c r="AJ33" s="121">
        <v>-754343106.92999995</v>
      </c>
      <c r="AK33" s="121">
        <v>-799533128.73000002</v>
      </c>
      <c r="AL33" s="121">
        <v>-814283465.90999997</v>
      </c>
      <c r="AM33" s="121">
        <v>-851279608.82000005</v>
      </c>
      <c r="AN33" s="121">
        <v>-961864166.16999996</v>
      </c>
      <c r="AO33" s="121">
        <v>-1160432486.03</v>
      </c>
      <c r="AP33" s="121">
        <v>-975662056.26999998</v>
      </c>
      <c r="AQ33" s="121">
        <v>-905298441.74000001</v>
      </c>
      <c r="AR33" s="121">
        <v>-905976345.01999998</v>
      </c>
    </row>
    <row r="34" spans="1:44" s="79" customFormat="1" ht="13.5" thickBot="1">
      <c r="A34" s="132" t="s">
        <v>215</v>
      </c>
      <c r="B34" s="133">
        <v>2677598132.859993</v>
      </c>
      <c r="C34" s="133">
        <v>2828576218.7799921</v>
      </c>
      <c r="D34" s="133">
        <v>2780396381.3400087</v>
      </c>
      <c r="E34" s="133">
        <v>2959442288.3599963</v>
      </c>
      <c r="F34" s="133">
        <v>5818350219.9800034</v>
      </c>
      <c r="G34" s="133">
        <v>3007557502.96</v>
      </c>
      <c r="H34" s="133">
        <v>3062140982.6400018</v>
      </c>
      <c r="I34" s="133">
        <v>2511509772.1100178</v>
      </c>
      <c r="J34" s="133">
        <v>2359050712.5100031</v>
      </c>
      <c r="K34" s="133">
        <v>2465048243.9300833</v>
      </c>
      <c r="L34" s="133">
        <v>2246176629.46</v>
      </c>
      <c r="M34" s="133">
        <v>963280167.98010349</v>
      </c>
      <c r="N34" s="133">
        <v>2443020990.9199953</v>
      </c>
      <c r="O34" s="133">
        <v>2618681808.4499273</v>
      </c>
      <c r="P34" s="133">
        <v>2840883669.4100008</v>
      </c>
      <c r="Q34" s="133">
        <v>3108189730.9099336</v>
      </c>
      <c r="R34" s="133">
        <v>2748811579.2999797</v>
      </c>
      <c r="S34" s="133">
        <v>3135005072.0800266</v>
      </c>
      <c r="T34" s="133">
        <v>3175413228.4499998</v>
      </c>
      <c r="U34" s="133">
        <v>3802794329.1998992</v>
      </c>
      <c r="V34" s="133">
        <v>4004792411.550005</v>
      </c>
      <c r="W34" s="133">
        <v>4207302704.9800024</v>
      </c>
      <c r="X34" s="133">
        <v>4256140118.5399923</v>
      </c>
      <c r="Y34" s="133">
        <v>5693833551.7300062</v>
      </c>
      <c r="Z34" s="133">
        <v>3204681445.7300048</v>
      </c>
      <c r="AA34" s="133">
        <v>3208747533.9099965</v>
      </c>
      <c r="AB34" s="133">
        <v>3084902114.429997</v>
      </c>
      <c r="AC34" s="133">
        <v>3199053081.0098944</v>
      </c>
      <c r="AD34" s="133">
        <v>4225907322.7700062</v>
      </c>
      <c r="AE34" s="133">
        <v>5523693962.9500189</v>
      </c>
      <c r="AF34" s="133">
        <v>4608837283.3200026</v>
      </c>
      <c r="AG34" s="133">
        <v>5351963291.8100033</v>
      </c>
      <c r="AH34" s="133">
        <v>6680382585.2700005</v>
      </c>
      <c r="AI34" s="133">
        <v>7689138145.2001266</v>
      </c>
      <c r="AJ34" s="133">
        <v>8142169874.2700081</v>
      </c>
      <c r="AK34" s="133">
        <v>8600560000.0000038</v>
      </c>
      <c r="AL34" s="133">
        <v>8206592087.6500015</v>
      </c>
      <c r="AM34" s="133">
        <v>8354276790.3800945</v>
      </c>
      <c r="AN34" s="133">
        <v>8396151464.9998894</v>
      </c>
      <c r="AO34" s="133">
        <v>8861930190.7800751</v>
      </c>
      <c r="AP34" s="133">
        <v>8782201029.4500046</v>
      </c>
      <c r="AQ34" s="133">
        <v>8965102350.0399971</v>
      </c>
      <c r="AR34" s="133">
        <v>8919570037.2999935</v>
      </c>
    </row>
    <row r="35" spans="1:44" s="79" customFormat="1" ht="13.5" thickTop="1">
      <c r="B35" s="114"/>
      <c r="C35" s="114"/>
      <c r="D35" s="115"/>
      <c r="E35" s="115"/>
      <c r="F35" s="84"/>
      <c r="G35" s="84"/>
      <c r="H35" s="84"/>
      <c r="I35" s="84"/>
      <c r="J35" s="84"/>
      <c r="K35" s="84"/>
      <c r="L35" s="84"/>
      <c r="M35" s="84"/>
      <c r="N35" s="84"/>
      <c r="O35" s="84"/>
      <c r="P35" s="84"/>
      <c r="Q35" s="84"/>
      <c r="R35" s="84"/>
      <c r="S35" s="84"/>
      <c r="T35" s="84"/>
      <c r="U35" s="84"/>
      <c r="V35" s="84"/>
    </row>
    <row r="36" spans="1:44" s="79" customFormat="1">
      <c r="B36" s="111"/>
      <c r="C36" s="85"/>
      <c r="D36" s="85"/>
      <c r="E36" s="85"/>
      <c r="F36" s="85"/>
      <c r="G36" s="85"/>
      <c r="H36" s="85"/>
      <c r="I36" s="85"/>
      <c r="J36" s="85"/>
      <c r="K36" s="85"/>
      <c r="L36" s="85"/>
      <c r="M36" s="85"/>
      <c r="N36" s="85"/>
      <c r="O36" s="85"/>
      <c r="P36" s="85"/>
      <c r="Q36" s="85"/>
      <c r="R36" s="85"/>
      <c r="S36" s="85"/>
      <c r="T36" s="85"/>
      <c r="U36" s="85"/>
      <c r="V36" s="85"/>
    </row>
    <row r="37" spans="1:44" s="79" customFormat="1">
      <c r="B37" s="111"/>
      <c r="C37" s="85"/>
      <c r="D37" s="85"/>
      <c r="E37" s="85"/>
      <c r="F37" s="85"/>
      <c r="G37" s="85"/>
      <c r="H37" s="85"/>
      <c r="I37" s="85"/>
      <c r="J37" s="85"/>
      <c r="K37" s="85"/>
      <c r="L37" s="85"/>
      <c r="M37" s="85"/>
      <c r="N37" s="85"/>
      <c r="O37" s="85"/>
      <c r="P37" s="85"/>
      <c r="Q37" s="85"/>
      <c r="R37" s="85"/>
      <c r="S37" s="85"/>
      <c r="T37" s="85"/>
      <c r="U37" s="85"/>
      <c r="V37" s="85"/>
    </row>
    <row r="38" spans="1:44" s="79" customFormat="1">
      <c r="B38" s="111"/>
      <c r="C38" s="85"/>
      <c r="D38" s="85"/>
      <c r="E38" s="85"/>
      <c r="F38" s="85"/>
      <c r="G38" s="85"/>
      <c r="H38" s="85"/>
      <c r="I38" s="85"/>
      <c r="J38" s="85"/>
      <c r="K38" s="85"/>
      <c r="L38" s="85"/>
      <c r="M38" s="85"/>
      <c r="N38" s="85"/>
      <c r="O38" s="85"/>
      <c r="P38" s="85"/>
      <c r="Q38" s="85"/>
      <c r="R38" s="85"/>
      <c r="S38" s="85"/>
      <c r="T38" s="85"/>
      <c r="U38" s="85"/>
      <c r="V38" s="85"/>
    </row>
    <row r="39" spans="1:44" s="79" customFormat="1">
      <c r="B39" s="111"/>
      <c r="C39" s="85"/>
      <c r="D39" s="85"/>
      <c r="E39" s="85"/>
      <c r="F39" s="85"/>
      <c r="G39" s="85"/>
      <c r="H39" s="85"/>
      <c r="I39" s="85"/>
      <c r="J39" s="85"/>
      <c r="K39" s="85"/>
      <c r="L39" s="85"/>
      <c r="M39" s="85"/>
      <c r="N39" s="85"/>
      <c r="O39" s="85"/>
      <c r="P39" s="85"/>
      <c r="Q39" s="85"/>
      <c r="R39" s="85"/>
      <c r="S39" s="85"/>
      <c r="T39" s="85"/>
      <c r="U39" s="85"/>
      <c r="V39" s="85"/>
    </row>
    <row r="40" spans="1:44" s="79" customFormat="1">
      <c r="B40" s="111"/>
      <c r="C40" s="85"/>
      <c r="D40" s="85"/>
      <c r="E40" s="85"/>
      <c r="F40" s="85"/>
      <c r="G40" s="85"/>
      <c r="H40" s="85"/>
      <c r="I40" s="85"/>
      <c r="J40" s="85"/>
      <c r="K40" s="85"/>
      <c r="L40" s="85"/>
      <c r="M40" s="85"/>
      <c r="N40" s="85"/>
      <c r="O40" s="85"/>
      <c r="P40" s="85"/>
      <c r="Q40" s="85"/>
      <c r="R40" s="85"/>
      <c r="S40" s="85"/>
      <c r="T40" s="85"/>
      <c r="U40" s="85"/>
      <c r="V40" s="85"/>
    </row>
  </sheetData>
  <sheetProtection sheet="1" objects="1" scenarios="1"/>
  <hyperlinks>
    <hyperlink ref="A4" location="'Index'!B26" display="Índice!A1" xr:uid="{289BBCAF-6C8C-4D84-A145-A60EFF020E84}"/>
  </hyperlinks>
  <printOptions horizontalCentered="1"/>
  <pageMargins left="0.39370078740157483" right="0.39370078740157483" top="0.39370078740157483" bottom="0.39370078740157483" header="0.51181102362204722" footer="0.51181102362204722"/>
  <pageSetup paperSize="9" orientation="landscape" r:id="rId1"/>
  <headerFooter alignWithMargins="0">
    <oddHeader>&amp;R&amp;"Calibri"&amp;10&amp;K000000 #interna&amp;1#_x000D_</oddHead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05758-DA38-4EC1-8089-D3075174E537}">
  <sheetPr codeName="Plan46">
    <tabColor theme="0" tint="-0.499984740745262"/>
  </sheetPr>
  <dimension ref="A1:BX34"/>
  <sheetViews>
    <sheetView showGridLines="0" showRowColHeaders="0" zoomScaleNormal="100" workbookViewId="0">
      <pane xSplit="1" ySplit="5" topLeftCell="BP6" activePane="bottomRight" state="frozen"/>
      <selection pane="topRight" activeCell="B1" sqref="B1"/>
      <selection pane="bottomLeft" activeCell="A6" sqref="A6"/>
      <selection pane="bottomRight" activeCell="A4" sqref="A4"/>
    </sheetView>
  </sheetViews>
  <sheetFormatPr defaultColWidth="12.42578125" defaultRowHeight="12.75"/>
  <cols>
    <col min="1" max="1" width="64.7109375" customWidth="1"/>
    <col min="2" max="236" width="12.7109375" customWidth="1"/>
  </cols>
  <sheetData>
    <row r="1" spans="1:76" s="405" customFormat="1" ht="16.350000000000001" customHeight="1">
      <c r="A1" s="90"/>
      <c r="B1" s="430"/>
      <c r="C1" s="430"/>
      <c r="D1" s="430"/>
      <c r="E1" s="430"/>
      <c r="F1" s="430"/>
      <c r="G1" s="430"/>
      <c r="H1" s="430"/>
      <c r="I1" s="430"/>
      <c r="J1" s="430"/>
      <c r="K1" s="430"/>
      <c r="L1" s="430"/>
      <c r="M1" s="430"/>
      <c r="N1" s="430"/>
      <c r="O1" s="430"/>
      <c r="P1" s="430"/>
      <c r="Q1" s="430"/>
      <c r="R1" s="430"/>
      <c r="S1" s="430"/>
      <c r="T1" s="430"/>
      <c r="U1" s="430"/>
      <c r="V1" s="430"/>
      <c r="W1" s="430"/>
      <c r="X1" s="430"/>
      <c r="Y1" s="430"/>
      <c r="Z1" s="430"/>
      <c r="AA1" s="430"/>
      <c r="AB1" s="430"/>
      <c r="AC1" s="430"/>
      <c r="AD1" s="430"/>
      <c r="AE1" s="430"/>
      <c r="AF1" s="430"/>
      <c r="AG1" s="430"/>
      <c r="AH1" s="430"/>
      <c r="AI1" s="430"/>
      <c r="AJ1" s="430"/>
      <c r="AK1" s="430"/>
      <c r="AL1" s="430"/>
      <c r="AM1" s="430"/>
      <c r="AN1" s="430"/>
      <c r="AO1" s="430"/>
      <c r="AP1" s="430"/>
      <c r="AQ1" s="430"/>
      <c r="AR1" s="430"/>
      <c r="AS1" s="430"/>
      <c r="AT1" s="430"/>
      <c r="AU1" s="430"/>
      <c r="AV1" s="430"/>
      <c r="AW1" s="430"/>
      <c r="AX1" s="430"/>
      <c r="AY1" s="430"/>
      <c r="AZ1" s="430"/>
      <c r="BA1" s="430"/>
      <c r="BB1" s="430"/>
      <c r="BC1" s="430"/>
      <c r="BD1" s="430"/>
      <c r="BE1" s="430"/>
      <c r="BF1" s="430"/>
      <c r="BG1" s="430"/>
      <c r="BH1" s="430"/>
      <c r="BI1" s="430"/>
      <c r="BJ1" s="430"/>
      <c r="BK1" s="430"/>
      <c r="BL1" s="430"/>
      <c r="BM1" s="430"/>
      <c r="BN1" s="430"/>
      <c r="BO1" s="430"/>
      <c r="BP1" s="430"/>
      <c r="BQ1" s="430"/>
      <c r="BR1" s="430"/>
      <c r="BS1" s="430"/>
      <c r="BT1" s="430"/>
      <c r="BU1" s="430"/>
      <c r="BV1" s="430"/>
      <c r="BW1" s="430"/>
      <c r="BX1" s="430"/>
    </row>
    <row r="2" spans="1:76" s="405" customFormat="1" ht="33" customHeight="1">
      <c r="A2" s="616" t="s">
        <v>583</v>
      </c>
      <c r="B2" s="430"/>
      <c r="C2" s="430"/>
      <c r="D2" s="430"/>
      <c r="E2" s="430"/>
      <c r="F2" s="430"/>
      <c r="G2" s="430"/>
      <c r="H2" s="430"/>
      <c r="I2" s="430"/>
      <c r="J2" s="430"/>
      <c r="K2" s="430"/>
      <c r="L2" s="430"/>
      <c r="M2" s="430"/>
      <c r="N2" s="430"/>
      <c r="O2" s="430"/>
      <c r="P2" s="430"/>
      <c r="Q2" s="430"/>
      <c r="R2" s="430"/>
      <c r="S2" s="430"/>
      <c r="T2" s="430"/>
      <c r="U2" s="430"/>
      <c r="V2" s="430"/>
      <c r="W2" s="430"/>
      <c r="X2" s="430"/>
      <c r="Y2" s="430"/>
      <c r="Z2" s="430"/>
      <c r="AA2" s="430"/>
      <c r="AB2" s="430"/>
      <c r="AC2" s="430"/>
      <c r="AD2" s="430"/>
      <c r="AE2" s="430"/>
      <c r="AF2" s="430"/>
      <c r="AG2" s="430"/>
      <c r="AH2" s="430"/>
      <c r="AI2" s="430"/>
      <c r="AJ2" s="430"/>
      <c r="AK2" s="430"/>
      <c r="AL2" s="430"/>
      <c r="AM2" s="430"/>
      <c r="AN2" s="430"/>
      <c r="AO2" s="430"/>
      <c r="AP2" s="430"/>
      <c r="AQ2" s="430"/>
      <c r="AR2" s="430"/>
      <c r="AS2" s="430"/>
      <c r="AT2" s="430"/>
      <c r="AU2" s="430"/>
      <c r="AV2" s="430"/>
      <c r="AW2" s="430"/>
      <c r="AX2" s="430"/>
      <c r="AY2" s="430"/>
      <c r="AZ2" s="430"/>
      <c r="BA2" s="430"/>
      <c r="BB2" s="430"/>
      <c r="BC2" s="430"/>
      <c r="BD2" s="430"/>
      <c r="BE2" s="430"/>
      <c r="BF2" s="430"/>
      <c r="BG2" s="430"/>
      <c r="BH2" s="430"/>
      <c r="BI2" s="430"/>
      <c r="BJ2" s="430"/>
      <c r="BK2" s="430"/>
      <c r="BL2" s="430"/>
      <c r="BM2" s="430"/>
      <c r="BN2" s="430"/>
      <c r="BO2" s="430"/>
      <c r="BP2" s="430"/>
      <c r="BQ2" s="430"/>
      <c r="BR2" s="430"/>
      <c r="BS2" s="430"/>
      <c r="BT2" s="430"/>
      <c r="BU2" s="430"/>
      <c r="BV2" s="430"/>
      <c r="BW2" s="430"/>
      <c r="BX2" s="430"/>
    </row>
    <row r="3" spans="1:76" s="405" customFormat="1" ht="16.350000000000001" customHeight="1">
      <c r="A3" s="617" t="s">
        <v>1443</v>
      </c>
      <c r="B3" s="430"/>
      <c r="C3" s="430"/>
      <c r="D3" s="430"/>
      <c r="E3" s="430"/>
      <c r="F3" s="430"/>
      <c r="G3" s="430"/>
      <c r="H3" s="430"/>
      <c r="I3" s="430"/>
      <c r="J3" s="430"/>
      <c r="K3" s="430"/>
      <c r="L3" s="430"/>
      <c r="M3" s="430"/>
      <c r="N3" s="430"/>
      <c r="O3" s="430"/>
      <c r="P3" s="430"/>
      <c r="Q3" s="430"/>
      <c r="R3" s="430"/>
      <c r="S3" s="430"/>
      <c r="T3" s="430"/>
      <c r="U3" s="430"/>
      <c r="V3" s="430"/>
      <c r="W3" s="430"/>
      <c r="X3" s="430"/>
      <c r="Y3" s="430"/>
      <c r="Z3" s="430"/>
      <c r="AA3" s="430"/>
      <c r="AB3" s="430"/>
      <c r="AC3" s="430"/>
      <c r="AD3" s="430"/>
      <c r="AE3" s="430"/>
      <c r="AF3" s="430"/>
      <c r="AG3" s="430"/>
      <c r="AH3" s="430"/>
      <c r="AI3" s="430"/>
      <c r="AJ3" s="430"/>
      <c r="AK3" s="430"/>
      <c r="AL3" s="430"/>
      <c r="AM3" s="430"/>
      <c r="AN3" s="430"/>
      <c r="AO3" s="430"/>
      <c r="AP3" s="430"/>
      <c r="AQ3" s="430"/>
      <c r="AR3" s="430"/>
      <c r="AS3" s="430"/>
      <c r="AT3" s="430"/>
      <c r="AU3" s="430"/>
      <c r="AV3" s="430"/>
      <c r="AW3" s="430"/>
      <c r="AX3" s="430"/>
      <c r="AY3" s="430"/>
      <c r="AZ3" s="430"/>
      <c r="BA3" s="430"/>
      <c r="BB3" s="430"/>
      <c r="BC3" s="430"/>
      <c r="BD3" s="430"/>
      <c r="BE3" s="430"/>
      <c r="BF3" s="430"/>
      <c r="BG3" s="430"/>
      <c r="BH3" s="430"/>
      <c r="BI3" s="430"/>
      <c r="BJ3" s="430"/>
      <c r="BK3" s="430"/>
      <c r="BL3" s="430"/>
      <c r="BM3" s="430"/>
      <c r="BN3" s="430"/>
      <c r="BO3" s="430"/>
      <c r="BP3" s="430"/>
      <c r="BQ3" s="430"/>
      <c r="BR3" s="430"/>
      <c r="BS3" s="430"/>
      <c r="BT3" s="430"/>
      <c r="BU3" s="430"/>
      <c r="BV3" s="430"/>
      <c r="BW3" s="430"/>
      <c r="BX3" s="430"/>
    </row>
    <row r="4" spans="1:76" s="431" customFormat="1" ht="16.350000000000001" customHeight="1">
      <c r="A4" s="95" t="s">
        <v>1457</v>
      </c>
      <c r="B4" s="94" t="s">
        <v>1551</v>
      </c>
      <c r="C4" s="94" t="s">
        <v>1552</v>
      </c>
      <c r="D4" s="94" t="s">
        <v>1553</v>
      </c>
      <c r="E4" s="94" t="s">
        <v>1554</v>
      </c>
      <c r="F4" s="94" t="s">
        <v>1555</v>
      </c>
      <c r="G4" s="94" t="s">
        <v>1556</v>
      </c>
      <c r="H4" s="94" t="s">
        <v>1557</v>
      </c>
      <c r="I4" s="94" t="s">
        <v>1558</v>
      </c>
      <c r="J4" s="94" t="s">
        <v>1559</v>
      </c>
      <c r="K4" s="94" t="s">
        <v>1560</v>
      </c>
      <c r="L4" s="94" t="s">
        <v>1561</v>
      </c>
      <c r="M4" s="94" t="s">
        <v>1562</v>
      </c>
      <c r="N4" s="94" t="s">
        <v>1563</v>
      </c>
      <c r="O4" s="94" t="s">
        <v>1564</v>
      </c>
      <c r="P4" s="94" t="s">
        <v>1565</v>
      </c>
      <c r="Q4" s="94" t="s">
        <v>1566</v>
      </c>
      <c r="R4" s="94" t="s">
        <v>1567</v>
      </c>
      <c r="S4" s="94" t="s">
        <v>1568</v>
      </c>
      <c r="T4" s="94" t="s">
        <v>1569</v>
      </c>
      <c r="U4" s="94" t="s">
        <v>1570</v>
      </c>
      <c r="V4" s="94" t="s">
        <v>1571</v>
      </c>
      <c r="W4" s="94" t="s">
        <v>1572</v>
      </c>
      <c r="X4" s="94" t="s">
        <v>1573</v>
      </c>
      <c r="Y4" s="94" t="s">
        <v>1574</v>
      </c>
      <c r="Z4" s="94" t="s">
        <v>1575</v>
      </c>
      <c r="AA4" s="94" t="s">
        <v>1576</v>
      </c>
      <c r="AB4" s="94" t="s">
        <v>1577</v>
      </c>
      <c r="AC4" s="94" t="s">
        <v>1578</v>
      </c>
      <c r="AD4" s="94" t="s">
        <v>1521</v>
      </c>
      <c r="AE4" s="94" t="s">
        <v>1522</v>
      </c>
      <c r="AF4" s="94" t="s">
        <v>1523</v>
      </c>
      <c r="AG4" s="94" t="s">
        <v>1524</v>
      </c>
      <c r="AH4" s="94" t="s">
        <v>1492</v>
      </c>
      <c r="AI4" s="94" t="s">
        <v>1493</v>
      </c>
      <c r="AJ4" s="94" t="s">
        <v>1494</v>
      </c>
      <c r="AK4" s="94" t="s">
        <v>1495</v>
      </c>
      <c r="AL4" s="94" t="s">
        <v>1496</v>
      </c>
      <c r="AM4" s="94" t="s">
        <v>1497</v>
      </c>
      <c r="AN4" s="94" t="s">
        <v>1498</v>
      </c>
      <c r="AO4" s="94" t="s">
        <v>1499</v>
      </c>
      <c r="AP4" s="94" t="s">
        <v>1500</v>
      </c>
      <c r="AQ4" s="94" t="s">
        <v>1501</v>
      </c>
      <c r="AR4" s="94" t="s">
        <v>1502</v>
      </c>
      <c r="AS4" s="94" t="s">
        <v>1503</v>
      </c>
      <c r="AT4" s="94" t="s">
        <v>1504</v>
      </c>
      <c r="AU4" s="94" t="s">
        <v>1505</v>
      </c>
      <c r="AV4" s="94" t="s">
        <v>1506</v>
      </c>
      <c r="AW4" s="94" t="s">
        <v>1507</v>
      </c>
      <c r="AX4" s="94" t="s">
        <v>1508</v>
      </c>
      <c r="AY4" s="94" t="s">
        <v>1509</v>
      </c>
      <c r="AZ4" s="94" t="s">
        <v>1510</v>
      </c>
      <c r="BA4" s="94" t="s">
        <v>1511</v>
      </c>
      <c r="BB4" s="94" t="s">
        <v>1512</v>
      </c>
      <c r="BC4" s="94" t="s">
        <v>1513</v>
      </c>
      <c r="BD4" s="94" t="s">
        <v>1514</v>
      </c>
      <c r="BE4" s="94" t="s">
        <v>1515</v>
      </c>
      <c r="BF4" s="94" t="s">
        <v>1516</v>
      </c>
      <c r="BG4" s="94" t="s">
        <v>1517</v>
      </c>
      <c r="BH4" s="94" t="s">
        <v>1518</v>
      </c>
      <c r="BI4" s="94" t="s">
        <v>1519</v>
      </c>
      <c r="BJ4" s="94" t="s">
        <v>1520</v>
      </c>
      <c r="BK4" s="94" t="s">
        <v>1388</v>
      </c>
      <c r="BL4" s="94" t="s">
        <v>1389</v>
      </c>
      <c r="BM4" s="94" t="s">
        <v>1390</v>
      </c>
      <c r="BN4" s="94" t="s">
        <v>1391</v>
      </c>
      <c r="BO4" s="94" t="s">
        <v>1392</v>
      </c>
      <c r="BP4" s="94" t="s">
        <v>1393</v>
      </c>
      <c r="BQ4" s="94" t="s">
        <v>1394</v>
      </c>
      <c r="BR4" s="94" t="s">
        <v>1395</v>
      </c>
      <c r="BS4" s="94" t="s">
        <v>1396</v>
      </c>
      <c r="BT4" s="94" t="s">
        <v>1397</v>
      </c>
      <c r="BU4" s="94" t="s">
        <v>1398</v>
      </c>
      <c r="BV4" s="94" t="s">
        <v>1399</v>
      </c>
      <c r="BW4" s="94" t="s">
        <v>1400</v>
      </c>
      <c r="BX4" s="94" t="s">
        <v>1401</v>
      </c>
    </row>
    <row r="5" spans="1:76" s="433" customFormat="1" ht="4.5" customHeight="1">
      <c r="A5" s="344"/>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c r="BV5" s="97"/>
      <c r="BW5" s="97"/>
      <c r="BX5" s="97"/>
    </row>
    <row r="6" spans="1:76" s="742" customFormat="1">
      <c r="A6" s="740" t="s">
        <v>580</v>
      </c>
      <c r="B6" s="741">
        <v>169150.5</v>
      </c>
      <c r="C6" s="741">
        <v>171153.8</v>
      </c>
      <c r="D6" s="741">
        <v>180629.2</v>
      </c>
      <c r="E6" s="741">
        <v>182682.5</v>
      </c>
      <c r="F6" s="741">
        <v>193071.7</v>
      </c>
      <c r="G6" s="741">
        <v>208850.89506399998</v>
      </c>
      <c r="H6" s="741">
        <v>206865.1017336114</v>
      </c>
      <c r="I6" s="741">
        <v>220136.00149300002</v>
      </c>
      <c r="J6" s="741">
        <v>241301.40212099999</v>
      </c>
      <c r="K6" s="741">
        <v>245882.49700000003</v>
      </c>
      <c r="L6" s="741">
        <v>241512.1</v>
      </c>
      <c r="M6" s="741">
        <v>246333.6</v>
      </c>
      <c r="N6" s="741">
        <v>259323.7</v>
      </c>
      <c r="O6" s="741">
        <v>264944.3</v>
      </c>
      <c r="P6" s="741">
        <v>302643.20000000001</v>
      </c>
      <c r="Q6" s="741">
        <v>306685.70400000003</v>
      </c>
      <c r="R6" s="741">
        <v>330101</v>
      </c>
      <c r="S6" s="741">
        <v>344885.897</v>
      </c>
      <c r="T6" s="741">
        <v>350888.76100000006</v>
      </c>
      <c r="U6" s="741">
        <v>360200.00699999998</v>
      </c>
      <c r="V6" s="741">
        <v>393885.429</v>
      </c>
      <c r="W6" s="741">
        <v>407705.17200000002</v>
      </c>
      <c r="X6" s="741">
        <v>410803.95799999998</v>
      </c>
      <c r="Y6" s="741">
        <v>415792.78</v>
      </c>
      <c r="Z6" s="741">
        <v>442104.51299999998</v>
      </c>
      <c r="AA6" s="741">
        <v>447815</v>
      </c>
      <c r="AB6" s="741">
        <v>452068.647</v>
      </c>
      <c r="AC6" s="741">
        <v>444022.93199999991</v>
      </c>
      <c r="AD6" s="741">
        <v>477335.10499999998</v>
      </c>
      <c r="AE6" s="741">
        <v>483749.9597730299</v>
      </c>
      <c r="AF6" s="741">
        <v>483290.11700000003</v>
      </c>
      <c r="AG6" s="741">
        <v>493746.01299999998</v>
      </c>
      <c r="AH6" s="741">
        <v>516914.83299999998</v>
      </c>
      <c r="AI6" s="741">
        <v>536236.19400000002</v>
      </c>
      <c r="AJ6" s="741">
        <v>555755</v>
      </c>
      <c r="AK6" s="741">
        <v>557473.49422551005</v>
      </c>
      <c r="AL6" s="741">
        <v>594841.81000000006</v>
      </c>
      <c r="AM6" s="741">
        <v>608267.72483869037</v>
      </c>
      <c r="AN6" s="741">
        <v>605885.93859227002</v>
      </c>
      <c r="AO6" s="741">
        <v>607503.62787216005</v>
      </c>
      <c r="AP6" s="741">
        <v>648297.23545448994</v>
      </c>
      <c r="AQ6" s="741">
        <v>671316.66</v>
      </c>
      <c r="AR6" s="741">
        <v>677408.98401661788</v>
      </c>
      <c r="AS6" s="741">
        <v>734865.42063253978</v>
      </c>
      <c r="AT6" s="741">
        <v>809084.8</v>
      </c>
      <c r="AU6" s="741">
        <v>820399.46407485998</v>
      </c>
      <c r="AV6" s="741">
        <v>864759.09897979849</v>
      </c>
      <c r="AW6" s="741">
        <v>872381.93038359005</v>
      </c>
      <c r="AX6" s="741">
        <v>915066.92765223002</v>
      </c>
      <c r="AY6" s="741">
        <v>930295.5619282499</v>
      </c>
      <c r="AZ6" s="741">
        <v>940279.34941687994</v>
      </c>
      <c r="BA6" s="741">
        <v>946981.9461048299</v>
      </c>
      <c r="BB6" s="741">
        <v>988001.91755707993</v>
      </c>
      <c r="BC6" s="741">
        <v>1071686.16557942</v>
      </c>
      <c r="BD6" s="741">
        <v>1076003.5053409499</v>
      </c>
      <c r="BE6" s="741">
        <v>1066599.1476953803</v>
      </c>
      <c r="BF6" s="741">
        <v>1076916.0785066001</v>
      </c>
      <c r="BG6" s="741">
        <v>1109588.2525002197</v>
      </c>
      <c r="BH6" s="741">
        <v>1202264.9496355299</v>
      </c>
      <c r="BI6" s="741">
        <v>1198011.0984918</v>
      </c>
      <c r="BJ6" s="741">
        <v>1243547.8245167502</v>
      </c>
      <c r="BK6" s="741">
        <v>1309151.7095925999</v>
      </c>
      <c r="BL6" s="741">
        <v>1400109.8644015999</v>
      </c>
      <c r="BM6" s="741">
        <v>1390235.09119333</v>
      </c>
      <c r="BN6" s="741">
        <v>1490403.3667487297</v>
      </c>
      <c r="BO6" s="741">
        <v>1511286.7655231596</v>
      </c>
      <c r="BP6" s="741">
        <v>1454395.0364061799</v>
      </c>
      <c r="BQ6" s="741">
        <v>1419349.3563466298</v>
      </c>
      <c r="BR6" s="741">
        <v>1482508</v>
      </c>
      <c r="BS6" s="741">
        <v>1479843.11</v>
      </c>
      <c r="BT6" s="741">
        <v>1512227.2000000002</v>
      </c>
      <c r="BU6" s="741">
        <v>1517760.59</v>
      </c>
      <c r="BV6" s="741">
        <v>1607091</v>
      </c>
      <c r="BW6" s="741">
        <v>1630426.4666638272</v>
      </c>
      <c r="BX6" s="741">
        <v>1694883.5703872924</v>
      </c>
    </row>
    <row r="7" spans="1:76" s="433" customFormat="1">
      <c r="A7" s="444" t="s">
        <v>581</v>
      </c>
      <c r="B7" s="309">
        <v>160500.9</v>
      </c>
      <c r="C7" s="309">
        <v>162851.6</v>
      </c>
      <c r="D7" s="309">
        <v>173463.6</v>
      </c>
      <c r="E7" s="309">
        <v>174956.79999999999</v>
      </c>
      <c r="F7" s="309">
        <v>185206.8</v>
      </c>
      <c r="G7" s="309">
        <v>200066.09506399999</v>
      </c>
      <c r="H7" s="309">
        <v>196390.20173361141</v>
      </c>
      <c r="I7" s="309">
        <v>209752.80149300001</v>
      </c>
      <c r="J7" s="309">
        <v>231150.602121</v>
      </c>
      <c r="K7" s="309">
        <v>234489.92700000003</v>
      </c>
      <c r="L7" s="309">
        <v>230350</v>
      </c>
      <c r="M7" s="309">
        <v>235276.5</v>
      </c>
      <c r="N7" s="309">
        <v>247759.2</v>
      </c>
      <c r="O7" s="309">
        <v>252555.39999999997</v>
      </c>
      <c r="P7" s="309">
        <v>289227.08652116999</v>
      </c>
      <c r="Q7" s="309">
        <v>294621.74663403002</v>
      </c>
      <c r="R7" s="309">
        <v>317722.84805331001</v>
      </c>
      <c r="S7" s="309">
        <v>329924.31782549899</v>
      </c>
      <c r="T7" s="309">
        <v>337132.73120265006</v>
      </c>
      <c r="U7" s="309">
        <v>346178.33703955996</v>
      </c>
      <c r="V7" s="309">
        <v>379686.39797217998</v>
      </c>
      <c r="W7" s="309">
        <v>393409.09159948002</v>
      </c>
      <c r="X7" s="309">
        <v>398114.16583816998</v>
      </c>
      <c r="Y7" s="309">
        <v>403844.66500000004</v>
      </c>
      <c r="Z7" s="309">
        <v>429626.72499999998</v>
      </c>
      <c r="AA7" s="309">
        <v>435162</v>
      </c>
      <c r="AB7" s="309">
        <v>439477.071</v>
      </c>
      <c r="AC7" s="309">
        <v>430833.48899999994</v>
      </c>
      <c r="AD7" s="309">
        <v>463369.54399999999</v>
      </c>
      <c r="AE7" s="309">
        <v>465890.64177302993</v>
      </c>
      <c r="AF7" s="309">
        <v>464953.09500000003</v>
      </c>
      <c r="AG7" s="309">
        <v>475026.984</v>
      </c>
      <c r="AH7" s="309">
        <v>504705.696</v>
      </c>
      <c r="AI7" s="309">
        <v>524609.68299999996</v>
      </c>
      <c r="AJ7" s="309">
        <v>543877</v>
      </c>
      <c r="AK7" s="309">
        <v>545148.9462255101</v>
      </c>
      <c r="AL7" s="309">
        <v>582167.91600000008</v>
      </c>
      <c r="AM7" s="309">
        <v>595680.49583869032</v>
      </c>
      <c r="AN7" s="309">
        <v>592521.83259226999</v>
      </c>
      <c r="AO7" s="309">
        <v>591995.78887216002</v>
      </c>
      <c r="AP7" s="309">
        <v>633007.68445448996</v>
      </c>
      <c r="AQ7" s="309">
        <v>656937.6</v>
      </c>
      <c r="AR7" s="309">
        <v>662798.81901661784</v>
      </c>
      <c r="AS7" s="309">
        <v>719646.88263253984</v>
      </c>
      <c r="AT7" s="309">
        <v>793045.20000000007</v>
      </c>
      <c r="AU7" s="309">
        <v>804506.97207486001</v>
      </c>
      <c r="AV7" s="309">
        <v>847589.97997979855</v>
      </c>
      <c r="AW7" s="309">
        <v>855270.42238359002</v>
      </c>
      <c r="AX7" s="309">
        <v>896369.22465223004</v>
      </c>
      <c r="AY7" s="309">
        <v>911174.73392824992</v>
      </c>
      <c r="AZ7" s="309">
        <v>921361.09041687998</v>
      </c>
      <c r="BA7" s="309">
        <v>928301.42510482995</v>
      </c>
      <c r="BB7" s="309">
        <v>969273.86655707995</v>
      </c>
      <c r="BC7" s="309">
        <v>1052746.8745794201</v>
      </c>
      <c r="BD7" s="309">
        <v>1056910.4513409499</v>
      </c>
      <c r="BE7" s="309">
        <v>1047816.3346953803</v>
      </c>
      <c r="BF7" s="309">
        <v>1056994.7785066001</v>
      </c>
      <c r="BG7" s="309">
        <v>1089520.7645002198</v>
      </c>
      <c r="BH7" s="309">
        <v>1180490.9566355299</v>
      </c>
      <c r="BI7" s="309">
        <v>1176293.9534918</v>
      </c>
      <c r="BJ7" s="309">
        <v>1221263.8245167502</v>
      </c>
      <c r="BK7" s="309">
        <v>1286549.6215925999</v>
      </c>
      <c r="BL7" s="309">
        <v>1376708.9474016</v>
      </c>
      <c r="BM7" s="309">
        <v>1367295.40819333</v>
      </c>
      <c r="BN7" s="309">
        <v>1468495.3077487298</v>
      </c>
      <c r="BO7" s="309">
        <v>1488484.8705231596</v>
      </c>
      <c r="BP7" s="309">
        <v>1437102.0164061799</v>
      </c>
      <c r="BQ7" s="309">
        <v>1401527.1133466298</v>
      </c>
      <c r="BR7" s="309">
        <v>1464737</v>
      </c>
      <c r="BS7" s="309">
        <v>1462097.11</v>
      </c>
      <c r="BT7" s="309">
        <v>1494134.2000000002</v>
      </c>
      <c r="BU7" s="309">
        <v>1498826.27</v>
      </c>
      <c r="BV7" s="309">
        <v>1588997</v>
      </c>
      <c r="BW7" s="309">
        <v>1610066.8216638272</v>
      </c>
      <c r="BX7" s="309">
        <v>1676549.4203872925</v>
      </c>
    </row>
    <row r="8" spans="1:76" s="433" customFormat="1">
      <c r="A8" s="129" t="s">
        <v>467</v>
      </c>
      <c r="B8" s="229">
        <v>124877.2374</v>
      </c>
      <c r="C8" s="229">
        <v>126336.2274</v>
      </c>
      <c r="D8" s="229">
        <v>100959.9633</v>
      </c>
      <c r="E8" s="229">
        <v>101164.0252</v>
      </c>
      <c r="F8" s="229">
        <v>109687.35</v>
      </c>
      <c r="G8" s="229">
        <v>119813.003</v>
      </c>
      <c r="H8" s="229">
        <v>112411.52</v>
      </c>
      <c r="I8" s="229">
        <v>108265.15240000001</v>
      </c>
      <c r="J8" s="229">
        <v>130062.18549999999</v>
      </c>
      <c r="K8" s="229">
        <v>130887.40400000001</v>
      </c>
      <c r="L8" s="229">
        <v>127367.26559999998</v>
      </c>
      <c r="M8" s="229">
        <v>120541.27189999999</v>
      </c>
      <c r="N8" s="229">
        <v>127886.47187360001</v>
      </c>
      <c r="O8" s="229">
        <v>132442.22464332008</v>
      </c>
      <c r="P8" s="229">
        <v>164249.73749999999</v>
      </c>
      <c r="Q8" s="229">
        <v>161817</v>
      </c>
      <c r="R8" s="229">
        <v>178869.68734110653</v>
      </c>
      <c r="S8" s="229">
        <v>186545.43933980999</v>
      </c>
      <c r="T8" s="229">
        <v>191332.21417681</v>
      </c>
      <c r="U8" s="229">
        <v>190788.57984228001</v>
      </c>
      <c r="V8" s="229">
        <v>247353.58186725999</v>
      </c>
      <c r="W8" s="229">
        <v>262686.84180877003</v>
      </c>
      <c r="X8" s="229">
        <v>268952.09290080005</v>
      </c>
      <c r="Y8" s="229">
        <v>264655.27377328998</v>
      </c>
      <c r="Z8" s="229">
        <v>284106.87313127</v>
      </c>
      <c r="AA8" s="229">
        <v>286789.99006922997</v>
      </c>
      <c r="AB8" s="229">
        <v>197250.33951322001</v>
      </c>
      <c r="AC8" s="229">
        <v>196149.18969873001</v>
      </c>
      <c r="AD8" s="229">
        <v>204728.56695872999</v>
      </c>
      <c r="AE8" s="229">
        <v>205774.90633499</v>
      </c>
      <c r="AF8" s="229">
        <v>202915.49475631001</v>
      </c>
      <c r="AG8" s="229">
        <v>206298.48063364002</v>
      </c>
      <c r="AH8" s="229">
        <v>214223.53955237998</v>
      </c>
      <c r="AI8" s="229">
        <v>217956.31457105002</v>
      </c>
      <c r="AJ8" s="229">
        <v>222856</v>
      </c>
      <c r="AK8" s="229">
        <v>220174.72371150003</v>
      </c>
      <c r="AL8" s="229">
        <v>234334.97900361998</v>
      </c>
      <c r="AM8" s="229">
        <v>245620.98547526999</v>
      </c>
      <c r="AN8" s="229">
        <v>242204.05532384015</v>
      </c>
      <c r="AO8" s="229">
        <v>382195.10913388</v>
      </c>
      <c r="AP8" s="229">
        <v>412652.31191721</v>
      </c>
      <c r="AQ8" s="229">
        <v>422596</v>
      </c>
      <c r="AR8" s="229">
        <v>419280.34283328999</v>
      </c>
      <c r="AS8" s="229">
        <v>436652.66995759</v>
      </c>
      <c r="AT8" s="229">
        <v>495047.9</v>
      </c>
      <c r="AU8" s="229">
        <v>505238.70115469</v>
      </c>
      <c r="AV8" s="229">
        <v>522444.42969719</v>
      </c>
      <c r="AW8" s="229">
        <v>514071.11697337998</v>
      </c>
      <c r="AX8" s="229">
        <v>546504.53496534005</v>
      </c>
      <c r="AY8" s="229">
        <v>558668.35696623998</v>
      </c>
      <c r="AZ8" s="229">
        <v>558777.57853478007</v>
      </c>
      <c r="BA8" s="229">
        <v>562328.7307706899</v>
      </c>
      <c r="BB8" s="229">
        <v>601544.68680887995</v>
      </c>
      <c r="BC8" s="229">
        <v>622909.97227019991</v>
      </c>
      <c r="BD8" s="229">
        <v>630169.81057611003</v>
      </c>
      <c r="BE8" s="229">
        <v>611727.96912741009</v>
      </c>
      <c r="BF8" s="229">
        <v>645572.60989999003</v>
      </c>
      <c r="BG8" s="229">
        <v>681703.89218522992</v>
      </c>
      <c r="BH8" s="229">
        <v>759299.81645273999</v>
      </c>
      <c r="BI8" s="229">
        <v>749214.31825883</v>
      </c>
      <c r="BJ8" s="229">
        <v>814858.42435695999</v>
      </c>
      <c r="BK8" s="229">
        <v>850138.73203488998</v>
      </c>
      <c r="BL8" s="229">
        <v>939131.16687435994</v>
      </c>
      <c r="BM8" s="229">
        <v>926253.6879322899</v>
      </c>
      <c r="BN8" s="229">
        <v>1018777.63264781</v>
      </c>
      <c r="BO8" s="229">
        <v>1028117.80583809</v>
      </c>
      <c r="BP8" s="229">
        <v>1015237.02276951</v>
      </c>
      <c r="BQ8" s="229">
        <v>976474.69054971996</v>
      </c>
      <c r="BR8" s="229">
        <v>1057833.36155913</v>
      </c>
      <c r="BS8" s="229">
        <v>1032972.97</v>
      </c>
      <c r="BT8" s="229">
        <v>1057833.3600000001</v>
      </c>
      <c r="BU8" s="229">
        <v>1040189.18</v>
      </c>
      <c r="BV8" s="229">
        <v>1133674.5542919002</v>
      </c>
      <c r="BW8" s="229">
        <v>1133417.81481006</v>
      </c>
      <c r="BX8" s="229">
        <v>1149959.248139662</v>
      </c>
    </row>
    <row r="9" spans="1:76" s="433" customFormat="1">
      <c r="A9" s="129" t="s">
        <v>469</v>
      </c>
      <c r="B9" s="229">
        <v>0</v>
      </c>
      <c r="C9" s="229">
        <v>0</v>
      </c>
      <c r="D9" s="229">
        <v>0</v>
      </c>
      <c r="E9" s="229">
        <v>0</v>
      </c>
      <c r="F9" s="229">
        <v>0</v>
      </c>
      <c r="G9" s="229">
        <v>0</v>
      </c>
      <c r="H9" s="229">
        <v>0</v>
      </c>
      <c r="I9" s="229">
        <v>0</v>
      </c>
      <c r="J9" s="229">
        <v>0</v>
      </c>
      <c r="K9" s="229">
        <v>0</v>
      </c>
      <c r="L9" s="229">
        <v>0</v>
      </c>
      <c r="M9" s="229">
        <v>0</v>
      </c>
      <c r="N9" s="229">
        <v>0</v>
      </c>
      <c r="O9" s="229">
        <v>0</v>
      </c>
      <c r="P9" s="229">
        <v>0</v>
      </c>
      <c r="Q9" s="229">
        <v>0</v>
      </c>
      <c r="R9" s="229">
        <v>0</v>
      </c>
      <c r="S9" s="229">
        <v>0</v>
      </c>
      <c r="T9" s="229">
        <v>0</v>
      </c>
      <c r="U9" s="229">
        <v>0</v>
      </c>
      <c r="V9" s="229">
        <v>0</v>
      </c>
      <c r="W9" s="229">
        <v>0</v>
      </c>
      <c r="X9" s="229">
        <v>0</v>
      </c>
      <c r="Y9" s="229">
        <v>0</v>
      </c>
      <c r="Z9" s="229">
        <v>0</v>
      </c>
      <c r="AA9" s="229">
        <v>0</v>
      </c>
      <c r="AB9" s="229">
        <v>50365.617047489999</v>
      </c>
      <c r="AC9" s="229">
        <v>53317.618781440004</v>
      </c>
      <c r="AD9" s="229">
        <v>71897.696325679994</v>
      </c>
      <c r="AE9" s="229">
        <v>72544.741348390002</v>
      </c>
      <c r="AF9" s="229">
        <v>70944.254157079995</v>
      </c>
      <c r="AG9" s="229">
        <v>69416.081668990009</v>
      </c>
      <c r="AH9" s="229">
        <v>82620.272348259998</v>
      </c>
      <c r="AI9" s="229">
        <v>83984.080956420003</v>
      </c>
      <c r="AJ9" s="229">
        <v>85312</v>
      </c>
      <c r="AK9" s="229">
        <v>78202.08557267001</v>
      </c>
      <c r="AL9" s="229">
        <v>90299.769251289996</v>
      </c>
      <c r="AM9" s="229">
        <v>93952.480906209996</v>
      </c>
      <c r="AN9" s="229">
        <v>87112.374253139991</v>
      </c>
      <c r="AO9" s="229">
        <v>0</v>
      </c>
      <c r="AP9" s="229">
        <v>0</v>
      </c>
      <c r="AQ9" s="229">
        <v>0</v>
      </c>
      <c r="AR9" s="229">
        <v>0</v>
      </c>
      <c r="AS9" s="229">
        <v>0</v>
      </c>
      <c r="AT9" s="229">
        <v>0</v>
      </c>
      <c r="AU9" s="229">
        <v>0</v>
      </c>
      <c r="AV9" s="229">
        <v>0</v>
      </c>
      <c r="AW9" s="229">
        <v>0</v>
      </c>
      <c r="AX9" s="229">
        <v>0</v>
      </c>
      <c r="AY9" s="229">
        <v>0</v>
      </c>
      <c r="AZ9" s="229">
        <v>0</v>
      </c>
      <c r="BA9" s="229">
        <v>0</v>
      </c>
      <c r="BB9" s="229">
        <v>0</v>
      </c>
      <c r="BC9" s="229">
        <v>0</v>
      </c>
      <c r="BD9" s="229">
        <v>0</v>
      </c>
      <c r="BE9" s="229">
        <v>0</v>
      </c>
      <c r="BF9" s="229">
        <v>0</v>
      </c>
      <c r="BG9" s="229">
        <v>0</v>
      </c>
      <c r="BH9" s="229">
        <v>0</v>
      </c>
      <c r="BI9" s="229">
        <v>0</v>
      </c>
      <c r="BJ9" s="229">
        <v>0</v>
      </c>
      <c r="BK9" s="229">
        <v>0</v>
      </c>
      <c r="BL9" s="229">
        <v>0</v>
      </c>
      <c r="BM9" s="229">
        <v>0</v>
      </c>
      <c r="BN9" s="229">
        <v>0</v>
      </c>
      <c r="BO9" s="229">
        <v>0</v>
      </c>
      <c r="BP9" s="229">
        <v>0</v>
      </c>
      <c r="BQ9" s="229">
        <v>0</v>
      </c>
      <c r="BR9" s="229">
        <v>0</v>
      </c>
      <c r="BS9" s="229">
        <v>0</v>
      </c>
      <c r="BT9" s="229">
        <v>0</v>
      </c>
      <c r="BU9" s="229">
        <v>0</v>
      </c>
      <c r="BV9" s="229">
        <v>0</v>
      </c>
      <c r="BW9" s="229">
        <v>0</v>
      </c>
      <c r="BX9" s="229">
        <v>0</v>
      </c>
    </row>
    <row r="10" spans="1:76" s="433" customFormat="1">
      <c r="A10" s="129" t="s">
        <v>471</v>
      </c>
      <c r="B10" s="229">
        <v>18392.771399999998</v>
      </c>
      <c r="C10" s="229">
        <v>18770.886500000001</v>
      </c>
      <c r="D10" s="229">
        <v>24675.240600000001</v>
      </c>
      <c r="E10" s="229">
        <v>26123.812400000006</v>
      </c>
      <c r="F10" s="229">
        <v>26725.85</v>
      </c>
      <c r="G10" s="229">
        <v>28250.224200000001</v>
      </c>
      <c r="H10" s="229">
        <v>30120.77</v>
      </c>
      <c r="I10" s="229">
        <v>44987.850400000003</v>
      </c>
      <c r="J10" s="229">
        <v>44592.748800000001</v>
      </c>
      <c r="K10" s="229">
        <v>46140.164000000004</v>
      </c>
      <c r="L10" s="229">
        <v>43378.706399999995</v>
      </c>
      <c r="M10" s="229">
        <v>38214.649799999992</v>
      </c>
      <c r="N10" s="229">
        <v>43026.747664680013</v>
      </c>
      <c r="O10" s="229">
        <v>43483.618223560014</v>
      </c>
      <c r="P10" s="229">
        <v>44187.54</v>
      </c>
      <c r="Q10" s="229">
        <v>49790</v>
      </c>
      <c r="R10" s="229">
        <v>50202.745054440151</v>
      </c>
      <c r="S10" s="229">
        <v>50298.032815150007</v>
      </c>
      <c r="T10" s="229">
        <v>51674.116202149999</v>
      </c>
      <c r="U10" s="229">
        <v>56862.799387239989</v>
      </c>
      <c r="V10" s="229">
        <v>54838.791593050009</v>
      </c>
      <c r="W10" s="229">
        <v>54347.681220069899</v>
      </c>
      <c r="X10" s="229">
        <v>52945.771150220011</v>
      </c>
      <c r="Y10" s="229">
        <v>55317.036902099993</v>
      </c>
      <c r="Z10" s="229">
        <v>56937.492396480004</v>
      </c>
      <c r="AA10" s="229">
        <v>55674.800673250007</v>
      </c>
      <c r="AB10" s="229">
        <v>55604.089212569997</v>
      </c>
      <c r="AC10" s="229">
        <v>55140.429337809997</v>
      </c>
      <c r="AD10" s="229">
        <v>55133.184729390006</v>
      </c>
      <c r="AE10" s="229">
        <v>54423.773000000001</v>
      </c>
      <c r="AF10" s="229">
        <v>55005.745952449994</v>
      </c>
      <c r="AG10" s="229">
        <v>57964.355526910003</v>
      </c>
      <c r="AH10" s="229">
        <v>57567.012823650002</v>
      </c>
      <c r="AI10" s="229">
        <v>58182.254190140004</v>
      </c>
      <c r="AJ10" s="229">
        <v>58085</v>
      </c>
      <c r="AK10" s="229">
        <v>52056.876403630005</v>
      </c>
      <c r="AL10" s="229">
        <v>52228.795513860001</v>
      </c>
      <c r="AM10" s="229">
        <v>51376.745294909997</v>
      </c>
      <c r="AN10" s="229">
        <v>49733.366996220022</v>
      </c>
      <c r="AO10" s="229">
        <v>40427.643243639999</v>
      </c>
      <c r="AP10" s="229">
        <v>42062.874444250003</v>
      </c>
      <c r="AQ10" s="229">
        <v>42564</v>
      </c>
      <c r="AR10" s="229">
        <v>39171.126415849998</v>
      </c>
      <c r="AS10" s="229">
        <v>36956.626068359998</v>
      </c>
      <c r="AT10" s="229">
        <v>37582.800000000003</v>
      </c>
      <c r="AU10" s="229">
        <v>34148.96342801</v>
      </c>
      <c r="AV10" s="229">
        <v>37238.459706050002</v>
      </c>
      <c r="AW10" s="229">
        <v>41980.857946870005</v>
      </c>
      <c r="AX10" s="229">
        <v>43714.894502210002</v>
      </c>
      <c r="AY10" s="229">
        <v>42040.40361822</v>
      </c>
      <c r="AZ10" s="229">
        <v>55515.779835529996</v>
      </c>
      <c r="BA10" s="229">
        <v>57212.165331960001</v>
      </c>
      <c r="BB10" s="229">
        <v>51701.772081099996</v>
      </c>
      <c r="BC10" s="229">
        <v>54845.072925809996</v>
      </c>
      <c r="BD10" s="229">
        <v>51178.044084040004</v>
      </c>
      <c r="BE10" s="229">
        <v>54308.880738289998</v>
      </c>
      <c r="BF10" s="229">
        <v>33558.882955089997</v>
      </c>
      <c r="BG10" s="229">
        <v>38764.105612500003</v>
      </c>
      <c r="BH10" s="229">
        <v>45431.857975980005</v>
      </c>
      <c r="BI10" s="229">
        <v>62919.526714379994</v>
      </c>
      <c r="BJ10" s="229">
        <v>22947.8814647</v>
      </c>
      <c r="BK10" s="229">
        <v>29117.81883787</v>
      </c>
      <c r="BL10" s="229">
        <v>28680.661169750001</v>
      </c>
      <c r="BM10" s="229">
        <v>28853.995938979999</v>
      </c>
      <c r="BN10" s="229">
        <v>25953.847373619999</v>
      </c>
      <c r="BO10" s="229">
        <v>22122.280895970001</v>
      </c>
      <c r="BP10" s="229">
        <v>21750.138298090002</v>
      </c>
      <c r="BQ10" s="229">
        <v>21039.904529089999</v>
      </c>
      <c r="BR10" s="229">
        <v>20256.326438659999</v>
      </c>
      <c r="BS10" s="229">
        <v>20528.49496679</v>
      </c>
      <c r="BT10" s="229">
        <v>20256.330000000002</v>
      </c>
      <c r="BU10" s="229">
        <v>21688.13</v>
      </c>
      <c r="BV10" s="229">
        <v>21474.168805659996</v>
      </c>
      <c r="BW10" s="229">
        <v>26688.488909029995</v>
      </c>
      <c r="BX10" s="229">
        <v>27043.957376150527</v>
      </c>
    </row>
    <row r="11" spans="1:76" s="433" customFormat="1">
      <c r="A11" s="129" t="s">
        <v>470</v>
      </c>
      <c r="B11" s="229">
        <v>0</v>
      </c>
      <c r="C11" s="229">
        <v>0</v>
      </c>
      <c r="D11" s="229">
        <v>0</v>
      </c>
      <c r="E11" s="229">
        <v>0</v>
      </c>
      <c r="F11" s="229">
        <v>0</v>
      </c>
      <c r="G11" s="229">
        <v>0</v>
      </c>
      <c r="H11" s="229">
        <v>0</v>
      </c>
      <c r="I11" s="229">
        <v>0</v>
      </c>
      <c r="J11" s="229">
        <v>0</v>
      </c>
      <c r="K11" s="229">
        <v>0</v>
      </c>
      <c r="L11" s="229">
        <v>0</v>
      </c>
      <c r="M11" s="229">
        <v>0</v>
      </c>
      <c r="N11" s="229">
        <v>0</v>
      </c>
      <c r="O11" s="229">
        <v>0</v>
      </c>
      <c r="P11" s="229">
        <v>0</v>
      </c>
      <c r="Q11" s="229">
        <v>0</v>
      </c>
      <c r="R11" s="229">
        <v>0</v>
      </c>
      <c r="S11" s="229">
        <v>0</v>
      </c>
      <c r="T11" s="229">
        <v>0</v>
      </c>
      <c r="U11" s="229">
        <v>0</v>
      </c>
      <c r="V11" s="229">
        <v>0</v>
      </c>
      <c r="W11" s="229">
        <v>0</v>
      </c>
      <c r="X11" s="229">
        <v>0</v>
      </c>
      <c r="Y11" s="229">
        <v>0</v>
      </c>
      <c r="Z11" s="229">
        <v>0</v>
      </c>
      <c r="AA11" s="229">
        <v>0</v>
      </c>
      <c r="AB11" s="229">
        <v>37847.990909559994</v>
      </c>
      <c r="AC11" s="229">
        <v>36239.541721219997</v>
      </c>
      <c r="AD11" s="229">
        <v>36421.559014389997</v>
      </c>
      <c r="AE11" s="229">
        <v>36782.463089650002</v>
      </c>
      <c r="AF11" s="229">
        <v>36027.949492289998</v>
      </c>
      <c r="AG11" s="229">
        <v>36135.020817569995</v>
      </c>
      <c r="AH11" s="229">
        <v>38949.974313989995</v>
      </c>
      <c r="AI11" s="229">
        <v>42182.782202380004</v>
      </c>
      <c r="AJ11" s="229">
        <v>46012</v>
      </c>
      <c r="AK11" s="229">
        <v>49827.254669390015</v>
      </c>
      <c r="AL11" s="229">
        <v>51901.750351890005</v>
      </c>
      <c r="AM11" s="229">
        <v>54234.034694030001</v>
      </c>
      <c r="AN11" s="229">
        <v>55428.987005209972</v>
      </c>
      <c r="AO11" s="229">
        <v>0</v>
      </c>
      <c r="AP11" s="229">
        <v>0</v>
      </c>
      <c r="AQ11" s="229">
        <v>0</v>
      </c>
      <c r="AR11" s="229">
        <v>0</v>
      </c>
      <c r="AS11" s="229">
        <v>0</v>
      </c>
      <c r="AT11" s="229">
        <v>0</v>
      </c>
      <c r="AU11" s="229">
        <v>0</v>
      </c>
      <c r="AV11" s="229">
        <v>0</v>
      </c>
      <c r="AW11" s="229">
        <v>0</v>
      </c>
      <c r="AX11" s="229">
        <v>0</v>
      </c>
      <c r="AY11" s="229">
        <v>0</v>
      </c>
      <c r="AZ11" s="229">
        <v>0</v>
      </c>
      <c r="BA11" s="229">
        <v>0</v>
      </c>
      <c r="BB11" s="229">
        <v>0</v>
      </c>
      <c r="BC11" s="229">
        <v>0</v>
      </c>
      <c r="BD11" s="229">
        <v>0</v>
      </c>
      <c r="BE11" s="229">
        <v>0</v>
      </c>
      <c r="BF11" s="229">
        <v>0</v>
      </c>
      <c r="BG11" s="229">
        <v>0</v>
      </c>
      <c r="BH11" s="229">
        <v>0</v>
      </c>
      <c r="BI11" s="229">
        <v>0</v>
      </c>
      <c r="BJ11" s="229">
        <v>0</v>
      </c>
      <c r="BK11" s="229">
        <v>0</v>
      </c>
      <c r="BL11" s="229">
        <v>0</v>
      </c>
      <c r="BM11" s="229">
        <v>0</v>
      </c>
      <c r="BN11" s="229">
        <v>0</v>
      </c>
      <c r="BO11" s="229">
        <v>0</v>
      </c>
      <c r="BP11" s="229">
        <v>0</v>
      </c>
      <c r="BQ11" s="229">
        <v>0</v>
      </c>
      <c r="BR11" s="229">
        <v>0</v>
      </c>
      <c r="BS11" s="229">
        <v>0</v>
      </c>
      <c r="BT11" s="229">
        <v>0</v>
      </c>
      <c r="BU11" s="229">
        <v>0</v>
      </c>
      <c r="BV11" s="229">
        <v>0</v>
      </c>
      <c r="BW11" s="229">
        <v>0</v>
      </c>
      <c r="BX11" s="229">
        <v>0</v>
      </c>
    </row>
    <row r="12" spans="1:76" s="433" customFormat="1">
      <c r="A12" s="129" t="s">
        <v>472</v>
      </c>
      <c r="B12" s="229">
        <v>6614.9441000000006</v>
      </c>
      <c r="C12" s="229">
        <v>6529.0040000000008</v>
      </c>
      <c r="D12" s="229">
        <v>31973.551199999998</v>
      </c>
      <c r="E12" s="229">
        <v>30682.33</v>
      </c>
      <c r="F12" s="229">
        <v>30623.37</v>
      </c>
      <c r="G12" s="229">
        <v>31455.923400000003</v>
      </c>
      <c r="H12" s="229">
        <v>31498.85</v>
      </c>
      <c r="I12" s="229">
        <v>33005.105199999998</v>
      </c>
      <c r="J12" s="229">
        <v>32980.053799999994</v>
      </c>
      <c r="K12" s="229">
        <v>33192.668999999994</v>
      </c>
      <c r="L12" s="229">
        <v>31149.602999999999</v>
      </c>
      <c r="M12" s="229">
        <v>44819.650999999998</v>
      </c>
      <c r="N12" s="229">
        <v>43121.792632559998</v>
      </c>
      <c r="O12" s="229">
        <v>42452.910368160046</v>
      </c>
      <c r="P12" s="229">
        <v>44478.247499999998</v>
      </c>
      <c r="Q12" s="229">
        <v>45048</v>
      </c>
      <c r="R12" s="229">
        <v>47145.810557186975</v>
      </c>
      <c r="S12" s="229">
        <v>50348.050130050004</v>
      </c>
      <c r="T12" s="229">
        <v>49645.489105230001</v>
      </c>
      <c r="U12" s="229">
        <v>53863.11729219</v>
      </c>
      <c r="V12" s="229">
        <v>28353.55623618</v>
      </c>
      <c r="W12" s="229">
        <v>24794.558765000002</v>
      </c>
      <c r="X12" s="229">
        <v>19794.589177400005</v>
      </c>
      <c r="Y12" s="229">
        <v>20820.103664619997</v>
      </c>
      <c r="Z12" s="229">
        <v>22004.870038389996</v>
      </c>
      <c r="AA12" s="229">
        <v>19395.434794319997</v>
      </c>
      <c r="AB12" s="229">
        <v>21069.427113950002</v>
      </c>
      <c r="AC12" s="229">
        <v>7879.6012657499996</v>
      </c>
      <c r="AD12" s="229">
        <v>8105.5823646300005</v>
      </c>
      <c r="AE12" s="229">
        <v>6828.0039999999999</v>
      </c>
      <c r="AF12" s="229">
        <v>7722.5446545299992</v>
      </c>
      <c r="AG12" s="229">
        <v>7913.1306635500005</v>
      </c>
      <c r="AH12" s="229">
        <v>9335.4996761000002</v>
      </c>
      <c r="AI12" s="229">
        <v>11099.40602568</v>
      </c>
      <c r="AJ12" s="229">
        <v>12215</v>
      </c>
      <c r="AK12" s="229">
        <v>11474.525743180002</v>
      </c>
      <c r="AL12" s="229">
        <v>11136.42943905</v>
      </c>
      <c r="AM12" s="229">
        <v>12080.408783760002</v>
      </c>
      <c r="AN12" s="229">
        <v>11119.49220313001</v>
      </c>
      <c r="AO12" s="229">
        <v>13159.59502635</v>
      </c>
      <c r="AP12" s="229">
        <v>13279.90418842</v>
      </c>
      <c r="AQ12" s="229">
        <v>12366</v>
      </c>
      <c r="AR12" s="229">
        <v>13596.1547845</v>
      </c>
      <c r="AS12" s="229">
        <v>16229.75010436</v>
      </c>
      <c r="AT12" s="229">
        <v>19201.5</v>
      </c>
      <c r="AU12" s="229">
        <v>20689.67243998</v>
      </c>
      <c r="AV12" s="229">
        <v>25139.744694380002</v>
      </c>
      <c r="AW12" s="229">
        <v>26399.312347880001</v>
      </c>
      <c r="AX12" s="229">
        <v>31709.745073099999</v>
      </c>
      <c r="AY12" s="229">
        <v>29468.149755150003</v>
      </c>
      <c r="AZ12" s="229">
        <v>20120.81920161</v>
      </c>
      <c r="BA12" s="229">
        <v>18578.192636039999</v>
      </c>
      <c r="BB12" s="229">
        <v>18538.775811709998</v>
      </c>
      <c r="BC12" s="229">
        <v>17483.122357419998</v>
      </c>
      <c r="BD12" s="229">
        <v>17201.815400889998</v>
      </c>
      <c r="BE12" s="229">
        <v>18893.150941060001</v>
      </c>
      <c r="BF12" s="229">
        <v>22855.596567320001</v>
      </c>
      <c r="BG12" s="229">
        <v>23716.225035150001</v>
      </c>
      <c r="BH12" s="229">
        <v>28245.509171969999</v>
      </c>
      <c r="BI12" s="229">
        <v>29306.769781859999</v>
      </c>
      <c r="BJ12" s="229">
        <v>31636.900376789999</v>
      </c>
      <c r="BK12" s="229">
        <v>33566.778762030001</v>
      </c>
      <c r="BL12" s="229">
        <v>38990.17713751</v>
      </c>
      <c r="BM12" s="229">
        <v>43391.231092050002</v>
      </c>
      <c r="BN12" s="229">
        <v>44010.6007847</v>
      </c>
      <c r="BO12" s="229">
        <v>45770.19476359</v>
      </c>
      <c r="BP12" s="229">
        <v>40905.426080160003</v>
      </c>
      <c r="BQ12" s="229">
        <v>40700.592650669998</v>
      </c>
      <c r="BR12" s="229">
        <v>38752.021694390001</v>
      </c>
      <c r="BS12" s="229">
        <v>38568.125945289998</v>
      </c>
      <c r="BT12" s="229">
        <v>38752.019999999997</v>
      </c>
      <c r="BU12" s="229">
        <v>37463.39</v>
      </c>
      <c r="BV12" s="229">
        <v>35762.588810770001</v>
      </c>
      <c r="BW12" s="229">
        <v>32157.778036239997</v>
      </c>
      <c r="BX12" s="229">
        <v>30859.027529646832</v>
      </c>
    </row>
    <row r="13" spans="1:76" s="433" customFormat="1">
      <c r="A13" s="129" t="s">
        <v>473</v>
      </c>
      <c r="B13" s="229">
        <v>10615.947099999985</v>
      </c>
      <c r="C13" s="229">
        <v>11215.482099999983</v>
      </c>
      <c r="D13" s="229">
        <v>15854.844900000009</v>
      </c>
      <c r="E13" s="229">
        <v>16986.632399999969</v>
      </c>
      <c r="F13" s="229">
        <v>18170.23</v>
      </c>
      <c r="G13" s="229">
        <v>20546.944464</v>
      </c>
      <c r="H13" s="229">
        <v>22359.061733611383</v>
      </c>
      <c r="I13" s="229">
        <v>23494.693492999999</v>
      </c>
      <c r="J13" s="229">
        <v>23515.614021000009</v>
      </c>
      <c r="K13" s="229">
        <v>24269.689999999995</v>
      </c>
      <c r="L13" s="229">
        <v>28454.425000000003</v>
      </c>
      <c r="M13" s="229">
        <v>31700.927300000036</v>
      </c>
      <c r="N13" s="229">
        <v>33724.18782916003</v>
      </c>
      <c r="O13" s="229">
        <v>34176.64676495982</v>
      </c>
      <c r="P13" s="229">
        <v>36311.561521169984</v>
      </c>
      <c r="Q13" s="229">
        <v>37966.746634030009</v>
      </c>
      <c r="R13" s="229">
        <v>41504.605100576351</v>
      </c>
      <c r="S13" s="229">
        <v>42732.795540488973</v>
      </c>
      <c r="T13" s="229">
        <v>44480.911718460033</v>
      </c>
      <c r="U13" s="229">
        <v>44663.840517849974</v>
      </c>
      <c r="V13" s="229">
        <v>49140.468275689993</v>
      </c>
      <c r="W13" s="229">
        <v>51580.009805640089</v>
      </c>
      <c r="X13" s="229">
        <v>56421.712609749928</v>
      </c>
      <c r="Y13" s="229">
        <v>63052.250659990066</v>
      </c>
      <c r="Z13" s="229">
        <v>66577.489433859999</v>
      </c>
      <c r="AA13" s="229">
        <v>73301.774463200039</v>
      </c>
      <c r="AB13" s="229">
        <v>77339.607203210006</v>
      </c>
      <c r="AC13" s="229">
        <v>82107.108195049906</v>
      </c>
      <c r="AD13" s="229">
        <v>87082.95460717997</v>
      </c>
      <c r="AE13" s="229">
        <v>89536.753999999943</v>
      </c>
      <c r="AF13" s="229">
        <v>92337.105987340095</v>
      </c>
      <c r="AG13" s="229">
        <v>97299.914689339988</v>
      </c>
      <c r="AH13" s="229">
        <v>102009.3972856201</v>
      </c>
      <c r="AI13" s="229">
        <v>111204.84505432993</v>
      </c>
      <c r="AJ13" s="229">
        <v>119397</v>
      </c>
      <c r="AK13" s="229">
        <v>133413.48012514002</v>
      </c>
      <c r="AL13" s="229">
        <v>142266.19244029012</v>
      </c>
      <c r="AM13" s="229">
        <v>138415.84068451042</v>
      </c>
      <c r="AN13" s="229">
        <v>146923.55681072985</v>
      </c>
      <c r="AO13" s="229">
        <v>156213.44146829005</v>
      </c>
      <c r="AP13" s="229">
        <v>165012.59390461</v>
      </c>
      <c r="AQ13" s="229">
        <v>179411.6</v>
      </c>
      <c r="AR13" s="229">
        <v>190751.19498297782</v>
      </c>
      <c r="AS13" s="229">
        <v>229807.83650222985</v>
      </c>
      <c r="AT13" s="229">
        <v>241213.00000000003</v>
      </c>
      <c r="AU13" s="229">
        <v>244429.63505218003</v>
      </c>
      <c r="AV13" s="229">
        <v>262767.34588217852</v>
      </c>
      <c r="AW13" s="229">
        <v>272819.13511546003</v>
      </c>
      <c r="AX13" s="229">
        <v>274440.05011158</v>
      </c>
      <c r="AY13" s="229">
        <v>280997.82358863996</v>
      </c>
      <c r="AZ13" s="229">
        <v>286946.91284495988</v>
      </c>
      <c r="BA13" s="229">
        <v>290182.33636613999</v>
      </c>
      <c r="BB13" s="229">
        <v>297488.63185538992</v>
      </c>
      <c r="BC13" s="229">
        <v>357508.70702599006</v>
      </c>
      <c r="BD13" s="229">
        <v>358360.78127990989</v>
      </c>
      <c r="BE13" s="229">
        <v>362886.33388862014</v>
      </c>
      <c r="BF13" s="229">
        <v>355007.68908419996</v>
      </c>
      <c r="BG13" s="229">
        <v>345336.54166733997</v>
      </c>
      <c r="BH13" s="229">
        <v>347513.77303483989</v>
      </c>
      <c r="BI13" s="229">
        <v>334853.33873673005</v>
      </c>
      <c r="BJ13" s="229">
        <v>351820.61831830023</v>
      </c>
      <c r="BK13" s="229">
        <v>373726.29195780988</v>
      </c>
      <c r="BL13" s="229">
        <v>369906.94221997994</v>
      </c>
      <c r="BM13" s="229">
        <v>368796.49323001015</v>
      </c>
      <c r="BN13" s="229">
        <v>379753.22694259975</v>
      </c>
      <c r="BO13" s="229">
        <v>392474.58902550978</v>
      </c>
      <c r="BP13" s="229">
        <v>361828.73285224009</v>
      </c>
      <c r="BQ13" s="229">
        <v>363311.9256171498</v>
      </c>
      <c r="BR13" s="229">
        <v>347895.29030781984</v>
      </c>
      <c r="BS13" s="229">
        <v>370027.53</v>
      </c>
      <c r="BT13" s="229">
        <v>377292.49</v>
      </c>
      <c r="BU13" s="229">
        <v>399485.56999999995</v>
      </c>
      <c r="BV13" s="229">
        <v>398085.69210414169</v>
      </c>
      <c r="BW13" s="229">
        <v>417802.7399084972</v>
      </c>
      <c r="BX13" s="229">
        <v>468687.18734183372</v>
      </c>
    </row>
    <row r="14" spans="1:76" s="433" customFormat="1">
      <c r="A14" s="444" t="s">
        <v>226</v>
      </c>
      <c r="B14" s="309">
        <v>8649.6</v>
      </c>
      <c r="C14" s="309">
        <v>8302.2000000000007</v>
      </c>
      <c r="D14" s="309">
        <v>7165.6</v>
      </c>
      <c r="E14" s="309">
        <v>7725.7</v>
      </c>
      <c r="F14" s="309">
        <v>7864.9</v>
      </c>
      <c r="G14" s="309">
        <v>8784.7999999999993</v>
      </c>
      <c r="H14" s="309">
        <v>10474.9</v>
      </c>
      <c r="I14" s="309">
        <v>10383.199999999997</v>
      </c>
      <c r="J14" s="309">
        <v>10150.799999999999</v>
      </c>
      <c r="K14" s="309">
        <v>11392.57</v>
      </c>
      <c r="L14" s="309">
        <v>11162.1</v>
      </c>
      <c r="M14" s="309">
        <v>11057.1</v>
      </c>
      <c r="N14" s="309">
        <v>11564.5</v>
      </c>
      <c r="O14" s="309">
        <v>12388.9</v>
      </c>
      <c r="P14" s="309">
        <v>13416.113478830001</v>
      </c>
      <c r="Q14" s="309">
        <v>12063.957365969998</v>
      </c>
      <c r="R14" s="309">
        <v>12378.151946690001</v>
      </c>
      <c r="S14" s="309">
        <v>14961.579174500999</v>
      </c>
      <c r="T14" s="309">
        <v>13756.02979735</v>
      </c>
      <c r="U14" s="309">
        <v>14021.66996044</v>
      </c>
      <c r="V14" s="309">
        <v>14199.03102782</v>
      </c>
      <c r="W14" s="309">
        <v>14296.080400520001</v>
      </c>
      <c r="X14" s="309">
        <v>12689.792161830001</v>
      </c>
      <c r="Y14" s="309">
        <v>11948.115</v>
      </c>
      <c r="Z14" s="309">
        <v>12477.788</v>
      </c>
      <c r="AA14" s="309">
        <v>12653</v>
      </c>
      <c r="AB14" s="309">
        <v>12591.575999999999</v>
      </c>
      <c r="AC14" s="309">
        <v>13189.442999999999</v>
      </c>
      <c r="AD14" s="309">
        <v>13965.561</v>
      </c>
      <c r="AE14" s="309">
        <v>17859.317999999999</v>
      </c>
      <c r="AF14" s="309">
        <v>18337.022000000001</v>
      </c>
      <c r="AG14" s="309">
        <v>18719.028999999999</v>
      </c>
      <c r="AH14" s="309">
        <v>12209.137000000001</v>
      </c>
      <c r="AI14" s="309">
        <v>11626.511</v>
      </c>
      <c r="AJ14" s="309">
        <v>11878</v>
      </c>
      <c r="AK14" s="309">
        <v>12324.548000000001</v>
      </c>
      <c r="AL14" s="309">
        <v>12673.894000000002</v>
      </c>
      <c r="AM14" s="309">
        <v>12587.228999999999</v>
      </c>
      <c r="AN14" s="309">
        <v>13364.106</v>
      </c>
      <c r="AO14" s="309">
        <v>15507.839</v>
      </c>
      <c r="AP14" s="309">
        <v>15289.550999999999</v>
      </c>
      <c r="AQ14" s="309">
        <v>14379.06</v>
      </c>
      <c r="AR14" s="309">
        <v>14610.165000000001</v>
      </c>
      <c r="AS14" s="309">
        <v>15218.538</v>
      </c>
      <c r="AT14" s="309">
        <v>16039.6</v>
      </c>
      <c r="AU14" s="309">
        <v>15892.492</v>
      </c>
      <c r="AV14" s="309">
        <v>17169.118999999999</v>
      </c>
      <c r="AW14" s="309">
        <v>17111.508000000002</v>
      </c>
      <c r="AX14" s="309">
        <v>18697.703000000001</v>
      </c>
      <c r="AY14" s="309">
        <v>19120.828000000001</v>
      </c>
      <c r="AZ14" s="309">
        <v>18918.258999999998</v>
      </c>
      <c r="BA14" s="309">
        <v>18680.521000000001</v>
      </c>
      <c r="BB14" s="309">
        <v>18728.050999999999</v>
      </c>
      <c r="BC14" s="309">
        <v>18939.291000000001</v>
      </c>
      <c r="BD14" s="309">
        <v>19093.054000000004</v>
      </c>
      <c r="BE14" s="309">
        <v>18782.812999999998</v>
      </c>
      <c r="BF14" s="309">
        <v>19921.3</v>
      </c>
      <c r="BG14" s="309">
        <v>20067.487999999998</v>
      </c>
      <c r="BH14" s="309">
        <v>21773.992999999999</v>
      </c>
      <c r="BI14" s="309">
        <v>21717.145</v>
      </c>
      <c r="BJ14" s="309">
        <v>22284</v>
      </c>
      <c r="BK14" s="309">
        <v>22602.088</v>
      </c>
      <c r="BL14" s="309">
        <v>23400.917000000001</v>
      </c>
      <c r="BM14" s="309">
        <v>22939.683000000001</v>
      </c>
      <c r="BN14" s="309">
        <v>21908.059000000001</v>
      </c>
      <c r="BO14" s="309">
        <v>22801.894999999997</v>
      </c>
      <c r="BP14" s="309">
        <v>17293.02</v>
      </c>
      <c r="BQ14" s="309">
        <v>17822.242999999999</v>
      </c>
      <c r="BR14" s="309">
        <v>17771</v>
      </c>
      <c r="BS14" s="309">
        <v>17746</v>
      </c>
      <c r="BT14" s="309">
        <v>18093</v>
      </c>
      <c r="BU14" s="309">
        <v>18934.32</v>
      </c>
      <c r="BV14" s="309">
        <v>18094</v>
      </c>
      <c r="BW14" s="309">
        <v>20359.645</v>
      </c>
      <c r="BX14" s="309">
        <v>18334.150000000001</v>
      </c>
    </row>
    <row r="15" spans="1:76" s="433" customFormat="1">
      <c r="A15" s="129" t="s">
        <v>467</v>
      </c>
      <c r="B15" s="229">
        <v>5169.8788132900008</v>
      </c>
      <c r="C15" s="229">
        <v>4999.5032149900007</v>
      </c>
      <c r="D15" s="229">
        <v>4013.7502337800001</v>
      </c>
      <c r="E15" s="229">
        <v>3723.18757955</v>
      </c>
      <c r="F15" s="229">
        <v>3644.0731613299995</v>
      </c>
      <c r="G15" s="229">
        <v>4439.4465148885947</v>
      </c>
      <c r="H15" s="229">
        <v>4360.5619021099992</v>
      </c>
      <c r="I15" s="229">
        <v>5551.3654462889472</v>
      </c>
      <c r="J15" s="229">
        <v>5256.7200776790269</v>
      </c>
      <c r="K15" s="229">
        <v>5420.7282725692994</v>
      </c>
      <c r="L15" s="229">
        <v>6664.1080000000002</v>
      </c>
      <c r="M15" s="229">
        <v>7676.7309678700003</v>
      </c>
      <c r="N15" s="229">
        <v>7876.5519999999997</v>
      </c>
      <c r="O15" s="229">
        <v>8144.1456975399997</v>
      </c>
      <c r="P15" s="229">
        <v>11094.903863040001</v>
      </c>
      <c r="Q15" s="229">
        <v>9918.7636926299983</v>
      </c>
      <c r="R15" s="229">
        <v>10376.09717696</v>
      </c>
      <c r="S15" s="229">
        <v>14171.0397415143</v>
      </c>
      <c r="T15" s="229">
        <v>13591.689893930001</v>
      </c>
      <c r="U15" s="229">
        <v>13882.19506392</v>
      </c>
      <c r="V15" s="229">
        <v>14051.428006299999</v>
      </c>
      <c r="W15" s="229">
        <v>14180.056358600001</v>
      </c>
      <c r="X15" s="229">
        <v>12689.792161830001</v>
      </c>
      <c r="Y15" s="229">
        <v>11948.115</v>
      </c>
      <c r="Z15" s="229">
        <v>12477.788</v>
      </c>
      <c r="AA15" s="229">
        <v>12653</v>
      </c>
      <c r="AB15" s="229">
        <v>12591.575999999999</v>
      </c>
      <c r="AC15" s="229">
        <v>13189.442999999999</v>
      </c>
      <c r="AD15" s="229">
        <v>13965.561</v>
      </c>
      <c r="AE15" s="229">
        <v>17859.317999999999</v>
      </c>
      <c r="AF15" s="229">
        <v>18337.022000000001</v>
      </c>
      <c r="AG15" s="229">
        <v>18719.028999999999</v>
      </c>
      <c r="AH15" s="229">
        <v>12209.137000000001</v>
      </c>
      <c r="AI15" s="229">
        <v>11626.511</v>
      </c>
      <c r="AJ15" s="229">
        <v>11878</v>
      </c>
      <c r="AK15" s="229">
        <v>12324.548000000001</v>
      </c>
      <c r="AL15" s="229">
        <v>12673.894000000002</v>
      </c>
      <c r="AM15" s="229">
        <v>12587.228999999999</v>
      </c>
      <c r="AN15" s="229">
        <v>13205.106</v>
      </c>
      <c r="AO15" s="229">
        <v>15355.839</v>
      </c>
      <c r="AP15" s="229">
        <v>15119.450999999999</v>
      </c>
      <c r="AQ15" s="229">
        <v>14193.06</v>
      </c>
      <c r="AR15" s="229">
        <v>14421.165000000001</v>
      </c>
      <c r="AS15" s="229">
        <v>15031.538</v>
      </c>
      <c r="AT15" s="229">
        <v>15835.6</v>
      </c>
      <c r="AU15" s="229">
        <v>15692.492</v>
      </c>
      <c r="AV15" s="229">
        <v>16938.218999999997</v>
      </c>
      <c r="AW15" s="229">
        <v>16882.928</v>
      </c>
      <c r="AX15" s="229">
        <v>18422.903000000002</v>
      </c>
      <c r="AY15" s="229">
        <v>18865.172040680001</v>
      </c>
      <c r="AZ15" s="229">
        <v>18657.04337571</v>
      </c>
      <c r="BA15" s="229">
        <v>18399.521000000001</v>
      </c>
      <c r="BB15" s="229">
        <v>18426.103753970001</v>
      </c>
      <c r="BC15" s="229">
        <v>18603.291000000001</v>
      </c>
      <c r="BD15" s="229">
        <v>18736.460618040004</v>
      </c>
      <c r="BE15" s="229">
        <v>18383.114686219997</v>
      </c>
      <c r="BF15" s="229">
        <v>19637.805671329999</v>
      </c>
      <c r="BG15" s="229">
        <v>19614.316720569997</v>
      </c>
      <c r="BH15" s="229">
        <v>21351.036817369997</v>
      </c>
      <c r="BI15" s="229">
        <v>21197.315226620001</v>
      </c>
      <c r="BJ15" s="229">
        <v>21788.97211952</v>
      </c>
      <c r="BK15" s="229">
        <v>22055.604450589999</v>
      </c>
      <c r="BL15" s="229">
        <v>22895.14775208</v>
      </c>
      <c r="BM15" s="229">
        <v>22467.377968330002</v>
      </c>
      <c r="BN15" s="229">
        <v>21391.073572591926</v>
      </c>
      <c r="BO15" s="229">
        <v>22801.894999999997</v>
      </c>
      <c r="BP15" s="229">
        <v>17293.02</v>
      </c>
      <c r="BQ15" s="229">
        <v>17822.242999999999</v>
      </c>
      <c r="BR15" s="229">
        <v>17771</v>
      </c>
      <c r="BS15" s="229">
        <v>17746</v>
      </c>
      <c r="BT15" s="229">
        <v>18093</v>
      </c>
      <c r="BU15" s="229">
        <v>18934.32</v>
      </c>
      <c r="BV15" s="229">
        <v>18094</v>
      </c>
      <c r="BW15" s="229">
        <v>20359.645</v>
      </c>
      <c r="BX15" s="229">
        <v>18334.150000000001</v>
      </c>
    </row>
    <row r="16" spans="1:76" s="433" customFormat="1" ht="13.5" thickBot="1">
      <c r="A16" s="263" t="s">
        <v>471</v>
      </c>
      <c r="B16" s="241">
        <v>3479.72118671</v>
      </c>
      <c r="C16" s="241">
        <v>3302.69678501</v>
      </c>
      <c r="D16" s="241">
        <v>3151.8497662200002</v>
      </c>
      <c r="E16" s="241">
        <v>4002.5124204499998</v>
      </c>
      <c r="F16" s="241">
        <v>4220.8268386700001</v>
      </c>
      <c r="G16" s="241">
        <v>4345.3534851114036</v>
      </c>
      <c r="H16" s="241">
        <v>6114.3380978900004</v>
      </c>
      <c r="I16" s="241">
        <v>4831.8345537110508</v>
      </c>
      <c r="J16" s="241">
        <v>4894.0799223209724</v>
      </c>
      <c r="K16" s="241">
        <v>5971.8417274307012</v>
      </c>
      <c r="L16" s="241">
        <v>4497.9920000000002</v>
      </c>
      <c r="M16" s="241">
        <v>3380.3690321300001</v>
      </c>
      <c r="N16" s="241">
        <v>3687.9479999999999</v>
      </c>
      <c r="O16" s="241">
        <v>4244.75430246</v>
      </c>
      <c r="P16" s="241">
        <v>2321.20961579</v>
      </c>
      <c r="Q16" s="241">
        <v>2145.1936733399998</v>
      </c>
      <c r="R16" s="241">
        <v>2002.0547697300001</v>
      </c>
      <c r="S16" s="241">
        <v>790.53943298670004</v>
      </c>
      <c r="T16" s="241">
        <v>164.33990341999998</v>
      </c>
      <c r="U16" s="241">
        <v>139.47489651999999</v>
      </c>
      <c r="V16" s="241">
        <v>147.60302152</v>
      </c>
      <c r="W16" s="241">
        <v>116.02404192</v>
      </c>
      <c r="X16" s="241">
        <v>0</v>
      </c>
      <c r="Y16" s="241">
        <v>0</v>
      </c>
      <c r="Z16" s="241">
        <v>0</v>
      </c>
      <c r="AA16" s="241">
        <v>0</v>
      </c>
      <c r="AB16" s="241">
        <v>0</v>
      </c>
      <c r="AC16" s="241">
        <v>0</v>
      </c>
      <c r="AD16" s="241">
        <v>0</v>
      </c>
      <c r="AE16" s="241">
        <v>0</v>
      </c>
      <c r="AF16" s="241">
        <v>0</v>
      </c>
      <c r="AG16" s="241">
        <v>0</v>
      </c>
      <c r="AH16" s="241">
        <v>0</v>
      </c>
      <c r="AI16" s="241">
        <v>0</v>
      </c>
      <c r="AJ16" s="241">
        <v>0</v>
      </c>
      <c r="AK16" s="241">
        <v>0</v>
      </c>
      <c r="AL16" s="241">
        <v>0</v>
      </c>
      <c r="AM16" s="241">
        <v>0</v>
      </c>
      <c r="AN16" s="241">
        <v>159</v>
      </c>
      <c r="AO16" s="241">
        <v>152</v>
      </c>
      <c r="AP16" s="241">
        <v>170.1</v>
      </c>
      <c r="AQ16" s="241">
        <v>186</v>
      </c>
      <c r="AR16" s="241">
        <v>189</v>
      </c>
      <c r="AS16" s="241">
        <v>187</v>
      </c>
      <c r="AT16" s="241">
        <v>204</v>
      </c>
      <c r="AU16" s="241">
        <v>200</v>
      </c>
      <c r="AV16" s="241">
        <v>230.9</v>
      </c>
      <c r="AW16" s="241">
        <v>228.58</v>
      </c>
      <c r="AX16" s="241">
        <v>274.8</v>
      </c>
      <c r="AY16" s="241">
        <v>255.65595931999999</v>
      </c>
      <c r="AZ16" s="241">
        <v>261.21562428999999</v>
      </c>
      <c r="BA16" s="241">
        <v>281</v>
      </c>
      <c r="BB16" s="241">
        <v>301.94724602999997</v>
      </c>
      <c r="BC16" s="241">
        <v>336</v>
      </c>
      <c r="BD16" s="241">
        <v>356.59338195999999</v>
      </c>
      <c r="BE16" s="241">
        <v>399.69831377999998</v>
      </c>
      <c r="BF16" s="241">
        <v>283.49432867000002</v>
      </c>
      <c r="BG16" s="241">
        <v>453.17127943000003</v>
      </c>
      <c r="BH16" s="241">
        <v>422.95618263</v>
      </c>
      <c r="BI16" s="241">
        <v>519.82977338000001</v>
      </c>
      <c r="BJ16" s="241">
        <v>495.02788048000002</v>
      </c>
      <c r="BK16" s="241">
        <v>546.48354941000002</v>
      </c>
      <c r="BL16" s="241">
        <v>505.76924792</v>
      </c>
      <c r="BM16" s="241">
        <v>472.30503167000001</v>
      </c>
      <c r="BN16" s="241">
        <v>516.98542740807397</v>
      </c>
      <c r="BO16" s="241">
        <v>0</v>
      </c>
      <c r="BP16" s="241">
        <v>0</v>
      </c>
      <c r="BQ16" s="241">
        <v>0</v>
      </c>
      <c r="BR16" s="241">
        <v>0</v>
      </c>
      <c r="BS16" s="241">
        <v>0</v>
      </c>
      <c r="BT16" s="241">
        <v>0</v>
      </c>
      <c r="BU16" s="241">
        <v>0</v>
      </c>
      <c r="BV16" s="241">
        <v>0</v>
      </c>
      <c r="BW16" s="241">
        <v>0</v>
      </c>
      <c r="BX16" s="241">
        <v>0</v>
      </c>
    </row>
    <row r="17" spans="1:76" s="433" customFormat="1" ht="13.5" thickTop="1">
      <c r="A17" s="413"/>
      <c r="B17" s="473"/>
      <c r="C17" s="473"/>
      <c r="D17" s="473"/>
      <c r="E17" s="473"/>
      <c r="F17" s="473"/>
      <c r="G17" s="473"/>
      <c r="H17" s="473"/>
      <c r="I17" s="473"/>
      <c r="J17" s="473"/>
      <c r="K17" s="473"/>
      <c r="L17" s="473"/>
      <c r="M17" s="473"/>
      <c r="N17" s="473"/>
      <c r="O17" s="473"/>
      <c r="P17" s="473"/>
      <c r="Q17" s="473"/>
      <c r="R17" s="473"/>
      <c r="S17" s="473"/>
      <c r="T17" s="473"/>
      <c r="U17" s="473"/>
      <c r="V17" s="473"/>
      <c r="W17" s="473"/>
      <c r="X17" s="473"/>
      <c r="Y17" s="473"/>
      <c r="Z17" s="473"/>
      <c r="AA17" s="473"/>
      <c r="AB17" s="473"/>
      <c r="AC17" s="473"/>
      <c r="AD17" s="473"/>
      <c r="AE17" s="473"/>
      <c r="AF17" s="473"/>
      <c r="AG17" s="473"/>
      <c r="AH17" s="473"/>
      <c r="AI17" s="473"/>
      <c r="AJ17" s="473"/>
      <c r="AK17" s="473"/>
      <c r="AL17" s="473"/>
      <c r="AM17" s="473"/>
      <c r="AN17" s="473"/>
      <c r="AO17" s="473"/>
      <c r="AP17" s="473"/>
      <c r="AQ17" s="473"/>
      <c r="AR17" s="473"/>
      <c r="AS17" s="473"/>
      <c r="AT17" s="473"/>
      <c r="AU17" s="473"/>
      <c r="AV17" s="473"/>
      <c r="AW17" s="473"/>
      <c r="AX17" s="473"/>
      <c r="AY17" s="473"/>
      <c r="AZ17" s="473"/>
      <c r="BA17" s="473"/>
      <c r="BB17" s="473"/>
      <c r="BC17" s="473"/>
      <c r="BD17" s="473"/>
      <c r="BE17" s="473"/>
      <c r="BF17" s="473"/>
      <c r="BG17" s="473"/>
      <c r="BH17" s="473"/>
      <c r="BI17" s="473"/>
      <c r="BJ17" s="473"/>
      <c r="BK17" s="473"/>
      <c r="BL17" s="473"/>
      <c r="BM17" s="473"/>
      <c r="BN17" s="473"/>
      <c r="BO17" s="473"/>
      <c r="BP17" s="473"/>
      <c r="BQ17" s="473"/>
      <c r="BR17" s="473"/>
      <c r="BS17" s="473"/>
      <c r="BT17" s="473"/>
      <c r="BU17" s="473"/>
      <c r="BV17" s="473"/>
      <c r="BW17" s="473"/>
      <c r="BX17" s="473"/>
    </row>
    <row r="18" spans="1:76" s="742" customFormat="1">
      <c r="A18" s="740" t="s">
        <v>582</v>
      </c>
      <c r="B18" s="741"/>
      <c r="C18" s="741"/>
      <c r="D18" s="741"/>
      <c r="E18" s="741"/>
      <c r="F18" s="741"/>
      <c r="G18" s="741"/>
      <c r="H18" s="741"/>
      <c r="I18" s="741"/>
      <c r="J18" s="741"/>
      <c r="K18" s="741"/>
      <c r="L18" s="741"/>
      <c r="M18" s="741"/>
      <c r="N18" s="741"/>
      <c r="O18" s="741"/>
      <c r="P18" s="741"/>
      <c r="Q18" s="741"/>
      <c r="R18" s="741"/>
      <c r="S18" s="741"/>
      <c r="T18" s="741"/>
      <c r="U18" s="741"/>
      <c r="V18" s="741"/>
      <c r="W18" s="741"/>
      <c r="X18" s="741"/>
      <c r="Y18" s="741"/>
      <c r="Z18" s="741">
        <v>0</v>
      </c>
      <c r="AA18" s="741">
        <v>0</v>
      </c>
      <c r="AB18" s="741">
        <v>452068.647</v>
      </c>
      <c r="AC18" s="741">
        <v>443993.29399999999</v>
      </c>
      <c r="AD18" s="741">
        <v>477314.66199999995</v>
      </c>
      <c r="AE18" s="741">
        <v>483749.96600000001</v>
      </c>
      <c r="AF18" s="741">
        <v>483290.11699999997</v>
      </c>
      <c r="AG18" s="741">
        <v>493746.01299999992</v>
      </c>
      <c r="AH18" s="741">
        <v>516914.83300000004</v>
      </c>
      <c r="AI18" s="741">
        <v>536236.19400000002</v>
      </c>
      <c r="AJ18" s="741">
        <v>555755</v>
      </c>
      <c r="AK18" s="741">
        <v>554723.89500000002</v>
      </c>
      <c r="AL18" s="741">
        <v>594841.80999999994</v>
      </c>
      <c r="AM18" s="741">
        <v>604791.74699999997</v>
      </c>
      <c r="AN18" s="741">
        <v>602395.34499999997</v>
      </c>
      <c r="AO18" s="741">
        <v>603232.93500000006</v>
      </c>
      <c r="AP18" s="741">
        <v>644831.70299999986</v>
      </c>
      <c r="AQ18" s="741">
        <v>668149.77</v>
      </c>
      <c r="AR18" s="741">
        <v>674663.23300000001</v>
      </c>
      <c r="AS18" s="741">
        <v>730923.13600000006</v>
      </c>
      <c r="AT18" s="741">
        <v>798711.78600000008</v>
      </c>
      <c r="AU18" s="741">
        <v>816440.50600000005</v>
      </c>
      <c r="AV18" s="741">
        <v>852281.18299999996</v>
      </c>
      <c r="AW18" s="741">
        <v>864479.91300000006</v>
      </c>
      <c r="AX18" s="741">
        <v>906798.78500000015</v>
      </c>
      <c r="AY18" s="741">
        <v>919450.16599999997</v>
      </c>
      <c r="AZ18" s="741">
        <v>934766.84</v>
      </c>
      <c r="BA18" s="741">
        <v>941115.80699999991</v>
      </c>
      <c r="BB18" s="741">
        <v>981779.50099999993</v>
      </c>
      <c r="BC18" s="741">
        <v>1052566.9720000001</v>
      </c>
      <c r="BD18" s="741">
        <v>1052424.1439999999</v>
      </c>
      <c r="BE18" s="741">
        <v>1055895.17</v>
      </c>
      <c r="BF18" s="741">
        <v>1055769.3229999999</v>
      </c>
      <c r="BG18" s="741">
        <v>1089081.6099999999</v>
      </c>
      <c r="BH18" s="741">
        <v>1175159.398</v>
      </c>
      <c r="BI18" s="741">
        <v>1177122.7430000002</v>
      </c>
      <c r="BJ18" s="741">
        <v>1215969.0759999999</v>
      </c>
      <c r="BK18" s="741">
        <v>1283840.1500895501</v>
      </c>
      <c r="BL18" s="741">
        <v>1373721.87974215</v>
      </c>
      <c r="BM18" s="741">
        <v>1364292.8311077901</v>
      </c>
      <c r="BN18" s="741">
        <v>1464698.5527746198</v>
      </c>
      <c r="BO18" s="741">
        <v>1485091.4183849299</v>
      </c>
      <c r="BP18" s="741">
        <v>1434081.7328067597</v>
      </c>
      <c r="BQ18" s="741">
        <v>1398984.8783140299</v>
      </c>
      <c r="BR18" s="741">
        <v>1462470.5652884282</v>
      </c>
      <c r="BS18" s="741">
        <v>1462097.1114228833</v>
      </c>
      <c r="BT18" s="741">
        <v>1494134.2014779099</v>
      </c>
      <c r="BU18" s="741">
        <v>1497980.5734784503</v>
      </c>
      <c r="BV18" s="741">
        <v>1588997.004012472</v>
      </c>
      <c r="BW18" s="741">
        <v>1610066.8216638272</v>
      </c>
      <c r="BX18" s="741">
        <v>1676549.4203872925</v>
      </c>
    </row>
    <row r="19" spans="1:76" s="433" customFormat="1">
      <c r="A19" s="120" t="s">
        <v>576</v>
      </c>
      <c r="B19" s="229"/>
      <c r="C19" s="229"/>
      <c r="D19" s="229"/>
      <c r="E19" s="229"/>
      <c r="F19" s="229"/>
      <c r="G19" s="229"/>
      <c r="H19" s="229"/>
      <c r="I19" s="229"/>
      <c r="J19" s="229"/>
      <c r="K19" s="229"/>
      <c r="L19" s="229"/>
      <c r="M19" s="229"/>
      <c r="N19" s="229"/>
      <c r="O19" s="229"/>
      <c r="P19" s="229"/>
      <c r="Q19" s="229"/>
      <c r="R19" s="229"/>
      <c r="S19" s="229"/>
      <c r="T19" s="229"/>
      <c r="U19" s="229"/>
      <c r="V19" s="229"/>
      <c r="W19" s="229"/>
      <c r="X19" s="229"/>
      <c r="Y19" s="229"/>
      <c r="Z19" s="229">
        <v>0</v>
      </c>
      <c r="AA19" s="229">
        <v>0</v>
      </c>
      <c r="AB19" s="229">
        <v>165943.59700000001</v>
      </c>
      <c r="AC19" s="229">
        <v>174407.42199999999</v>
      </c>
      <c r="AD19" s="229">
        <v>181914.51599999997</v>
      </c>
      <c r="AE19" s="229">
        <v>185548.53200000001</v>
      </c>
      <c r="AF19" s="229">
        <v>190995.78599999999</v>
      </c>
      <c r="AG19" s="229">
        <v>209990.33</v>
      </c>
      <c r="AH19" s="229">
        <v>215370.46399999998</v>
      </c>
      <c r="AI19" s="229">
        <v>228662.155</v>
      </c>
      <c r="AJ19" s="229">
        <v>236900</v>
      </c>
      <c r="AK19" s="229">
        <v>242896.07399999996</v>
      </c>
      <c r="AL19" s="229">
        <v>255723.772</v>
      </c>
      <c r="AM19" s="229">
        <v>269701.38</v>
      </c>
      <c r="AN19" s="229">
        <v>280328.04099999997</v>
      </c>
      <c r="AO19" s="229">
        <v>281525.57500000001</v>
      </c>
      <c r="AP19" s="229">
        <v>294944.48499999999</v>
      </c>
      <c r="AQ19" s="229">
        <v>311771.84000000003</v>
      </c>
      <c r="AR19" s="229">
        <v>319216.68099999998</v>
      </c>
      <c r="AS19" s="229">
        <v>333011.03399999999</v>
      </c>
      <c r="AT19" s="229">
        <v>350141.51500000001</v>
      </c>
      <c r="AU19" s="229">
        <v>351917.16700000002</v>
      </c>
      <c r="AV19" s="229">
        <v>368168.09700000001</v>
      </c>
      <c r="AW19" s="229">
        <v>383305.228</v>
      </c>
      <c r="AX19" s="229">
        <v>392812.49</v>
      </c>
      <c r="AY19" s="229">
        <v>393844.01</v>
      </c>
      <c r="AZ19" s="229">
        <v>415320.65400000004</v>
      </c>
      <c r="BA19" s="229">
        <v>429802.92199999996</v>
      </c>
      <c r="BB19" s="229">
        <v>434578.58299999998</v>
      </c>
      <c r="BC19" s="229">
        <v>448579.86100000003</v>
      </c>
      <c r="BD19" s="229">
        <v>455371.58399999997</v>
      </c>
      <c r="BE19" s="229">
        <v>460974.40700000001</v>
      </c>
      <c r="BF19" s="229">
        <v>427238.67799999996</v>
      </c>
      <c r="BG19" s="229">
        <v>434763.49599999998</v>
      </c>
      <c r="BH19" s="229">
        <v>449943.36900000001</v>
      </c>
      <c r="BI19" s="229">
        <v>485995.68800000002</v>
      </c>
      <c r="BJ19" s="229">
        <v>446287.48400000005</v>
      </c>
      <c r="BK19" s="229">
        <v>447077.6687176</v>
      </c>
      <c r="BL19" s="229">
        <v>455775.26118671999</v>
      </c>
      <c r="BM19" s="229">
        <v>461739.15512909996</v>
      </c>
      <c r="BN19" s="229">
        <v>470810.11163061002</v>
      </c>
      <c r="BO19" s="229">
        <v>470212</v>
      </c>
      <c r="BP19" s="229">
        <v>478763.87878849998</v>
      </c>
      <c r="BQ19" s="229">
        <v>485886.64519826003</v>
      </c>
      <c r="BR19" s="229">
        <v>499228.94054645504</v>
      </c>
      <c r="BS19" s="229">
        <v>517398.99289449066</v>
      </c>
      <c r="BT19" s="229">
        <v>532331.460849575</v>
      </c>
      <c r="BU19" s="229">
        <v>550042.34279353765</v>
      </c>
      <c r="BV19" s="229">
        <v>566664.01633531519</v>
      </c>
      <c r="BW19" s="229">
        <v>578508.96305497887</v>
      </c>
      <c r="BX19" s="229">
        <v>595104.08651602769</v>
      </c>
    </row>
    <row r="20" spans="1:76" s="433" customFormat="1">
      <c r="A20" s="120" t="s">
        <v>577</v>
      </c>
      <c r="B20" s="229"/>
      <c r="C20" s="229"/>
      <c r="D20" s="229"/>
      <c r="E20" s="229"/>
      <c r="F20" s="229"/>
      <c r="G20" s="229"/>
      <c r="H20" s="229"/>
      <c r="I20" s="229"/>
      <c r="J20" s="229"/>
      <c r="K20" s="229"/>
      <c r="L20" s="229"/>
      <c r="M20" s="229"/>
      <c r="N20" s="229"/>
      <c r="O20" s="229"/>
      <c r="P20" s="229"/>
      <c r="Q20" s="229"/>
      <c r="R20" s="229"/>
      <c r="S20" s="229"/>
      <c r="T20" s="229"/>
      <c r="U20" s="229"/>
      <c r="V20" s="229"/>
      <c r="W20" s="229"/>
      <c r="X20" s="229"/>
      <c r="Y20" s="229"/>
      <c r="Z20" s="229">
        <v>0</v>
      </c>
      <c r="AA20" s="229">
        <v>0</v>
      </c>
      <c r="AB20" s="229">
        <v>132094.11300000001</v>
      </c>
      <c r="AC20" s="229">
        <v>117447.026</v>
      </c>
      <c r="AD20" s="229">
        <v>146552.33199999999</v>
      </c>
      <c r="AE20" s="229">
        <v>130924.976</v>
      </c>
      <c r="AF20" s="229">
        <v>129662.18399999999</v>
      </c>
      <c r="AG20" s="229">
        <v>120776.655</v>
      </c>
      <c r="AH20" s="229">
        <v>132558.96900000001</v>
      </c>
      <c r="AI20" s="229">
        <v>124756.073</v>
      </c>
      <c r="AJ20" s="229">
        <v>118442</v>
      </c>
      <c r="AK20" s="229">
        <v>104336.644</v>
      </c>
      <c r="AL20" s="229">
        <v>122363.111</v>
      </c>
      <c r="AM20" s="229">
        <v>124541.523</v>
      </c>
      <c r="AN20" s="229">
        <v>106752.526</v>
      </c>
      <c r="AO20" s="229">
        <v>103065.235</v>
      </c>
      <c r="AP20" s="229">
        <v>119420.232</v>
      </c>
      <c r="AQ20" s="229">
        <v>120498.45</v>
      </c>
      <c r="AR20" s="229">
        <v>114501.749</v>
      </c>
      <c r="AS20" s="229">
        <v>118210.94500000001</v>
      </c>
      <c r="AT20" s="229">
        <v>140037.269</v>
      </c>
      <c r="AU20" s="229">
        <v>138952.17499999999</v>
      </c>
      <c r="AV20" s="229">
        <v>142318.948</v>
      </c>
      <c r="AW20" s="229">
        <v>136268.101</v>
      </c>
      <c r="AX20" s="229">
        <v>156460.46100000001</v>
      </c>
      <c r="AY20" s="229">
        <v>152645.25599999999</v>
      </c>
      <c r="AZ20" s="229">
        <v>141159.92600000001</v>
      </c>
      <c r="BA20" s="229">
        <v>134376.84599999999</v>
      </c>
      <c r="BB20" s="229">
        <v>152910.57</v>
      </c>
      <c r="BC20" s="229">
        <v>161052.94500000001</v>
      </c>
      <c r="BD20" s="229">
        <v>162025.96799999999</v>
      </c>
      <c r="BE20" s="229">
        <v>152579.82399999999</v>
      </c>
      <c r="BF20" s="229">
        <v>208023.41699999999</v>
      </c>
      <c r="BG20" s="229">
        <v>225775.924</v>
      </c>
      <c r="BH20" s="229">
        <v>280430.85600000003</v>
      </c>
      <c r="BI20" s="229">
        <v>273492.53200000001</v>
      </c>
      <c r="BJ20" s="229">
        <v>332923.20899999997</v>
      </c>
      <c r="BK20" s="229">
        <v>346489.39700038999</v>
      </c>
      <c r="BL20" s="229">
        <v>411294.18847026001</v>
      </c>
      <c r="BM20" s="229">
        <v>414967.22801124002</v>
      </c>
      <c r="BN20" s="229">
        <v>490669.78115048999</v>
      </c>
      <c r="BO20" s="229">
        <v>520646.22497063002</v>
      </c>
      <c r="BP20" s="229">
        <v>513656.09001707</v>
      </c>
      <c r="BQ20" s="229">
        <v>461660.61007658002</v>
      </c>
      <c r="BR20" s="229">
        <v>509897.40873244201</v>
      </c>
      <c r="BS20" s="229">
        <v>503262.63114058506</v>
      </c>
      <c r="BT20" s="229">
        <v>502051.41606518446</v>
      </c>
      <c r="BU20" s="229">
        <v>468076.78146701842</v>
      </c>
      <c r="BV20" s="229">
        <v>536233.25693968486</v>
      </c>
      <c r="BW20" s="229">
        <v>526271.45997907594</v>
      </c>
      <c r="BX20" s="229">
        <v>523115.50502246385</v>
      </c>
    </row>
    <row r="21" spans="1:76" s="433" customFormat="1">
      <c r="A21" s="120" t="s">
        <v>228</v>
      </c>
      <c r="B21" s="229"/>
      <c r="C21" s="229"/>
      <c r="D21" s="229"/>
      <c r="E21" s="229"/>
      <c r="F21" s="229"/>
      <c r="G21" s="229"/>
      <c r="H21" s="229"/>
      <c r="I21" s="229"/>
      <c r="J21" s="229"/>
      <c r="K21" s="229"/>
      <c r="L21" s="229"/>
      <c r="M21" s="229"/>
      <c r="N21" s="229"/>
      <c r="O21" s="229"/>
      <c r="P21" s="229"/>
      <c r="Q21" s="229"/>
      <c r="R21" s="229"/>
      <c r="S21" s="229"/>
      <c r="T21" s="229"/>
      <c r="U21" s="229"/>
      <c r="V21" s="229"/>
      <c r="W21" s="229"/>
      <c r="X21" s="229"/>
      <c r="Y21" s="229"/>
      <c r="Z21" s="229">
        <v>0</v>
      </c>
      <c r="AA21" s="229">
        <v>0</v>
      </c>
      <c r="AB21" s="229">
        <v>40886.090999999986</v>
      </c>
      <c r="AC21" s="229">
        <v>57448.553</v>
      </c>
      <c r="AD21" s="229">
        <v>54179.417999999998</v>
      </c>
      <c r="AE21" s="229">
        <v>51138.288</v>
      </c>
      <c r="AF21" s="229">
        <v>49044.457999999999</v>
      </c>
      <c r="AG21" s="229">
        <v>50545.692999999999</v>
      </c>
      <c r="AH21" s="229">
        <v>50988.406999999999</v>
      </c>
      <c r="AI21" s="229">
        <v>54666.368999999999</v>
      </c>
      <c r="AJ21" s="229">
        <v>64515</v>
      </c>
      <c r="AK21" s="229">
        <v>67570.759000000005</v>
      </c>
      <c r="AL21" s="229">
        <v>70136.327999999994</v>
      </c>
      <c r="AM21" s="229">
        <v>76119.506999999998</v>
      </c>
      <c r="AN21" s="229">
        <v>77464.526000000013</v>
      </c>
      <c r="AO21" s="229">
        <v>78532.024999999994</v>
      </c>
      <c r="AP21" s="229">
        <v>83241.175000000003</v>
      </c>
      <c r="AQ21" s="229">
        <v>84312.52</v>
      </c>
      <c r="AR21" s="229">
        <v>83634.649000000005</v>
      </c>
      <c r="AS21" s="229">
        <v>90500.097999999998</v>
      </c>
      <c r="AT21" s="229">
        <v>103912.77899999999</v>
      </c>
      <c r="AU21" s="229">
        <v>108632.955</v>
      </c>
      <c r="AV21" s="229">
        <v>108115.462</v>
      </c>
      <c r="AW21" s="229">
        <v>108027.193</v>
      </c>
      <c r="AX21" s="229">
        <v>113653.86000000002</v>
      </c>
      <c r="AY21" s="229">
        <v>120484.25100000002</v>
      </c>
      <c r="AZ21" s="229">
        <v>118992.159</v>
      </c>
      <c r="BA21" s="229">
        <v>122486.31600000001</v>
      </c>
      <c r="BB21" s="229">
        <v>126527.46400000001</v>
      </c>
      <c r="BC21" s="229">
        <v>131872.307</v>
      </c>
      <c r="BD21" s="229">
        <v>131800.00399999999</v>
      </c>
      <c r="BE21" s="229">
        <v>119332.18099999998</v>
      </c>
      <c r="BF21" s="229">
        <v>103717.94899999999</v>
      </c>
      <c r="BG21" s="229">
        <v>117281.999</v>
      </c>
      <c r="BH21" s="229">
        <v>125609.875</v>
      </c>
      <c r="BI21" s="229">
        <v>121803.458</v>
      </c>
      <c r="BJ21" s="229">
        <v>113766.467</v>
      </c>
      <c r="BK21" s="229">
        <v>109497.65098052</v>
      </c>
      <c r="BL21" s="229">
        <v>112702.61000219001</v>
      </c>
      <c r="BM21" s="229">
        <v>114684.62898755001</v>
      </c>
      <c r="BN21" s="229">
        <v>106007.83899635001</v>
      </c>
      <c r="BO21" s="229">
        <v>82831.533989210002</v>
      </c>
      <c r="BP21" s="229">
        <v>79268.691004170003</v>
      </c>
      <c r="BQ21" s="229">
        <v>79709.417002920003</v>
      </c>
      <c r="BR21" s="229">
        <v>79444.677903114105</v>
      </c>
      <c r="BS21" s="229">
        <v>82802.696573180772</v>
      </c>
      <c r="BT21" s="229">
        <v>86892.072029528339</v>
      </c>
      <c r="BU21" s="229">
        <v>91635.700466132781</v>
      </c>
      <c r="BV21" s="229">
        <v>92853.491970269213</v>
      </c>
      <c r="BW21" s="229">
        <v>96045.655737331574</v>
      </c>
      <c r="BX21" s="229">
        <v>99671.667892238402</v>
      </c>
    </row>
    <row r="22" spans="1:76" s="433" customFormat="1">
      <c r="A22" s="120" t="s">
        <v>578</v>
      </c>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Y22" s="229"/>
      <c r="Z22" s="229">
        <v>0</v>
      </c>
      <c r="AA22" s="229">
        <v>0</v>
      </c>
      <c r="AB22" s="229">
        <v>34338.292000000001</v>
      </c>
      <c r="AC22" s="229">
        <v>37692.540999999997</v>
      </c>
      <c r="AD22" s="229">
        <v>37310.504999999997</v>
      </c>
      <c r="AE22" s="229">
        <v>35624.307000000001</v>
      </c>
      <c r="AF22" s="229">
        <v>31041.306</v>
      </c>
      <c r="AG22" s="229">
        <v>30180.384999999998</v>
      </c>
      <c r="AH22" s="229">
        <v>30395.239999999998</v>
      </c>
      <c r="AI22" s="229">
        <v>30574.395</v>
      </c>
      <c r="AJ22" s="229">
        <v>34956</v>
      </c>
      <c r="AK22" s="229">
        <v>39271.453999999998</v>
      </c>
      <c r="AL22" s="229">
        <v>38881.860999999997</v>
      </c>
      <c r="AM22" s="229">
        <v>41398.860999999997</v>
      </c>
      <c r="AN22" s="229">
        <v>42897.779000000002</v>
      </c>
      <c r="AO22" s="229">
        <v>43063.413999999997</v>
      </c>
      <c r="AP22" s="229">
        <v>45784.549999999996</v>
      </c>
      <c r="AQ22" s="229">
        <v>45606.68</v>
      </c>
      <c r="AR22" s="229">
        <v>47346.862999999998</v>
      </c>
      <c r="AS22" s="229">
        <v>49532.152999999998</v>
      </c>
      <c r="AT22" s="229">
        <v>55482.3</v>
      </c>
      <c r="AU22" s="229">
        <v>62827.913</v>
      </c>
      <c r="AV22" s="229">
        <v>64290.061000000002</v>
      </c>
      <c r="AW22" s="229">
        <v>64463.809000000008</v>
      </c>
      <c r="AX22" s="229">
        <v>67256.176999999996</v>
      </c>
      <c r="AY22" s="229">
        <v>68288.668999999994</v>
      </c>
      <c r="AZ22" s="229">
        <v>68610.448999999993</v>
      </c>
      <c r="BA22" s="229">
        <v>68578.103000000003</v>
      </c>
      <c r="BB22" s="229">
        <v>70369.534</v>
      </c>
      <c r="BC22" s="229">
        <v>72069.332999999999</v>
      </c>
      <c r="BD22" s="229">
        <v>71721.293999999994</v>
      </c>
      <c r="BE22" s="229">
        <v>81341.214000000007</v>
      </c>
      <c r="BF22" s="229">
        <v>97578.825000000012</v>
      </c>
      <c r="BG22" s="229">
        <v>100460.253</v>
      </c>
      <c r="BH22" s="229">
        <v>100800.005</v>
      </c>
      <c r="BI22" s="229">
        <v>96086.457999999999</v>
      </c>
      <c r="BJ22" s="229">
        <v>99069.856</v>
      </c>
      <c r="BK22" s="229">
        <v>110449.91899655</v>
      </c>
      <c r="BL22" s="229">
        <v>108594.15501806</v>
      </c>
      <c r="BM22" s="229">
        <v>105490.68000091</v>
      </c>
      <c r="BN22" s="229">
        <v>103072.89498388</v>
      </c>
      <c r="BO22" s="229">
        <v>92553.572008939998</v>
      </c>
      <c r="BP22" s="229">
        <v>99611.889028329999</v>
      </c>
      <c r="BQ22" s="229">
        <v>99247.641037520007</v>
      </c>
      <c r="BR22" s="229">
        <v>101230.77745764</v>
      </c>
      <c r="BS22" s="229">
        <v>101946.25111352763</v>
      </c>
      <c r="BT22" s="229">
        <v>108737.79975387431</v>
      </c>
      <c r="BU22" s="229">
        <v>111038.69716761673</v>
      </c>
      <c r="BV22" s="229">
        <v>115711.00720403713</v>
      </c>
      <c r="BW22" s="229">
        <v>117780.60322197729</v>
      </c>
      <c r="BX22" s="229">
        <v>119523.48183946258</v>
      </c>
    </row>
    <row r="23" spans="1:76" s="433" customFormat="1">
      <c r="A23" s="120" t="s">
        <v>575</v>
      </c>
      <c r="B23" s="229"/>
      <c r="C23" s="229"/>
      <c r="D23" s="229"/>
      <c r="E23" s="229"/>
      <c r="F23" s="229"/>
      <c r="G23" s="229"/>
      <c r="H23" s="229"/>
      <c r="I23" s="229"/>
      <c r="J23" s="229"/>
      <c r="K23" s="229"/>
      <c r="L23" s="229"/>
      <c r="M23" s="229"/>
      <c r="N23" s="229"/>
      <c r="O23" s="229"/>
      <c r="P23" s="229"/>
      <c r="Q23" s="229"/>
      <c r="R23" s="229"/>
      <c r="S23" s="229"/>
      <c r="T23" s="229"/>
      <c r="U23" s="229"/>
      <c r="V23" s="229"/>
      <c r="W23" s="229"/>
      <c r="X23" s="229"/>
      <c r="Y23" s="229"/>
      <c r="Z23" s="229">
        <v>0</v>
      </c>
      <c r="AA23" s="229">
        <v>0</v>
      </c>
      <c r="AB23" s="229">
        <v>0</v>
      </c>
      <c r="AC23" s="229">
        <v>0</v>
      </c>
      <c r="AD23" s="229">
        <v>0</v>
      </c>
      <c r="AE23" s="229">
        <v>25167.09</v>
      </c>
      <c r="AF23" s="229">
        <v>26545.782999999999</v>
      </c>
      <c r="AG23" s="229">
        <v>25820.871999999999</v>
      </c>
      <c r="AH23" s="229">
        <v>27945.042000000001</v>
      </c>
      <c r="AI23" s="229">
        <v>31992.367999999999</v>
      </c>
      <c r="AJ23" s="229">
        <v>32309</v>
      </c>
      <c r="AK23" s="229">
        <v>33375.576999999997</v>
      </c>
      <c r="AL23" s="229">
        <v>35842.146000000001</v>
      </c>
      <c r="AM23" s="229">
        <v>38183.108</v>
      </c>
      <c r="AN23" s="229">
        <v>38479.906000000003</v>
      </c>
      <c r="AO23" s="229">
        <v>39183.366000000002</v>
      </c>
      <c r="AP23" s="229">
        <v>42084.605000000003</v>
      </c>
      <c r="AQ23" s="229">
        <v>44073.1</v>
      </c>
      <c r="AR23" s="229">
        <v>45364.985000000001</v>
      </c>
      <c r="AS23" s="229">
        <v>45631.798999999999</v>
      </c>
      <c r="AT23" s="229">
        <v>48710.65</v>
      </c>
      <c r="AU23" s="229">
        <v>51607.637000000002</v>
      </c>
      <c r="AV23" s="229">
        <v>52644.315999999999</v>
      </c>
      <c r="AW23" s="229">
        <v>52469.733</v>
      </c>
      <c r="AX23" s="229">
        <v>54923.68</v>
      </c>
      <c r="AY23" s="229">
        <v>54183.254999999997</v>
      </c>
      <c r="AZ23" s="229">
        <v>52658.769</v>
      </c>
      <c r="BA23" s="229">
        <v>55228.932000000001</v>
      </c>
      <c r="BB23" s="229">
        <v>56775.930999999997</v>
      </c>
      <c r="BC23" s="229">
        <v>60030.072</v>
      </c>
      <c r="BD23" s="229">
        <v>63575.332000000002</v>
      </c>
      <c r="BE23" s="229">
        <v>62140.707000000002</v>
      </c>
      <c r="BF23" s="229">
        <v>58868.038999999997</v>
      </c>
      <c r="BG23" s="229">
        <v>60752.506000000001</v>
      </c>
      <c r="BH23" s="229">
        <v>62170.834000000003</v>
      </c>
      <c r="BI23" s="229">
        <v>67378.297999999995</v>
      </c>
      <c r="BJ23" s="229">
        <v>70473.188999999998</v>
      </c>
      <c r="BK23" s="229">
        <v>71306.685995410007</v>
      </c>
      <c r="BL23" s="229">
        <v>71895.876001169992</v>
      </c>
      <c r="BM23" s="229">
        <v>74521.331008690002</v>
      </c>
      <c r="BN23" s="229">
        <v>73330.760005860007</v>
      </c>
      <c r="BO23" s="229">
        <v>74809.89304005001</v>
      </c>
      <c r="BP23" s="229">
        <v>77264.198975869993</v>
      </c>
      <c r="BQ23" s="229">
        <v>76106.282985869999</v>
      </c>
      <c r="BR23" s="229">
        <v>77559.059634072299</v>
      </c>
      <c r="BS23" s="229">
        <v>81378.720140339094</v>
      </c>
      <c r="BT23" s="229">
        <v>83461.259247534384</v>
      </c>
      <c r="BU23" s="229">
        <v>89434.090324370307</v>
      </c>
      <c r="BV23" s="229">
        <v>92163.485912742268</v>
      </c>
      <c r="BW23" s="229">
        <v>91518.409719643139</v>
      </c>
      <c r="BX23" s="229">
        <v>90924.496771421691</v>
      </c>
    </row>
    <row r="24" spans="1:76" s="433" customFormat="1">
      <c r="A24" s="120" t="s">
        <v>579</v>
      </c>
      <c r="B24" s="229"/>
      <c r="C24" s="229"/>
      <c r="D24" s="229"/>
      <c r="E24" s="229"/>
      <c r="F24" s="229"/>
      <c r="G24" s="229"/>
      <c r="H24" s="229"/>
      <c r="I24" s="229"/>
      <c r="J24" s="229"/>
      <c r="K24" s="229"/>
      <c r="L24" s="229"/>
      <c r="M24" s="229"/>
      <c r="N24" s="229"/>
      <c r="O24" s="229"/>
      <c r="P24" s="229"/>
      <c r="Q24" s="229"/>
      <c r="R24" s="229"/>
      <c r="S24" s="229"/>
      <c r="T24" s="229"/>
      <c r="U24" s="229"/>
      <c r="V24" s="229"/>
      <c r="W24" s="229"/>
      <c r="X24" s="229"/>
      <c r="Y24" s="229"/>
      <c r="Z24" s="229">
        <v>0</v>
      </c>
      <c r="AA24" s="229">
        <v>0</v>
      </c>
      <c r="AB24" s="229">
        <v>20378.853999999999</v>
      </c>
      <c r="AC24" s="229">
        <v>20380.363000000001</v>
      </c>
      <c r="AD24" s="229">
        <v>20054.580000000002</v>
      </c>
      <c r="AE24" s="229">
        <v>18995.245999999999</v>
      </c>
      <c r="AF24" s="229">
        <v>19321.012999999999</v>
      </c>
      <c r="AG24" s="229">
        <v>20046.116999999998</v>
      </c>
      <c r="AH24" s="229">
        <v>19571.141</v>
      </c>
      <c r="AI24" s="229">
        <v>18709.252</v>
      </c>
      <c r="AJ24" s="229">
        <v>20467</v>
      </c>
      <c r="AK24" s="229">
        <v>22269.731</v>
      </c>
      <c r="AL24" s="229">
        <v>25895.556</v>
      </c>
      <c r="AM24" s="229">
        <v>7482.884</v>
      </c>
      <c r="AN24" s="229">
        <v>8813.6970000000001</v>
      </c>
      <c r="AO24" s="229">
        <v>8342.5759999999991</v>
      </c>
      <c r="AP24" s="229">
        <v>8049.732</v>
      </c>
      <c r="AQ24" s="229">
        <v>7444.38</v>
      </c>
      <c r="AR24" s="229">
        <v>8143.9</v>
      </c>
      <c r="AS24" s="229">
        <v>7649.42</v>
      </c>
      <c r="AT24" s="229">
        <v>8036.5060000000012</v>
      </c>
      <c r="AU24" s="229">
        <v>8614.2790000000005</v>
      </c>
      <c r="AV24" s="229">
        <v>10456.812</v>
      </c>
      <c r="AW24" s="229">
        <v>10801.968999999999</v>
      </c>
      <c r="AX24" s="229">
        <v>11046.184999999999</v>
      </c>
      <c r="AY24" s="229">
        <v>12458.423000000001</v>
      </c>
      <c r="AZ24" s="229">
        <v>13329.173000000001</v>
      </c>
      <c r="BA24" s="229">
        <v>8169.6779999999999</v>
      </c>
      <c r="BB24" s="229">
        <v>3909.2739999999994</v>
      </c>
      <c r="BC24" s="229">
        <v>8624.1880000000001</v>
      </c>
      <c r="BD24" s="229">
        <v>8305.1119999999992</v>
      </c>
      <c r="BE24" s="229">
        <v>7212.8620000000001</v>
      </c>
      <c r="BF24" s="229">
        <v>6977.0420000000004</v>
      </c>
      <c r="BG24" s="229">
        <v>7656.732</v>
      </c>
      <c r="BH24" s="229">
        <v>7978.5159999999996</v>
      </c>
      <c r="BI24" s="229">
        <v>7184.35</v>
      </c>
      <c r="BJ24" s="229">
        <v>9704.7669999999998</v>
      </c>
      <c r="BK24" s="229">
        <v>3576.8380022299998</v>
      </c>
      <c r="BL24" s="229">
        <v>531.35100390000002</v>
      </c>
      <c r="BM24" s="229">
        <v>519.29200435000007</v>
      </c>
      <c r="BN24" s="229">
        <v>471.15200437999999</v>
      </c>
      <c r="BO24" s="229">
        <v>516.01799460999996</v>
      </c>
      <c r="BP24" s="229">
        <v>510.32299773</v>
      </c>
      <c r="BQ24" s="229">
        <v>504.23999702999998</v>
      </c>
      <c r="BR24" s="229">
        <v>497.87136180646803</v>
      </c>
      <c r="BS24" s="229">
        <v>493.28017259577604</v>
      </c>
      <c r="BT24" s="229">
        <v>503.94832207502105</v>
      </c>
      <c r="BU24" s="229">
        <v>537.79028887750701</v>
      </c>
      <c r="BV24" s="229">
        <v>545.55676899021603</v>
      </c>
      <c r="BW24" s="229">
        <v>610.0294598710957</v>
      </c>
      <c r="BX24" s="229">
        <v>601.18889336036</v>
      </c>
    </row>
    <row r="25" spans="1:76" s="433" customFormat="1">
      <c r="A25" s="120" t="s">
        <v>572</v>
      </c>
      <c r="B25" s="229"/>
      <c r="C25" s="229"/>
      <c r="D25" s="229"/>
      <c r="E25" s="229"/>
      <c r="F25" s="229"/>
      <c r="G25" s="229"/>
      <c r="H25" s="229"/>
      <c r="I25" s="229"/>
      <c r="J25" s="229"/>
      <c r="K25" s="229"/>
      <c r="L25" s="229"/>
      <c r="M25" s="229"/>
      <c r="N25" s="229"/>
      <c r="O25" s="229"/>
      <c r="P25" s="229"/>
      <c r="Q25" s="229"/>
      <c r="R25" s="229"/>
      <c r="S25" s="229"/>
      <c r="T25" s="229"/>
      <c r="U25" s="229"/>
      <c r="V25" s="229"/>
      <c r="W25" s="229"/>
      <c r="X25" s="229"/>
      <c r="Y25" s="229"/>
      <c r="Z25" s="229">
        <v>0</v>
      </c>
      <c r="AA25" s="229">
        <v>0</v>
      </c>
      <c r="AB25" s="229">
        <v>14418.434999999999</v>
      </c>
      <c r="AC25" s="229">
        <v>18819.906999999999</v>
      </c>
      <c r="AD25" s="229">
        <v>18580.346000000001</v>
      </c>
      <c r="AE25" s="229">
        <v>17572.97</v>
      </c>
      <c r="AF25" s="229">
        <v>16992.112000000001</v>
      </c>
      <c r="AG25" s="229">
        <v>15239.759</v>
      </c>
      <c r="AH25" s="229">
        <v>15786.025999999998</v>
      </c>
      <c r="AI25" s="229">
        <v>17432.741999999998</v>
      </c>
      <c r="AJ25" s="229">
        <v>18132</v>
      </c>
      <c r="AK25" s="229">
        <v>18717.887999999999</v>
      </c>
      <c r="AL25" s="229">
        <v>19612.957999999999</v>
      </c>
      <c r="AM25" s="229">
        <v>20907.252</v>
      </c>
      <c r="AN25" s="229">
        <v>20377.870999999999</v>
      </c>
      <c r="AO25" s="229">
        <v>21487.545999999998</v>
      </c>
      <c r="AP25" s="229">
        <v>23058.998</v>
      </c>
      <c r="AQ25" s="229">
        <v>25964.53</v>
      </c>
      <c r="AR25" s="229">
        <v>27400.083999999999</v>
      </c>
      <c r="AS25" s="229">
        <v>30873.401999999998</v>
      </c>
      <c r="AT25" s="229">
        <v>33697.466</v>
      </c>
      <c r="AU25" s="229">
        <v>36960.839999999997</v>
      </c>
      <c r="AV25" s="229">
        <v>38799.694000000003</v>
      </c>
      <c r="AW25" s="229">
        <v>39130.228000000003</v>
      </c>
      <c r="AX25" s="229">
        <v>41235.294999999998</v>
      </c>
      <c r="AY25" s="229">
        <v>41377.648000000001</v>
      </c>
      <c r="AZ25" s="229">
        <v>43446.493999999999</v>
      </c>
      <c r="BA25" s="229">
        <v>44610.436999999998</v>
      </c>
      <c r="BB25" s="229">
        <v>45851.792999999998</v>
      </c>
      <c r="BC25" s="229">
        <v>47468.112000000001</v>
      </c>
      <c r="BD25" s="229">
        <v>48386.844000000005</v>
      </c>
      <c r="BE25" s="229">
        <v>54401.487999999998</v>
      </c>
      <c r="BF25" s="229">
        <v>39196.281000000003</v>
      </c>
      <c r="BG25" s="229">
        <v>40265.097000000002</v>
      </c>
      <c r="BH25" s="229">
        <v>41525.53</v>
      </c>
      <c r="BI25" s="229">
        <v>41753.902000000002</v>
      </c>
      <c r="BJ25" s="229">
        <v>44291.654999999999</v>
      </c>
      <c r="BK25" s="229">
        <v>46775.569220620004</v>
      </c>
      <c r="BL25" s="229">
        <v>46025.567062410002</v>
      </c>
      <c r="BM25" s="229">
        <v>43979.961983629997</v>
      </c>
      <c r="BN25" s="229">
        <v>47051.230001739998</v>
      </c>
      <c r="BO25" s="229">
        <v>45676.000999039999</v>
      </c>
      <c r="BP25" s="229">
        <v>47119.239012760001</v>
      </c>
      <c r="BQ25" s="229">
        <v>45034.662988129996</v>
      </c>
      <c r="BR25" s="229">
        <v>47605.839681898397</v>
      </c>
      <c r="BS25" s="229">
        <v>47390.190916946456</v>
      </c>
      <c r="BT25" s="229">
        <v>48765.17763744633</v>
      </c>
      <c r="BU25" s="229">
        <v>48478.092362384079</v>
      </c>
      <c r="BV25" s="229">
        <v>52498.387530766784</v>
      </c>
      <c r="BW25" s="229">
        <v>54168.861136156142</v>
      </c>
      <c r="BX25" s="229">
        <v>57239.031800961944</v>
      </c>
    </row>
    <row r="26" spans="1:76" s="433" customFormat="1">
      <c r="A26" s="120" t="s">
        <v>574</v>
      </c>
      <c r="B26" s="229"/>
      <c r="C26" s="229"/>
      <c r="D26" s="229"/>
      <c r="E26" s="229"/>
      <c r="F26" s="229"/>
      <c r="G26" s="229"/>
      <c r="H26" s="229"/>
      <c r="I26" s="229"/>
      <c r="J26" s="229"/>
      <c r="K26" s="229"/>
      <c r="L26" s="229"/>
      <c r="M26" s="229"/>
      <c r="N26" s="229"/>
      <c r="O26" s="229"/>
      <c r="P26" s="229"/>
      <c r="Q26" s="229"/>
      <c r="R26" s="229"/>
      <c r="S26" s="229"/>
      <c r="T26" s="229"/>
      <c r="U26" s="229"/>
      <c r="V26" s="229"/>
      <c r="W26" s="229"/>
      <c r="X26" s="229"/>
      <c r="Y26" s="229"/>
      <c r="Z26" s="229">
        <v>0</v>
      </c>
      <c r="AA26" s="229">
        <v>0</v>
      </c>
      <c r="AB26" s="229">
        <v>12957.541999999999</v>
      </c>
      <c r="AC26" s="229">
        <v>9270.0110000000004</v>
      </c>
      <c r="AD26" s="229">
        <v>9363.3960000000006</v>
      </c>
      <c r="AE26" s="229">
        <v>9616.1740000000009</v>
      </c>
      <c r="AF26" s="229">
        <v>10371.101000000001</v>
      </c>
      <c r="AG26" s="229">
        <v>11286.871999999999</v>
      </c>
      <c r="AH26" s="229">
        <v>11718.221</v>
      </c>
      <c r="AI26" s="229">
        <v>12103.576999999999</v>
      </c>
      <c r="AJ26" s="229">
        <v>13030</v>
      </c>
      <c r="AK26" s="229">
        <v>13780.460999999999</v>
      </c>
      <c r="AL26" s="229">
        <v>14342.889999999998</v>
      </c>
      <c r="AM26" s="229">
        <v>14918.648999999999</v>
      </c>
      <c r="AN26" s="229">
        <v>14905.422</v>
      </c>
      <c r="AO26" s="229">
        <v>14812.834000000001</v>
      </c>
      <c r="AP26" s="229">
        <v>14670.858</v>
      </c>
      <c r="AQ26" s="229">
        <v>14505.33</v>
      </c>
      <c r="AR26" s="229">
        <v>14602.191000000001</v>
      </c>
      <c r="AS26" s="229">
        <v>15022.6</v>
      </c>
      <c r="AT26" s="229">
        <v>16965.071</v>
      </c>
      <c r="AU26" s="229">
        <v>19325.633999999998</v>
      </c>
      <c r="AV26" s="229">
        <v>20039.409</v>
      </c>
      <c r="AW26" s="229">
        <v>20171.199000000001</v>
      </c>
      <c r="AX26" s="229">
        <v>21826.264999999999</v>
      </c>
      <c r="AY26" s="229">
        <v>22994.115000000002</v>
      </c>
      <c r="AZ26" s="229">
        <v>22693.782999999999</v>
      </c>
      <c r="BA26" s="229">
        <v>23098.916000000001</v>
      </c>
      <c r="BB26" s="229">
        <v>24735.071</v>
      </c>
      <c r="BC26" s="229">
        <v>25285.098999999998</v>
      </c>
      <c r="BD26" s="229">
        <v>25912.261999999999</v>
      </c>
      <c r="BE26" s="229">
        <v>22784.362000000001</v>
      </c>
      <c r="BF26" s="229">
        <v>21894.007000000001</v>
      </c>
      <c r="BG26" s="229">
        <v>23872.753000000001</v>
      </c>
      <c r="BH26" s="229">
        <v>26464.704000000002</v>
      </c>
      <c r="BI26" s="229">
        <v>27947.584999999999</v>
      </c>
      <c r="BJ26" s="229">
        <v>28012.679</v>
      </c>
      <c r="BK26" s="229">
        <v>30098.510021619997</v>
      </c>
      <c r="BL26" s="229">
        <v>32445.73000657</v>
      </c>
      <c r="BM26" s="229">
        <v>32578.602002</v>
      </c>
      <c r="BN26" s="229">
        <v>31152.804002820001</v>
      </c>
      <c r="BO26" s="229">
        <v>21389.679000640001</v>
      </c>
      <c r="BP26" s="229">
        <v>22826.484012690002</v>
      </c>
      <c r="BQ26" s="229">
        <v>23873.61500369</v>
      </c>
      <c r="BR26" s="229">
        <v>26632.754172227</v>
      </c>
      <c r="BS26" s="229">
        <v>28497.40743095188</v>
      </c>
      <c r="BT26" s="229">
        <v>30036.666450319397</v>
      </c>
      <c r="BU26" s="229">
        <v>28287.961219212477</v>
      </c>
      <c r="BV26" s="229">
        <v>30184.340371591166</v>
      </c>
      <c r="BW26" s="229">
        <v>31708.561002231298</v>
      </c>
      <c r="BX26" s="229">
        <v>32512.962538386499</v>
      </c>
    </row>
    <row r="27" spans="1:76" s="433" customFormat="1">
      <c r="A27" s="120" t="s">
        <v>573</v>
      </c>
      <c r="B27" s="229"/>
      <c r="C27" s="229"/>
      <c r="D27" s="229"/>
      <c r="E27" s="229"/>
      <c r="F27" s="229"/>
      <c r="G27" s="229"/>
      <c r="H27" s="229"/>
      <c r="I27" s="229"/>
      <c r="J27" s="229"/>
      <c r="K27" s="229"/>
      <c r="L27" s="229"/>
      <c r="M27" s="229"/>
      <c r="N27" s="229"/>
      <c r="O27" s="229"/>
      <c r="P27" s="229"/>
      <c r="Q27" s="229"/>
      <c r="R27" s="229"/>
      <c r="S27" s="229"/>
      <c r="T27" s="229"/>
      <c r="U27" s="229"/>
      <c r="V27" s="229"/>
      <c r="W27" s="229"/>
      <c r="X27" s="229"/>
      <c r="Y27" s="229"/>
      <c r="Z27" s="229">
        <v>0</v>
      </c>
      <c r="AA27" s="229">
        <v>0</v>
      </c>
      <c r="AB27" s="229">
        <v>31051.723000000002</v>
      </c>
      <c r="AC27" s="229">
        <v>8527.4709999999995</v>
      </c>
      <c r="AD27" s="229">
        <v>9359.5689999999995</v>
      </c>
      <c r="AE27" s="229">
        <v>9162.3829999999998</v>
      </c>
      <c r="AF27" s="229">
        <v>9316.3739999999998</v>
      </c>
      <c r="AG27" s="229">
        <v>9859.33</v>
      </c>
      <c r="AH27" s="229">
        <v>12581.323</v>
      </c>
      <c r="AI27" s="229">
        <v>17339.262999999999</v>
      </c>
      <c r="AJ27" s="229">
        <v>17004</v>
      </c>
      <c r="AK27" s="229">
        <v>12505.307000000001</v>
      </c>
      <c r="AL27" s="229">
        <v>12043.188</v>
      </c>
      <c r="AM27" s="229">
        <v>11538.583000000001</v>
      </c>
      <c r="AN27" s="229">
        <v>12375.576999999999</v>
      </c>
      <c r="AO27" s="229">
        <v>13220.364</v>
      </c>
      <c r="AP27" s="229">
        <v>13577.067999999999</v>
      </c>
      <c r="AQ27" s="229">
        <v>13972.94</v>
      </c>
      <c r="AR27" s="229">
        <v>14452.130999999999</v>
      </c>
      <c r="AS27" s="229">
        <v>40491.684999999998</v>
      </c>
      <c r="AT27" s="229">
        <v>41728.230000000003</v>
      </c>
      <c r="AU27" s="229">
        <v>37601.906000000003</v>
      </c>
      <c r="AV27" s="229">
        <v>47448.383999999998</v>
      </c>
      <c r="AW27" s="229">
        <v>49842.453000000001</v>
      </c>
      <c r="AX27" s="229">
        <v>47584.372000000003</v>
      </c>
      <c r="AY27" s="229">
        <v>53174.538999999997</v>
      </c>
      <c r="AZ27" s="229">
        <v>58555.432999999997</v>
      </c>
      <c r="BA27" s="229">
        <v>54763.656999999999</v>
      </c>
      <c r="BB27" s="229">
        <v>66121.281000000003</v>
      </c>
      <c r="BC27" s="229">
        <v>97585.054999999993</v>
      </c>
      <c r="BD27" s="229">
        <v>85325.744000000006</v>
      </c>
      <c r="BE27" s="229">
        <v>95128.125</v>
      </c>
      <c r="BF27" s="229">
        <v>91632.650999999998</v>
      </c>
      <c r="BG27" s="229">
        <v>77613.422999999995</v>
      </c>
      <c r="BH27" s="229">
        <v>78748.324999999997</v>
      </c>
      <c r="BI27" s="229">
        <v>54151.622000000003</v>
      </c>
      <c r="BJ27" s="229">
        <v>70108.316000000006</v>
      </c>
      <c r="BK27" s="229">
        <v>117051.87900332001</v>
      </c>
      <c r="BL27" s="229">
        <v>133092.15398174</v>
      </c>
      <c r="BM27" s="229">
        <v>113913.07378064</v>
      </c>
      <c r="BN27" s="229">
        <v>140933.15599214999</v>
      </c>
      <c r="BO27" s="229">
        <v>175073.77097556001</v>
      </c>
      <c r="BP27" s="229">
        <v>114007.80600125001</v>
      </c>
      <c r="BQ27" s="229">
        <v>125790.96101939</v>
      </c>
      <c r="BR27" s="229">
        <v>119636.421247775</v>
      </c>
      <c r="BS27" s="229">
        <v>97835.360029005577</v>
      </c>
      <c r="BT27" s="229">
        <v>100094.5630874061</v>
      </c>
      <c r="BU27" s="229">
        <v>109155.64651237967</v>
      </c>
      <c r="BV27" s="229">
        <v>100904.11744830865</v>
      </c>
      <c r="BW27" s="229">
        <v>112097.67095817749</v>
      </c>
      <c r="BX27" s="229">
        <v>156382.94376641343</v>
      </c>
    </row>
    <row r="28" spans="1:76" s="433" customFormat="1" ht="13.5" thickBot="1">
      <c r="A28" s="130" t="s">
        <v>473</v>
      </c>
      <c r="B28" s="241"/>
      <c r="C28" s="241"/>
      <c r="D28" s="241"/>
      <c r="E28" s="241"/>
      <c r="F28" s="241"/>
      <c r="G28" s="241"/>
      <c r="H28" s="241"/>
      <c r="I28" s="241"/>
      <c r="J28" s="241"/>
      <c r="K28" s="241"/>
      <c r="L28" s="241"/>
      <c r="M28" s="241"/>
      <c r="N28" s="241"/>
      <c r="O28" s="241"/>
      <c r="P28" s="241"/>
      <c r="Q28" s="241"/>
      <c r="R28" s="241"/>
      <c r="S28" s="241"/>
      <c r="T28" s="241"/>
      <c r="U28" s="241"/>
      <c r="V28" s="241"/>
      <c r="W28" s="241"/>
      <c r="X28" s="241"/>
      <c r="Y28" s="241"/>
      <c r="Z28" s="241">
        <v>0</v>
      </c>
      <c r="AA28" s="241">
        <v>0</v>
      </c>
      <c r="AB28" s="241">
        <v>0</v>
      </c>
      <c r="AC28" s="241">
        <v>0</v>
      </c>
      <c r="AD28" s="241">
        <v>0</v>
      </c>
      <c r="AE28" s="241">
        <v>0</v>
      </c>
      <c r="AF28" s="241">
        <v>0</v>
      </c>
      <c r="AG28" s="241">
        <v>0</v>
      </c>
      <c r="AH28" s="241">
        <v>0</v>
      </c>
      <c r="AI28" s="241">
        <v>0</v>
      </c>
      <c r="AJ28" s="241">
        <v>0</v>
      </c>
      <c r="AK28" s="241">
        <v>0</v>
      </c>
      <c r="AL28" s="241">
        <v>0</v>
      </c>
      <c r="AM28" s="241">
        <v>0</v>
      </c>
      <c r="AN28" s="241">
        <v>0</v>
      </c>
      <c r="AO28" s="241">
        <v>0</v>
      </c>
      <c r="AP28" s="241">
        <v>0</v>
      </c>
      <c r="AQ28" s="241">
        <v>0</v>
      </c>
      <c r="AR28" s="241">
        <v>0</v>
      </c>
      <c r="AS28" s="241">
        <v>0</v>
      </c>
      <c r="AT28" s="241">
        <v>0</v>
      </c>
      <c r="AU28" s="241">
        <v>0</v>
      </c>
      <c r="AV28" s="241">
        <v>0</v>
      </c>
      <c r="AW28" s="241">
        <v>0</v>
      </c>
      <c r="AX28" s="241">
        <v>0</v>
      </c>
      <c r="AY28" s="241">
        <v>0</v>
      </c>
      <c r="AZ28" s="241">
        <v>0</v>
      </c>
      <c r="BA28" s="241">
        <v>0</v>
      </c>
      <c r="BB28" s="241">
        <v>0</v>
      </c>
      <c r="BC28" s="241">
        <v>0</v>
      </c>
      <c r="BD28" s="241">
        <v>0</v>
      </c>
      <c r="BE28" s="241">
        <v>0</v>
      </c>
      <c r="BF28" s="241">
        <v>642.43399999999986</v>
      </c>
      <c r="BG28" s="241">
        <v>639.50200000000007</v>
      </c>
      <c r="BH28" s="241">
        <v>1487.384</v>
      </c>
      <c r="BI28" s="241">
        <v>1328.8500000000001</v>
      </c>
      <c r="BJ28" s="241">
        <v>1331.4540000000002</v>
      </c>
      <c r="BK28" s="241">
        <v>1496.2760045800001</v>
      </c>
      <c r="BL28" s="241">
        <v>1364.9870091299999</v>
      </c>
      <c r="BM28" s="241">
        <v>1897.9519971</v>
      </c>
      <c r="BN28" s="241">
        <v>1198.8240063400001</v>
      </c>
      <c r="BO28" s="241">
        <v>1382.6877202199998</v>
      </c>
      <c r="BP28" s="241">
        <v>1053.1329683900001</v>
      </c>
      <c r="BQ28" s="241">
        <v>1170.8030046400002</v>
      </c>
      <c r="BR28" s="241">
        <v>736.814550997781</v>
      </c>
      <c r="BS28" s="241">
        <v>1091.581011260284</v>
      </c>
      <c r="BT28" s="241">
        <v>1259.838034966474</v>
      </c>
      <c r="BU28" s="241">
        <v>1293.4708769206711</v>
      </c>
      <c r="BV28" s="241">
        <v>1239.343530766326</v>
      </c>
      <c r="BW28" s="241">
        <v>1356.6073943844453</v>
      </c>
      <c r="BX28" s="241">
        <v>1474.0553465562641</v>
      </c>
    </row>
    <row r="29" spans="1:76" s="433" customFormat="1" ht="13.5" thickTop="1">
      <c r="A29" s="434"/>
      <c r="B29" s="472"/>
      <c r="C29" s="436"/>
      <c r="D29" s="436"/>
      <c r="E29" s="436"/>
      <c r="F29" s="436"/>
      <c r="G29" s="436"/>
      <c r="H29" s="436"/>
      <c r="I29" s="436"/>
      <c r="J29" s="436"/>
      <c r="K29" s="436"/>
      <c r="L29" s="436"/>
      <c r="M29" s="436"/>
      <c r="N29" s="436"/>
      <c r="O29" s="436"/>
      <c r="P29" s="436"/>
      <c r="Q29" s="436"/>
      <c r="R29" s="436"/>
      <c r="S29" s="436"/>
      <c r="T29" s="436"/>
      <c r="U29" s="436"/>
      <c r="V29" s="436"/>
      <c r="W29" s="436"/>
      <c r="X29" s="436"/>
      <c r="Y29" s="436"/>
      <c r="Z29" s="436"/>
      <c r="AA29" s="436"/>
      <c r="AB29" s="436"/>
      <c r="AC29" s="436"/>
      <c r="AD29" s="436"/>
      <c r="AE29" s="436"/>
      <c r="AF29" s="436"/>
      <c r="AG29" s="436"/>
      <c r="AH29" s="436"/>
      <c r="AI29" s="436"/>
      <c r="AJ29" s="435"/>
      <c r="AK29" s="435"/>
      <c r="AL29" s="435"/>
      <c r="AM29" s="435"/>
      <c r="AN29" s="435"/>
      <c r="AO29" s="435"/>
      <c r="AP29" s="435"/>
      <c r="AQ29" s="435"/>
      <c r="AR29" s="435"/>
      <c r="AS29" s="435"/>
      <c r="AT29" s="435"/>
      <c r="AU29" s="435"/>
      <c r="AV29" s="435"/>
      <c r="AW29" s="435"/>
      <c r="AX29" s="435"/>
      <c r="AY29" s="435"/>
      <c r="AZ29" s="435"/>
      <c r="BA29" s="435"/>
      <c r="BB29" s="435"/>
    </row>
    <row r="30" spans="1:76" s="433" customFormat="1">
      <c r="C30" s="435"/>
      <c r="D30" s="435"/>
      <c r="E30" s="435"/>
      <c r="F30" s="435"/>
      <c r="G30" s="435"/>
      <c r="H30" s="435"/>
      <c r="I30" s="435"/>
      <c r="J30" s="435"/>
      <c r="K30" s="435"/>
      <c r="L30" s="435"/>
      <c r="M30" s="435"/>
      <c r="N30" s="435"/>
      <c r="O30" s="435"/>
      <c r="P30" s="435"/>
      <c r="Q30" s="435"/>
      <c r="R30" s="435"/>
      <c r="S30" s="435"/>
      <c r="T30" s="435"/>
      <c r="U30" s="435"/>
      <c r="V30" s="435"/>
      <c r="W30" s="435"/>
      <c r="X30" s="435"/>
      <c r="Y30" s="435"/>
      <c r="Z30" s="435"/>
      <c r="AA30" s="435"/>
      <c r="AB30" s="435"/>
      <c r="AC30" s="435"/>
      <c r="AD30" s="435"/>
      <c r="AE30" s="435"/>
      <c r="AF30" s="435"/>
      <c r="AG30" s="435"/>
      <c r="AH30" s="435"/>
      <c r="AI30" s="435"/>
      <c r="AJ30" s="435"/>
      <c r="AK30" s="435"/>
      <c r="AL30" s="435"/>
      <c r="AM30" s="435"/>
      <c r="AN30" s="435"/>
      <c r="AO30" s="435"/>
      <c r="AP30" s="435"/>
      <c r="AQ30" s="435"/>
      <c r="AR30" s="435"/>
      <c r="AS30" s="435"/>
      <c r="AT30" s="435"/>
      <c r="AU30" s="435"/>
      <c r="AV30" s="435"/>
      <c r="AW30" s="435"/>
      <c r="AX30" s="435"/>
      <c r="AY30" s="435"/>
      <c r="AZ30" s="435"/>
      <c r="BA30" s="435"/>
      <c r="BB30" s="435"/>
      <c r="BO30" s="789"/>
      <c r="BP30" s="789"/>
      <c r="BR30" s="789"/>
    </row>
    <row r="31" spans="1:76" s="433" customFormat="1">
      <c r="C31" s="435"/>
      <c r="D31" s="435"/>
      <c r="E31" s="435"/>
      <c r="F31" s="435"/>
      <c r="G31" s="435"/>
      <c r="H31" s="435"/>
      <c r="I31" s="435"/>
      <c r="J31" s="435"/>
      <c r="K31" s="435"/>
      <c r="L31" s="435"/>
      <c r="M31" s="435"/>
      <c r="N31" s="435"/>
      <c r="O31" s="435"/>
      <c r="P31" s="435"/>
      <c r="Q31" s="435"/>
      <c r="R31" s="435"/>
      <c r="S31" s="435"/>
      <c r="T31" s="435"/>
      <c r="U31" s="435"/>
      <c r="V31" s="435"/>
      <c r="W31" s="435"/>
      <c r="X31" s="435"/>
      <c r="Y31" s="435"/>
      <c r="Z31" s="435"/>
      <c r="AA31" s="435"/>
      <c r="AB31" s="435"/>
      <c r="AC31" s="435"/>
      <c r="AD31" s="435"/>
      <c r="AE31" s="435"/>
      <c r="AF31" s="435"/>
      <c r="AG31" s="435"/>
      <c r="AH31" s="435"/>
      <c r="AI31" s="435"/>
      <c r="AJ31" s="435"/>
      <c r="AK31" s="435"/>
      <c r="AL31" s="435"/>
      <c r="AM31" s="435"/>
      <c r="AN31" s="435"/>
      <c r="AO31" s="435"/>
      <c r="AP31" s="435"/>
      <c r="AQ31" s="435"/>
      <c r="AR31" s="435"/>
      <c r="AS31" s="435"/>
      <c r="AT31" s="435"/>
      <c r="AU31" s="435"/>
      <c r="AV31" s="435"/>
      <c r="AW31" s="435"/>
      <c r="AX31" s="435"/>
      <c r="AY31" s="435"/>
      <c r="AZ31" s="435"/>
      <c r="BA31" s="435"/>
      <c r="BB31" s="435"/>
    </row>
    <row r="32" spans="1:76" s="433" customFormat="1">
      <c r="C32" s="435"/>
      <c r="D32" s="435"/>
      <c r="E32" s="435"/>
      <c r="F32" s="435"/>
      <c r="G32" s="435"/>
      <c r="H32" s="435"/>
      <c r="I32" s="435"/>
      <c r="J32" s="435"/>
      <c r="K32" s="435"/>
      <c r="L32" s="435"/>
      <c r="M32" s="435"/>
      <c r="N32" s="435"/>
      <c r="O32" s="435"/>
      <c r="P32" s="435"/>
      <c r="Q32" s="435"/>
      <c r="R32" s="435"/>
      <c r="S32" s="435"/>
      <c r="T32" s="435"/>
      <c r="U32" s="435"/>
      <c r="V32" s="435"/>
      <c r="W32" s="435"/>
      <c r="X32" s="435"/>
      <c r="Y32" s="435"/>
      <c r="Z32" s="435"/>
      <c r="AA32" s="435"/>
      <c r="AB32" s="435"/>
      <c r="AC32" s="435"/>
      <c r="AD32" s="435"/>
      <c r="AE32" s="435"/>
      <c r="AF32" s="435"/>
      <c r="AG32" s="435"/>
      <c r="AH32" s="435"/>
      <c r="AI32" s="435"/>
      <c r="AJ32" s="435"/>
      <c r="AK32" s="435"/>
      <c r="AL32" s="435"/>
      <c r="AM32" s="435"/>
      <c r="AN32" s="435"/>
      <c r="AO32" s="435"/>
      <c r="AP32" s="435"/>
      <c r="AQ32" s="435"/>
      <c r="AR32" s="435"/>
      <c r="AS32" s="435"/>
      <c r="AT32" s="435"/>
      <c r="AU32" s="435"/>
      <c r="AV32" s="435"/>
      <c r="AW32" s="435"/>
      <c r="AX32" s="435"/>
      <c r="AY32" s="435"/>
      <c r="AZ32" s="435"/>
      <c r="BA32" s="435"/>
      <c r="BB32" s="435"/>
    </row>
    <row r="33" spans="3:54" s="433" customFormat="1">
      <c r="C33" s="435"/>
      <c r="D33" s="435"/>
      <c r="E33" s="435"/>
      <c r="F33" s="435"/>
      <c r="G33" s="435"/>
      <c r="H33" s="435"/>
      <c r="I33" s="435"/>
      <c r="J33" s="435"/>
      <c r="K33" s="435"/>
      <c r="L33" s="435"/>
      <c r="M33" s="435"/>
      <c r="N33" s="435"/>
      <c r="O33" s="435"/>
      <c r="P33" s="435"/>
      <c r="Q33" s="435"/>
      <c r="R33" s="435"/>
      <c r="S33" s="435"/>
      <c r="T33" s="435"/>
      <c r="U33" s="435"/>
      <c r="V33" s="435"/>
      <c r="W33" s="435"/>
      <c r="X33" s="435"/>
      <c r="Y33" s="435"/>
      <c r="Z33" s="435"/>
      <c r="AA33" s="435"/>
      <c r="AB33" s="435"/>
      <c r="AC33" s="435"/>
      <c r="AD33" s="435"/>
      <c r="AE33" s="435"/>
      <c r="AF33" s="435"/>
      <c r="AG33" s="435"/>
      <c r="AH33" s="435"/>
      <c r="AI33" s="435"/>
      <c r="AJ33" s="435"/>
      <c r="AK33" s="435"/>
      <c r="AL33" s="435"/>
      <c r="AM33" s="435"/>
      <c r="AN33" s="435"/>
      <c r="AO33" s="435"/>
      <c r="AP33" s="435"/>
      <c r="AQ33" s="435"/>
      <c r="AR33" s="435"/>
      <c r="AS33" s="435"/>
      <c r="AT33" s="435"/>
      <c r="AU33" s="435"/>
      <c r="AV33" s="435"/>
      <c r="AW33" s="435"/>
      <c r="AX33" s="435"/>
      <c r="AY33" s="435"/>
      <c r="AZ33" s="435"/>
      <c r="BA33" s="435"/>
      <c r="BB33" s="435"/>
    </row>
    <row r="34" spans="3:54" s="433" customFormat="1">
      <c r="C34" s="435"/>
      <c r="D34" s="435"/>
      <c r="E34" s="435"/>
      <c r="F34" s="435"/>
      <c r="G34" s="435"/>
      <c r="H34" s="435"/>
      <c r="I34" s="435"/>
      <c r="J34" s="435"/>
      <c r="K34" s="435"/>
      <c r="L34" s="435"/>
      <c r="M34" s="435"/>
      <c r="N34" s="435"/>
      <c r="O34" s="435"/>
      <c r="P34" s="435"/>
      <c r="Q34" s="435"/>
      <c r="R34" s="435"/>
      <c r="S34" s="435"/>
      <c r="T34" s="435"/>
      <c r="U34" s="435"/>
      <c r="V34" s="435"/>
      <c r="W34" s="435"/>
      <c r="X34" s="435"/>
      <c r="Y34" s="435"/>
      <c r="Z34" s="435"/>
      <c r="AA34" s="435"/>
      <c r="AB34" s="435"/>
      <c r="AC34" s="435"/>
      <c r="AD34" s="435"/>
      <c r="AE34" s="435"/>
      <c r="AF34" s="435"/>
      <c r="AG34" s="435"/>
      <c r="AH34" s="435"/>
      <c r="AI34" s="435"/>
      <c r="AJ34" s="435"/>
      <c r="AK34" s="435"/>
      <c r="AL34" s="435"/>
      <c r="AM34" s="435"/>
      <c r="AN34" s="435"/>
      <c r="AO34" s="435"/>
      <c r="AP34" s="435"/>
      <c r="AQ34" s="435"/>
      <c r="AR34" s="435"/>
      <c r="AS34" s="435"/>
      <c r="AT34" s="435"/>
      <c r="AU34" s="435"/>
      <c r="AV34" s="435"/>
      <c r="AW34" s="435"/>
      <c r="AX34" s="435"/>
      <c r="AY34" s="435"/>
      <c r="AZ34" s="435"/>
      <c r="BA34" s="435"/>
      <c r="BB34" s="435"/>
    </row>
  </sheetData>
  <sheetProtection sheet="1" objects="1" scenarios="1"/>
  <hyperlinks>
    <hyperlink ref="A4" location="'Index'!F18" display="Índice!A1" xr:uid="{8FB4FCC3-7D32-41EC-A9BD-CAF5C2BDC3DA}"/>
  </hyperlinks>
  <printOptions horizontalCentered="1"/>
  <pageMargins left="0.39370078740157483" right="0.39370078740157483" top="0.39370078740157483" bottom="0.39370078740157483" header="0.51181102362204722" footer="0.51181102362204722"/>
  <pageSetup paperSize="9" orientation="landscape" r:id="rId1"/>
  <headerFooter alignWithMargins="0">
    <oddHeader>&amp;R&amp;"Calibri"&amp;10&amp;K000000 #interna&amp;1#_x000D_</oddHead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A4769-200D-4CA6-B153-519724492D6D}">
  <sheetPr codeName="Plan45">
    <tabColor rgb="FF808080"/>
  </sheetPr>
  <dimension ref="A1:BX45"/>
  <sheetViews>
    <sheetView showGridLines="0" showRowColHeaders="0" zoomScaleNormal="100" workbookViewId="0">
      <pane xSplit="1" ySplit="5" topLeftCell="B25" activePane="bottomRight" state="frozen"/>
      <selection pane="topRight" activeCell="B1" sqref="B1"/>
      <selection pane="bottomLeft" activeCell="A6" sqref="A6"/>
      <selection pane="bottomRight" activeCell="A4" sqref="A4"/>
    </sheetView>
  </sheetViews>
  <sheetFormatPr defaultColWidth="12.42578125" defaultRowHeight="12.75"/>
  <cols>
    <col min="1" max="1" width="64.7109375" customWidth="1"/>
    <col min="2" max="236" width="12.7109375" customWidth="1"/>
  </cols>
  <sheetData>
    <row r="1" spans="1:76" s="405" customFormat="1" ht="16.350000000000001" customHeight="1">
      <c r="A1" s="90"/>
      <c r="B1" s="429"/>
      <c r="C1" s="430"/>
      <c r="D1" s="430"/>
      <c r="E1" s="430"/>
      <c r="F1" s="430"/>
      <c r="G1" s="430"/>
      <c r="H1" s="430"/>
      <c r="I1" s="430"/>
      <c r="J1" s="430"/>
      <c r="K1" s="430"/>
      <c r="L1" s="430"/>
      <c r="M1" s="430"/>
      <c r="N1" s="430"/>
      <c r="O1" s="430"/>
      <c r="P1" s="430"/>
      <c r="Q1" s="430"/>
      <c r="R1" s="430"/>
      <c r="S1" s="430"/>
      <c r="T1" s="430"/>
      <c r="U1" s="430"/>
      <c r="V1" s="430"/>
      <c r="W1" s="430"/>
      <c r="X1" s="430"/>
      <c r="Y1" s="430"/>
      <c r="Z1" s="430"/>
      <c r="AA1" s="430"/>
      <c r="AB1" s="430"/>
      <c r="AC1" s="430"/>
      <c r="AD1" s="430"/>
      <c r="AE1" s="430"/>
      <c r="AF1" s="430"/>
      <c r="AG1" s="430"/>
      <c r="AH1" s="430"/>
      <c r="AI1" s="430"/>
      <c r="AJ1" s="430"/>
      <c r="AK1" s="430"/>
      <c r="AL1" s="430"/>
      <c r="AM1" s="430"/>
      <c r="AN1" s="430"/>
      <c r="AO1" s="430"/>
      <c r="AP1" s="430"/>
      <c r="AQ1" s="430"/>
      <c r="AR1" s="430"/>
      <c r="AS1" s="430"/>
      <c r="AT1" s="430"/>
      <c r="AU1" s="430"/>
      <c r="AV1" s="430"/>
      <c r="AW1" s="430"/>
      <c r="AX1" s="430"/>
      <c r="AY1" s="430"/>
      <c r="AZ1" s="430"/>
      <c r="BA1" s="430"/>
      <c r="BB1" s="430"/>
      <c r="BC1" s="430"/>
      <c r="BD1" s="430"/>
      <c r="BE1" s="430"/>
      <c r="BF1" s="430"/>
      <c r="BG1" s="430"/>
      <c r="BH1" s="430"/>
      <c r="BI1" s="430"/>
      <c r="BJ1" s="430"/>
      <c r="BK1" s="430"/>
      <c r="BL1" s="430"/>
      <c r="BM1" s="430"/>
      <c r="BN1" s="430"/>
      <c r="BO1" s="430"/>
      <c r="BP1" s="430"/>
      <c r="BQ1" s="430"/>
      <c r="BR1" s="430"/>
      <c r="BS1" s="430"/>
      <c r="BT1" s="430"/>
      <c r="BU1" s="430"/>
      <c r="BV1" s="430"/>
      <c r="BW1" s="430"/>
      <c r="BX1" s="430"/>
    </row>
    <row r="2" spans="1:76" s="405" customFormat="1" ht="33" customHeight="1">
      <c r="A2" s="616" t="s">
        <v>1179</v>
      </c>
      <c r="B2" s="429"/>
      <c r="C2" s="430"/>
      <c r="D2" s="430"/>
      <c r="E2" s="430"/>
      <c r="F2" s="430"/>
      <c r="G2" s="430"/>
      <c r="H2" s="430"/>
      <c r="I2" s="430"/>
      <c r="J2" s="430"/>
      <c r="K2" s="430"/>
      <c r="L2" s="430"/>
      <c r="M2" s="430"/>
      <c r="N2" s="430"/>
      <c r="O2" s="430"/>
      <c r="P2" s="430"/>
      <c r="Q2" s="430"/>
      <c r="R2" s="430"/>
      <c r="S2" s="430"/>
      <c r="T2" s="430"/>
      <c r="U2" s="430"/>
      <c r="V2" s="430"/>
      <c r="W2" s="430"/>
      <c r="X2" s="430"/>
      <c r="Y2" s="430"/>
      <c r="Z2" s="430"/>
      <c r="AA2" s="430"/>
      <c r="AB2" s="430"/>
      <c r="AC2" s="430"/>
      <c r="AD2" s="430"/>
      <c r="AE2" s="430"/>
      <c r="AF2" s="430"/>
      <c r="AG2" s="430"/>
      <c r="AH2" s="430"/>
      <c r="AI2" s="430"/>
      <c r="AJ2" s="430"/>
      <c r="AK2" s="430"/>
      <c r="AL2" s="430"/>
      <c r="AM2" s="430"/>
      <c r="AN2" s="430"/>
      <c r="AO2" s="430"/>
      <c r="AP2" s="430"/>
      <c r="AQ2" s="430"/>
      <c r="AR2" s="430"/>
      <c r="AS2" s="430"/>
      <c r="AT2" s="430"/>
      <c r="AU2" s="430"/>
      <c r="AV2" s="430"/>
      <c r="AW2" s="430"/>
      <c r="AX2" s="430"/>
      <c r="AY2" s="430"/>
      <c r="AZ2" s="430"/>
      <c r="BA2" s="430"/>
      <c r="BB2" s="430"/>
      <c r="BC2" s="430"/>
      <c r="BD2" s="430"/>
      <c r="BE2" s="430"/>
      <c r="BF2" s="430"/>
      <c r="BG2" s="430"/>
      <c r="BH2" s="430"/>
      <c r="BI2" s="430"/>
      <c r="BJ2" s="430"/>
      <c r="BK2" s="430"/>
      <c r="BL2" s="430"/>
      <c r="BM2" s="430"/>
      <c r="BN2" s="430"/>
      <c r="BO2" s="430"/>
      <c r="BP2" s="430"/>
      <c r="BQ2" s="430"/>
      <c r="BR2" s="430"/>
      <c r="BS2" s="430"/>
      <c r="BT2" s="430"/>
      <c r="BU2" s="430"/>
      <c r="BV2" s="430"/>
      <c r="BW2" s="430"/>
      <c r="BX2" s="430"/>
    </row>
    <row r="3" spans="1:76" s="405" customFormat="1" ht="16.350000000000001" customHeight="1">
      <c r="A3" s="92"/>
      <c r="B3" s="429"/>
      <c r="C3" s="430"/>
      <c r="D3" s="430"/>
      <c r="E3" s="430"/>
      <c r="F3" s="430"/>
      <c r="G3" s="430"/>
      <c r="H3" s="430"/>
      <c r="I3" s="430"/>
      <c r="J3" s="430"/>
      <c r="K3" s="430"/>
      <c r="L3" s="430"/>
      <c r="M3" s="430"/>
      <c r="N3" s="430"/>
      <c r="O3" s="430"/>
      <c r="P3" s="430"/>
      <c r="Q3" s="430"/>
      <c r="R3" s="430"/>
      <c r="S3" s="430"/>
      <c r="T3" s="430"/>
      <c r="U3" s="430"/>
      <c r="V3" s="430"/>
      <c r="W3" s="430"/>
      <c r="X3" s="430"/>
      <c r="Y3" s="430"/>
      <c r="Z3" s="430"/>
      <c r="AA3" s="430"/>
      <c r="AB3" s="430"/>
      <c r="AC3" s="430"/>
      <c r="AD3" s="430"/>
      <c r="AE3" s="430"/>
      <c r="AF3" s="430"/>
      <c r="AG3" s="430"/>
      <c r="AH3" s="430"/>
      <c r="AI3" s="430"/>
      <c r="AJ3" s="430"/>
      <c r="AK3" s="430"/>
      <c r="AL3" s="430"/>
      <c r="AM3" s="430"/>
      <c r="AN3" s="430"/>
      <c r="AO3" s="430"/>
      <c r="AP3" s="430"/>
      <c r="AQ3" s="430"/>
      <c r="AR3" s="430"/>
      <c r="AS3" s="430"/>
      <c r="AT3" s="430"/>
      <c r="AU3" s="430"/>
      <c r="AV3" s="430"/>
      <c r="AW3" s="430"/>
      <c r="AX3" s="430"/>
      <c r="AY3" s="430"/>
      <c r="AZ3" s="430"/>
      <c r="BA3" s="430"/>
      <c r="BB3" s="430"/>
      <c r="BC3" s="430"/>
      <c r="BD3" s="430"/>
      <c r="BE3" s="430"/>
      <c r="BF3" s="430"/>
      <c r="BG3" s="430"/>
      <c r="BH3" s="430"/>
      <c r="BI3" s="430"/>
      <c r="BJ3" s="430"/>
      <c r="BK3" s="430"/>
      <c r="BL3" s="430"/>
      <c r="BM3" s="430"/>
      <c r="BN3" s="430"/>
      <c r="BO3" s="430"/>
      <c r="BP3" s="430"/>
      <c r="BQ3" s="430"/>
      <c r="BR3" s="430"/>
      <c r="BS3" s="430"/>
      <c r="BT3" s="430"/>
      <c r="BU3" s="430"/>
      <c r="BV3" s="430"/>
      <c r="BW3" s="430"/>
      <c r="BX3" s="430"/>
    </row>
    <row r="4" spans="1:76" s="431" customFormat="1" ht="16.350000000000001" customHeight="1">
      <c r="A4" s="95" t="s">
        <v>1457</v>
      </c>
      <c r="B4" s="439" t="s">
        <v>1551</v>
      </c>
      <c r="C4" s="439" t="s">
        <v>1552</v>
      </c>
      <c r="D4" s="439" t="s">
        <v>1553</v>
      </c>
      <c r="E4" s="439" t="s">
        <v>1554</v>
      </c>
      <c r="F4" s="439" t="s">
        <v>1555</v>
      </c>
      <c r="G4" s="439" t="s">
        <v>1556</v>
      </c>
      <c r="H4" s="439" t="s">
        <v>1557</v>
      </c>
      <c r="I4" s="439" t="s">
        <v>1558</v>
      </c>
      <c r="J4" s="439" t="s">
        <v>1559</v>
      </c>
      <c r="K4" s="439" t="s">
        <v>1560</v>
      </c>
      <c r="L4" s="439" t="s">
        <v>1561</v>
      </c>
      <c r="M4" s="439" t="s">
        <v>1562</v>
      </c>
      <c r="N4" s="439" t="s">
        <v>1563</v>
      </c>
      <c r="O4" s="439" t="s">
        <v>1564</v>
      </c>
      <c r="P4" s="439" t="s">
        <v>1565</v>
      </c>
      <c r="Q4" s="439" t="s">
        <v>1566</v>
      </c>
      <c r="R4" s="439" t="s">
        <v>1567</v>
      </c>
      <c r="S4" s="439" t="s">
        <v>1568</v>
      </c>
      <c r="T4" s="439" t="s">
        <v>1569</v>
      </c>
      <c r="U4" s="439" t="s">
        <v>1570</v>
      </c>
      <c r="V4" s="439" t="s">
        <v>1571</v>
      </c>
      <c r="W4" s="439" t="s">
        <v>1572</v>
      </c>
      <c r="X4" s="439" t="s">
        <v>1573</v>
      </c>
      <c r="Y4" s="439" t="s">
        <v>1574</v>
      </c>
      <c r="Z4" s="439" t="s">
        <v>1575</v>
      </c>
      <c r="AA4" s="439" t="s">
        <v>1576</v>
      </c>
      <c r="AB4" s="439" t="s">
        <v>1577</v>
      </c>
      <c r="AC4" s="439" t="s">
        <v>1578</v>
      </c>
      <c r="AD4" s="439" t="s">
        <v>1521</v>
      </c>
      <c r="AE4" s="439" t="s">
        <v>1522</v>
      </c>
      <c r="AF4" s="439" t="s">
        <v>1523</v>
      </c>
      <c r="AG4" s="439" t="s">
        <v>1524</v>
      </c>
      <c r="AH4" s="439" t="s">
        <v>1492</v>
      </c>
      <c r="AI4" s="439" t="s">
        <v>1493</v>
      </c>
      <c r="AJ4" s="439" t="s">
        <v>1494</v>
      </c>
      <c r="AK4" s="439" t="s">
        <v>1495</v>
      </c>
      <c r="AL4" s="439" t="s">
        <v>1496</v>
      </c>
      <c r="AM4" s="439" t="s">
        <v>1497</v>
      </c>
      <c r="AN4" s="439" t="s">
        <v>1498</v>
      </c>
      <c r="AO4" s="439" t="s">
        <v>1499</v>
      </c>
      <c r="AP4" s="439" t="s">
        <v>1500</v>
      </c>
      <c r="AQ4" s="439" t="s">
        <v>1501</v>
      </c>
      <c r="AR4" s="439" t="s">
        <v>1502</v>
      </c>
      <c r="AS4" s="439" t="s">
        <v>1503</v>
      </c>
      <c r="AT4" s="439" t="s">
        <v>1504</v>
      </c>
      <c r="AU4" s="439" t="s">
        <v>1505</v>
      </c>
      <c r="AV4" s="439" t="s">
        <v>1506</v>
      </c>
      <c r="AW4" s="439" t="s">
        <v>1507</v>
      </c>
      <c r="AX4" s="439" t="s">
        <v>1508</v>
      </c>
      <c r="AY4" s="439" t="s">
        <v>1509</v>
      </c>
      <c r="AZ4" s="439" t="s">
        <v>1510</v>
      </c>
      <c r="BA4" s="439" t="s">
        <v>1511</v>
      </c>
      <c r="BB4" s="439" t="s">
        <v>1512</v>
      </c>
      <c r="BC4" s="439" t="s">
        <v>1513</v>
      </c>
      <c r="BD4" s="439" t="s">
        <v>1514</v>
      </c>
      <c r="BE4" s="439" t="s">
        <v>1515</v>
      </c>
      <c r="BF4" s="439" t="s">
        <v>1516</v>
      </c>
      <c r="BG4" s="439" t="s">
        <v>1517</v>
      </c>
      <c r="BH4" s="439" t="s">
        <v>1518</v>
      </c>
      <c r="BI4" s="439" t="s">
        <v>1519</v>
      </c>
      <c r="BJ4" s="439" t="s">
        <v>1520</v>
      </c>
      <c r="BK4" s="439" t="s">
        <v>1388</v>
      </c>
      <c r="BL4" s="439" t="s">
        <v>1389</v>
      </c>
      <c r="BM4" s="439" t="s">
        <v>1390</v>
      </c>
      <c r="BN4" s="439" t="s">
        <v>1391</v>
      </c>
      <c r="BO4" s="439" t="s">
        <v>1392</v>
      </c>
      <c r="BP4" s="439" t="s">
        <v>1393</v>
      </c>
      <c r="BQ4" s="439" t="s">
        <v>1394</v>
      </c>
      <c r="BR4" s="439" t="s">
        <v>1395</v>
      </c>
      <c r="BS4" s="439" t="s">
        <v>1396</v>
      </c>
      <c r="BT4" s="439" t="s">
        <v>1397</v>
      </c>
      <c r="BU4" s="439" t="s">
        <v>1398</v>
      </c>
      <c r="BV4" s="439" t="s">
        <v>1399</v>
      </c>
      <c r="BW4" s="439" t="s">
        <v>1400</v>
      </c>
      <c r="BX4" s="439" t="s">
        <v>1401</v>
      </c>
    </row>
    <row r="5" spans="1:76" s="433" customFormat="1" ht="4.5" customHeight="1">
      <c r="A5" s="344"/>
      <c r="B5" s="345"/>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c r="BV5" s="97"/>
      <c r="BW5" s="97"/>
      <c r="BX5" s="97"/>
    </row>
    <row r="6" spans="1:76" s="407" customFormat="1" ht="13.5" customHeight="1">
      <c r="A6" s="476" t="s">
        <v>320</v>
      </c>
      <c r="B6" s="477">
        <v>47.569352000000002</v>
      </c>
      <c r="C6" s="477">
        <v>49.948375999999996</v>
      </c>
      <c r="D6" s="477">
        <v>52.319201</v>
      </c>
      <c r="E6" s="477">
        <v>55.757912999999995</v>
      </c>
      <c r="F6" s="477">
        <v>57.269267182</v>
      </c>
      <c r="G6" s="477">
        <v>60.142768106999995</v>
      </c>
      <c r="H6" s="477">
        <v>63.554075554999997</v>
      </c>
      <c r="I6" s="477">
        <v>68.558022553000001</v>
      </c>
      <c r="J6" s="477">
        <v>70.438200969000007</v>
      </c>
      <c r="K6" s="477">
        <v>76.182444103500004</v>
      </c>
      <c r="L6" s="477">
        <v>77.025265628</v>
      </c>
      <c r="M6" s="477">
        <v>78.030574143999999</v>
      </c>
      <c r="N6" s="477">
        <v>78.212416074000004</v>
      </c>
      <c r="O6" s="477">
        <v>78.921051507000001</v>
      </c>
      <c r="P6" s="477">
        <v>79.937281999999996</v>
      </c>
      <c r="Q6" s="477">
        <v>80.516382170750006</v>
      </c>
      <c r="R6" s="477">
        <v>86.654584696450002</v>
      </c>
      <c r="S6" s="477">
        <v>86.512618517700005</v>
      </c>
      <c r="T6" s="477">
        <v>88.492141199999992</v>
      </c>
      <c r="U6" s="477">
        <v>88.595082000000005</v>
      </c>
      <c r="V6" s="477">
        <v>84.430737550000003</v>
      </c>
      <c r="W6" s="477">
        <v>84.932410310500003</v>
      </c>
      <c r="X6" s="477">
        <v>82.020607178500001</v>
      </c>
      <c r="Y6" s="477">
        <v>83.562310683899995</v>
      </c>
      <c r="Z6" s="477">
        <v>83.607203766300003</v>
      </c>
      <c r="AA6" s="477">
        <v>82.2654035021</v>
      </c>
      <c r="AB6" s="477">
        <v>81.624098363599998</v>
      </c>
      <c r="AC6" s="477">
        <v>80.801641787700007</v>
      </c>
      <c r="AD6" s="477">
        <v>80.876346950399991</v>
      </c>
      <c r="AE6" s="477">
        <v>81.407805108267326</v>
      </c>
      <c r="AF6" s="477">
        <v>81.015651957899991</v>
      </c>
      <c r="AG6" s="477">
        <v>81.561741032</v>
      </c>
      <c r="AH6" s="477">
        <v>80.846808476999996</v>
      </c>
      <c r="AI6" s="477">
        <v>27.606600842100001</v>
      </c>
      <c r="AJ6" s="477">
        <v>27.910909853500002</v>
      </c>
      <c r="AK6" s="477">
        <v>28.2450935263</v>
      </c>
      <c r="AL6" s="477">
        <v>27.727003423900001</v>
      </c>
      <c r="AM6" s="477">
        <v>27.630566526700001</v>
      </c>
      <c r="AN6" s="477">
        <v>27.764260662199998</v>
      </c>
      <c r="AO6" s="477">
        <v>28.291819696699999</v>
      </c>
      <c r="AP6" s="477">
        <v>28.7581860594</v>
      </c>
      <c r="AQ6" s="477">
        <v>30.671315417599999</v>
      </c>
      <c r="AR6" s="477">
        <v>29.505038192600004</v>
      </c>
      <c r="AS6" s="477">
        <v>26.101879206100001</v>
      </c>
      <c r="AT6" s="477">
        <v>21.320639</v>
      </c>
      <c r="AU6" s="477">
        <v>21.317002000000002</v>
      </c>
      <c r="AV6" s="477">
        <v>21.491819</v>
      </c>
      <c r="AW6" s="477">
        <v>22.452058000000001</v>
      </c>
      <c r="AX6" s="477">
        <v>21.735886999999998</v>
      </c>
      <c r="AY6" s="477">
        <v>21.851548000000001</v>
      </c>
      <c r="AZ6" s="477">
        <v>22.242305999999999</v>
      </c>
      <c r="BA6" s="477">
        <v>23.248794</v>
      </c>
      <c r="BB6" s="477">
        <v>21.978615999999999</v>
      </c>
      <c r="BC6" s="477">
        <v>22.395614999999999</v>
      </c>
      <c r="BD6" s="477">
        <v>23.328099999999999</v>
      </c>
      <c r="BE6" s="477">
        <v>24.161552999999998</v>
      </c>
      <c r="BF6" s="477">
        <v>24.147981999999999</v>
      </c>
      <c r="BG6" s="477">
        <v>23.314995</v>
      </c>
      <c r="BH6" s="477">
        <v>24.522842000000001</v>
      </c>
      <c r="BI6" s="477">
        <v>25.781503000000001</v>
      </c>
      <c r="BJ6" s="477">
        <v>25.731200999999999</v>
      </c>
      <c r="BK6" s="477">
        <v>26.168756000000002</v>
      </c>
      <c r="BL6" s="477">
        <v>27.508788000000003</v>
      </c>
      <c r="BM6" s="477">
        <v>28.849014</v>
      </c>
      <c r="BN6" s="477">
        <v>28.284857000000002</v>
      </c>
      <c r="BO6" s="477">
        <v>28.527127999999998</v>
      </c>
      <c r="BP6" s="477">
        <v>28.396272</v>
      </c>
      <c r="BQ6" s="477">
        <v>27.999644</v>
      </c>
      <c r="BR6" s="477">
        <v>27.359943000000001</v>
      </c>
      <c r="BS6" s="477">
        <v>27.001192</v>
      </c>
      <c r="BT6" s="477">
        <v>26.722808000000001</v>
      </c>
      <c r="BU6" s="477">
        <v>26.644745999999998</v>
      </c>
      <c r="BV6" s="477">
        <v>26.047595000000001</v>
      </c>
      <c r="BW6" s="477">
        <v>25.893533999999999</v>
      </c>
      <c r="BX6" s="477">
        <v>25.82771</v>
      </c>
    </row>
    <row r="7" spans="1:76" s="433" customFormat="1" ht="13.5" customHeight="1">
      <c r="A7" s="475" t="s">
        <v>556</v>
      </c>
      <c r="B7" s="333">
        <v>9.4857929999999993</v>
      </c>
      <c r="C7" s="333">
        <v>9.8678869999999996</v>
      </c>
      <c r="D7" s="333">
        <v>11.354798000000001</v>
      </c>
      <c r="E7" s="333">
        <v>14.096461</v>
      </c>
      <c r="F7" s="333">
        <v>15.406852182</v>
      </c>
      <c r="G7" s="333">
        <v>16.723599107000002</v>
      </c>
      <c r="H7" s="333">
        <v>18.838054554999999</v>
      </c>
      <c r="I7" s="333">
        <v>21.329454552999998</v>
      </c>
      <c r="J7" s="333">
        <v>22.283952969000001</v>
      </c>
      <c r="K7" s="333">
        <v>24.947766103500001</v>
      </c>
      <c r="L7" s="333">
        <v>24.980536627999999</v>
      </c>
      <c r="M7" s="333">
        <v>25.376727144</v>
      </c>
      <c r="N7" s="333">
        <v>25.248725073999999</v>
      </c>
      <c r="O7" s="333">
        <v>25.417862506999999</v>
      </c>
      <c r="P7" s="333">
        <v>25.701896999999999</v>
      </c>
      <c r="Q7" s="333">
        <v>26.099097170749999</v>
      </c>
      <c r="R7" s="333">
        <v>28.284697696449999</v>
      </c>
      <c r="S7" s="333">
        <v>29.022545517700003</v>
      </c>
      <c r="T7" s="333">
        <v>27.953197199999998</v>
      </c>
      <c r="U7" s="333">
        <v>27.608228</v>
      </c>
      <c r="V7" s="333">
        <v>26.64191555</v>
      </c>
      <c r="W7" s="333">
        <v>26.316390310500001</v>
      </c>
      <c r="X7" s="333">
        <v>22.605458178500001</v>
      </c>
      <c r="Y7" s="333">
        <v>22.717367683899997</v>
      </c>
      <c r="Z7" s="333">
        <v>22.424636766300001</v>
      </c>
      <c r="AA7" s="333">
        <v>21.915028502099997</v>
      </c>
      <c r="AB7" s="333">
        <v>20.867280363599999</v>
      </c>
      <c r="AC7" s="333">
        <v>21.016105787700003</v>
      </c>
      <c r="AD7" s="333">
        <v>20.931649950399997</v>
      </c>
      <c r="AE7" s="333">
        <v>21.394905108267331</v>
      </c>
      <c r="AF7" s="333">
        <v>21.7250379579</v>
      </c>
      <c r="AG7" s="333">
        <v>22.302261032000001</v>
      </c>
      <c r="AH7" s="333">
        <v>22.221641476999999</v>
      </c>
      <c r="AI7" s="333">
        <v>22.7319738421</v>
      </c>
      <c r="AJ7" s="333">
        <v>23.020700853500003</v>
      </c>
      <c r="AK7" s="333">
        <v>23.378007526299999</v>
      </c>
      <c r="AL7" s="333">
        <v>22.878281423900003</v>
      </c>
      <c r="AM7" s="333">
        <v>22.582317526700002</v>
      </c>
      <c r="AN7" s="333">
        <v>22.468436662199998</v>
      </c>
      <c r="AO7" s="333">
        <v>22.633265696700001</v>
      </c>
      <c r="AP7" s="333">
        <v>22.210909059399999</v>
      </c>
      <c r="AQ7" s="333">
        <v>22.314788417599999</v>
      </c>
      <c r="AR7" s="333">
        <v>20.881432192600002</v>
      </c>
      <c r="AS7" s="333">
        <v>17.963142206100002</v>
      </c>
      <c r="AT7" s="333">
        <v>8.1224989999999995</v>
      </c>
      <c r="AU7" s="333">
        <v>7.9846979999999999</v>
      </c>
      <c r="AV7" s="333">
        <v>7.9816390000000004</v>
      </c>
      <c r="AW7" s="333">
        <v>8.0869850000000003</v>
      </c>
      <c r="AX7" s="333">
        <v>7.8974630000000001</v>
      </c>
      <c r="AY7" s="333">
        <v>7.8907930000000004</v>
      </c>
      <c r="AZ7" s="333">
        <v>7.8651140000000002</v>
      </c>
      <c r="BA7" s="333">
        <v>8.0270799999999998</v>
      </c>
      <c r="BB7" s="333">
        <v>8.7376629999999995</v>
      </c>
      <c r="BC7" s="333">
        <v>8.8840479999999999</v>
      </c>
      <c r="BD7" s="333">
        <v>9.2159449999999996</v>
      </c>
      <c r="BE7" s="333">
        <v>9.4626760000000001</v>
      </c>
      <c r="BF7" s="333">
        <v>9.4762590000000007</v>
      </c>
      <c r="BG7" s="333">
        <v>9.3756930000000001</v>
      </c>
      <c r="BH7" s="333">
        <v>9.6411770000000008</v>
      </c>
      <c r="BI7" s="333">
        <v>10.096503999999999</v>
      </c>
      <c r="BJ7" s="333">
        <v>10.281468</v>
      </c>
      <c r="BK7" s="333">
        <v>10.71626</v>
      </c>
      <c r="BL7" s="333">
        <v>11.839062</v>
      </c>
      <c r="BM7" s="333">
        <v>12.930308</v>
      </c>
      <c r="BN7" s="333">
        <v>12.916861000000001</v>
      </c>
      <c r="BO7" s="333">
        <v>13.024035</v>
      </c>
      <c r="BP7" s="333">
        <v>12.974881999999999</v>
      </c>
      <c r="BQ7" s="333">
        <v>12.652779000000001</v>
      </c>
      <c r="BR7" s="333">
        <v>12.201777999999999</v>
      </c>
      <c r="BS7" s="333">
        <v>11.901683999999999</v>
      </c>
      <c r="BT7" s="333">
        <v>11.657553</v>
      </c>
      <c r="BU7" s="333">
        <v>11.560295999999999</v>
      </c>
      <c r="BV7" s="333">
        <v>11.239958</v>
      </c>
      <c r="BW7" s="333">
        <v>11.132664999999999</v>
      </c>
      <c r="BX7" s="333">
        <v>11.099292999999999</v>
      </c>
    </row>
    <row r="8" spans="1:76" s="433" customFormat="1" ht="13.5" customHeight="1" thickBot="1">
      <c r="A8" s="478" t="s">
        <v>557</v>
      </c>
      <c r="B8" s="479">
        <v>38.083559000000001</v>
      </c>
      <c r="C8" s="479">
        <v>40.080489</v>
      </c>
      <c r="D8" s="479">
        <v>40.964402999999997</v>
      </c>
      <c r="E8" s="479">
        <v>41.661451999999997</v>
      </c>
      <c r="F8" s="479">
        <v>41.862414999999999</v>
      </c>
      <c r="G8" s="479">
        <v>43.419168999999997</v>
      </c>
      <c r="H8" s="479">
        <v>44.716020999999998</v>
      </c>
      <c r="I8" s="479">
        <v>47.228568000000003</v>
      </c>
      <c r="J8" s="479">
        <v>48.154248000000003</v>
      </c>
      <c r="K8" s="479">
        <v>51.234678000000002</v>
      </c>
      <c r="L8" s="479">
        <v>52.044728999999997</v>
      </c>
      <c r="M8" s="479">
        <v>52.653846999999999</v>
      </c>
      <c r="N8" s="479">
        <v>52.963690999999997</v>
      </c>
      <c r="O8" s="479">
        <v>53.503188999999999</v>
      </c>
      <c r="P8" s="479">
        <v>54.235385000000001</v>
      </c>
      <c r="Q8" s="479">
        <v>54.417285</v>
      </c>
      <c r="R8" s="479">
        <v>58.369886999999999</v>
      </c>
      <c r="S8" s="479">
        <v>57.490073000000002</v>
      </c>
      <c r="T8" s="479">
        <v>60.538944000000001</v>
      </c>
      <c r="U8" s="479">
        <v>60.986854000000001</v>
      </c>
      <c r="V8" s="479">
        <v>57.788822000000003</v>
      </c>
      <c r="W8" s="479">
        <v>58.616019999999999</v>
      </c>
      <c r="X8" s="479">
        <v>59.415149</v>
      </c>
      <c r="Y8" s="479">
        <v>60.844943000000001</v>
      </c>
      <c r="Z8" s="479">
        <v>61.182566999999999</v>
      </c>
      <c r="AA8" s="479">
        <v>60.350375</v>
      </c>
      <c r="AB8" s="479">
        <v>60.756818000000003</v>
      </c>
      <c r="AC8" s="479">
        <v>59.785536</v>
      </c>
      <c r="AD8" s="479">
        <v>59.944696999999998</v>
      </c>
      <c r="AE8" s="479">
        <v>60.012900000000002</v>
      </c>
      <c r="AF8" s="479">
        <v>59.290613999999998</v>
      </c>
      <c r="AG8" s="479">
        <v>59.259480000000003</v>
      </c>
      <c r="AH8" s="479">
        <v>58.625166999999998</v>
      </c>
      <c r="AI8" s="479">
        <v>4.8746270000000003</v>
      </c>
      <c r="AJ8" s="479">
        <v>4.8902089999999996</v>
      </c>
      <c r="AK8" s="479">
        <v>4.8670859999999996</v>
      </c>
      <c r="AL8" s="479">
        <v>4.8487220000000004</v>
      </c>
      <c r="AM8" s="479">
        <v>5.0482490000000002</v>
      </c>
      <c r="AN8" s="479">
        <v>5.2958239999999996</v>
      </c>
      <c r="AO8" s="479">
        <v>5.6585539999999996</v>
      </c>
      <c r="AP8" s="479">
        <v>6.5472770000000002</v>
      </c>
      <c r="AQ8" s="479">
        <v>8.3565269999999998</v>
      </c>
      <c r="AR8" s="479">
        <v>8.6236060000000005</v>
      </c>
      <c r="AS8" s="479">
        <v>8.1387370000000008</v>
      </c>
      <c r="AT8" s="479">
        <v>13.19814</v>
      </c>
      <c r="AU8" s="479">
        <v>13.332304000000001</v>
      </c>
      <c r="AV8" s="479">
        <v>13.51018</v>
      </c>
      <c r="AW8" s="479">
        <v>14.365073000000001</v>
      </c>
      <c r="AX8" s="479">
        <v>13.838424</v>
      </c>
      <c r="AY8" s="479">
        <v>13.960755000000001</v>
      </c>
      <c r="AZ8" s="479">
        <v>14.377192000000001</v>
      </c>
      <c r="BA8" s="479">
        <v>15.221714</v>
      </c>
      <c r="BB8" s="479">
        <v>13.240952999999999</v>
      </c>
      <c r="BC8" s="479">
        <v>13.511566999999999</v>
      </c>
      <c r="BD8" s="479">
        <v>14.112155</v>
      </c>
      <c r="BE8" s="479">
        <v>14.698877</v>
      </c>
      <c r="BF8" s="479">
        <v>14.671723</v>
      </c>
      <c r="BG8" s="479">
        <v>13.939302</v>
      </c>
      <c r="BH8" s="479">
        <v>14.881665</v>
      </c>
      <c r="BI8" s="479">
        <v>15.684998999999999</v>
      </c>
      <c r="BJ8" s="479">
        <v>15.449733</v>
      </c>
      <c r="BK8" s="479">
        <v>15.452496</v>
      </c>
      <c r="BL8" s="479">
        <v>15.669726000000001</v>
      </c>
      <c r="BM8" s="479">
        <v>15.918706</v>
      </c>
      <c r="BN8" s="479">
        <v>15.367996</v>
      </c>
      <c r="BO8" s="479">
        <v>15.503093</v>
      </c>
      <c r="BP8" s="479">
        <v>15.421390000000001</v>
      </c>
      <c r="BQ8" s="479">
        <v>15.346864999999999</v>
      </c>
      <c r="BR8" s="479">
        <v>15.158165</v>
      </c>
      <c r="BS8" s="479">
        <v>15.099508</v>
      </c>
      <c r="BT8" s="479">
        <v>15.065255000000001</v>
      </c>
      <c r="BU8" s="479">
        <v>15.08445</v>
      </c>
      <c r="BV8" s="479">
        <v>14.807637</v>
      </c>
      <c r="BW8" s="479">
        <v>14.760869</v>
      </c>
      <c r="BX8" s="479">
        <v>14.728417</v>
      </c>
    </row>
    <row r="9" spans="1:76" s="408" customFormat="1" ht="13.5" customHeight="1" thickTop="1">
      <c r="A9" s="413"/>
      <c r="B9" s="474"/>
      <c r="C9" s="474"/>
      <c r="D9" s="474"/>
      <c r="E9" s="474"/>
      <c r="F9" s="474"/>
      <c r="G9" s="474"/>
      <c r="H9" s="474"/>
      <c r="I9" s="474"/>
      <c r="J9" s="474"/>
      <c r="K9" s="474"/>
      <c r="L9" s="474"/>
      <c r="M9" s="474"/>
      <c r="N9" s="474"/>
      <c r="O9" s="474"/>
      <c r="P9" s="474"/>
      <c r="Q9" s="474"/>
      <c r="R9" s="474"/>
      <c r="S9" s="474"/>
      <c r="T9" s="474"/>
      <c r="U9" s="474"/>
      <c r="V9" s="474"/>
      <c r="W9" s="474"/>
      <c r="X9" s="474"/>
      <c r="Y9" s="474"/>
      <c r="Z9" s="474"/>
      <c r="AA9" s="474"/>
      <c r="AB9" s="474"/>
      <c r="AC9" s="474"/>
      <c r="AD9" s="474"/>
      <c r="AE9" s="474"/>
      <c r="AF9" s="474"/>
      <c r="AG9" s="474"/>
      <c r="AH9" s="474"/>
      <c r="AI9" s="474"/>
      <c r="AJ9" s="474"/>
      <c r="AK9" s="474"/>
      <c r="AL9" s="474"/>
      <c r="AM9" s="474"/>
      <c r="AN9" s="474"/>
      <c r="AO9" s="474"/>
      <c r="AP9" s="474"/>
      <c r="AQ9" s="474"/>
      <c r="AR9" s="474"/>
      <c r="AS9" s="474"/>
      <c r="AT9" s="474"/>
      <c r="AU9" s="474"/>
      <c r="AV9" s="474"/>
      <c r="AW9" s="474"/>
      <c r="AX9" s="474"/>
      <c r="AY9" s="474"/>
      <c r="AZ9" s="474"/>
      <c r="BA9" s="474"/>
      <c r="BB9" s="474"/>
      <c r="BC9" s="474"/>
      <c r="BD9" s="474"/>
      <c r="BE9" s="474"/>
      <c r="BF9" s="474"/>
      <c r="BG9" s="474"/>
      <c r="BH9" s="474"/>
      <c r="BI9" s="474"/>
      <c r="BJ9" s="474"/>
      <c r="BK9" s="474"/>
      <c r="BL9" s="474"/>
      <c r="BM9" s="474"/>
      <c r="BN9" s="474"/>
      <c r="BO9" s="474"/>
      <c r="BP9" s="474"/>
      <c r="BQ9" s="474"/>
      <c r="BR9" s="474"/>
      <c r="BS9" s="474"/>
      <c r="BT9" s="474"/>
      <c r="BU9" s="474"/>
      <c r="BV9" s="474"/>
      <c r="BW9" s="474"/>
      <c r="BX9" s="474"/>
    </row>
    <row r="10" spans="1:76" s="407" customFormat="1" ht="13.5" customHeight="1">
      <c r="A10" s="480" t="s">
        <v>1631</v>
      </c>
      <c r="B10" s="481">
        <v>8.7822352210099996</v>
      </c>
      <c r="C10" s="481">
        <v>8.9871087695699998</v>
      </c>
      <c r="D10" s="481">
        <v>9.6699225671200004</v>
      </c>
      <c r="E10" s="481">
        <v>11.191873254979999</v>
      </c>
      <c r="F10" s="481">
        <v>11.253640693706199</v>
      </c>
      <c r="G10" s="481">
        <v>11.912276824384101</v>
      </c>
      <c r="H10" s="481">
        <v>12.636896680952038</v>
      </c>
      <c r="I10" s="481">
        <v>14.734828328845531</v>
      </c>
      <c r="J10" s="481">
        <v>14.49298644111947</v>
      </c>
      <c r="K10" s="481">
        <v>15.3794911842077</v>
      </c>
      <c r="L10" s="481">
        <v>16.980891546257258</v>
      </c>
      <c r="M10" s="481">
        <v>19.3582869564028</v>
      </c>
      <c r="N10" s="481">
        <v>17.994594033370738</v>
      </c>
      <c r="O10" s="481">
        <v>19.564345218207542</v>
      </c>
      <c r="P10" s="481">
        <v>21.990643645499436</v>
      </c>
      <c r="Q10" s="481">
        <v>23.738576519220061</v>
      </c>
      <c r="R10" s="481">
        <v>23.927924167796142</v>
      </c>
      <c r="S10" s="481">
        <v>25.688280843700547</v>
      </c>
      <c r="T10" s="481">
        <v>28.723135129618498</v>
      </c>
      <c r="U10" s="481">
        <v>34.469467246044502</v>
      </c>
      <c r="V10" s="481">
        <v>30.089103079770158</v>
      </c>
      <c r="W10" s="481">
        <v>33.931083018812956</v>
      </c>
      <c r="X10" s="481">
        <v>36.411643941979008</v>
      </c>
      <c r="Y10" s="481">
        <v>39.683403783793878</v>
      </c>
      <c r="Z10" s="481">
        <v>37.087839236584927</v>
      </c>
      <c r="AA10" s="481">
        <v>40.570322896004484</v>
      </c>
      <c r="AB10" s="481">
        <v>42.367678995252319</v>
      </c>
      <c r="AC10" s="481">
        <v>48.18997677966054</v>
      </c>
      <c r="AD10" s="481">
        <v>44.152823405755839</v>
      </c>
      <c r="AE10" s="481">
        <v>49.689303889558914</v>
      </c>
      <c r="AF10" s="481">
        <v>52.40318225271087</v>
      </c>
      <c r="AG10" s="481">
        <v>59.689683385598499</v>
      </c>
      <c r="AH10" s="481">
        <v>54.239680293747753</v>
      </c>
      <c r="AI10" s="481">
        <v>59.219920894290212</v>
      </c>
      <c r="AJ10" s="481">
        <v>59.03190455048049</v>
      </c>
      <c r="AK10" s="481">
        <v>65.81685942396966</v>
      </c>
      <c r="AL10" s="481">
        <v>58.086102185015513</v>
      </c>
      <c r="AM10" s="481">
        <v>61.029180157233014</v>
      </c>
      <c r="AN10" s="481">
        <v>66.296805191041841</v>
      </c>
      <c r="AO10" s="481">
        <v>71.309697934476873</v>
      </c>
      <c r="AP10" s="481">
        <v>64.179667654185693</v>
      </c>
      <c r="AQ10" s="481">
        <v>67.8580900499976</v>
      </c>
      <c r="AR10" s="481">
        <v>66.918590059137372</v>
      </c>
      <c r="AS10" s="481">
        <v>72.104463395055859</v>
      </c>
      <c r="AT10" s="481">
        <v>61.9739262035</v>
      </c>
      <c r="AU10" s="481">
        <v>63.204377904720005</v>
      </c>
      <c r="AV10" s="481">
        <v>64.720819043039995</v>
      </c>
      <c r="AW10" s="481">
        <v>71.95009831422999</v>
      </c>
      <c r="AX10" s="481">
        <v>64.803399985040002</v>
      </c>
      <c r="AY10" s="481">
        <v>67.993845231669994</v>
      </c>
      <c r="AZ10" s="481">
        <v>70.357457709940007</v>
      </c>
      <c r="BA10" s="481">
        <v>79.789087779780004</v>
      </c>
      <c r="BB10" s="481">
        <v>68.483395622549992</v>
      </c>
      <c r="BC10" s="481">
        <v>73.92100979942002</v>
      </c>
      <c r="BD10" s="481">
        <v>78.945253363040067</v>
      </c>
      <c r="BE10" s="481">
        <v>85.853426430669998</v>
      </c>
      <c r="BF10" s="481">
        <v>75.869641926269992</v>
      </c>
      <c r="BG10" s="481">
        <v>61.18864759425</v>
      </c>
      <c r="BH10" s="481">
        <v>78.394766323480013</v>
      </c>
      <c r="BI10" s="481">
        <v>92.448822905690065</v>
      </c>
      <c r="BJ10" s="481">
        <v>80.419337282800015</v>
      </c>
      <c r="BK10" s="481">
        <v>86.050167123749944</v>
      </c>
      <c r="BL10" s="481">
        <v>98.206370670459961</v>
      </c>
      <c r="BM10" s="481">
        <v>111.42551080897</v>
      </c>
      <c r="BN10" s="481">
        <v>101.28217912584998</v>
      </c>
      <c r="BO10" s="481">
        <v>110.02848283444999</v>
      </c>
      <c r="BP10" s="481">
        <v>115.07046713567001</v>
      </c>
      <c r="BQ10" s="481">
        <v>120.00439783233996</v>
      </c>
      <c r="BR10" s="481">
        <v>113.47814020548999</v>
      </c>
      <c r="BS10" s="481">
        <v>118.18383632929999</v>
      </c>
      <c r="BT10" s="481">
        <v>122.25905538342001</v>
      </c>
      <c r="BU10" s="481">
        <v>132.35425664526997</v>
      </c>
      <c r="BV10" s="481">
        <v>120.77457902002989</v>
      </c>
      <c r="BW10" s="481">
        <v>119.88468798126999</v>
      </c>
      <c r="BX10" s="481">
        <v>121.71622168303003</v>
      </c>
    </row>
    <row r="11" spans="1:76" s="433" customFormat="1" ht="13.5" customHeight="1">
      <c r="A11" s="482" t="s">
        <v>556</v>
      </c>
      <c r="B11" s="483" t="s">
        <v>1458</v>
      </c>
      <c r="C11" s="483" t="s">
        <v>1458</v>
      </c>
      <c r="D11" s="483" t="s">
        <v>1458</v>
      </c>
      <c r="E11" s="483" t="s">
        <v>1458</v>
      </c>
      <c r="F11" s="483" t="s">
        <v>1458</v>
      </c>
      <c r="G11" s="483" t="s">
        <v>1458</v>
      </c>
      <c r="H11" s="483" t="s">
        <v>1458</v>
      </c>
      <c r="I11" s="483" t="s">
        <v>1458</v>
      </c>
      <c r="J11" s="483">
        <v>8.3410206163394705</v>
      </c>
      <c r="K11" s="483">
        <v>8.9492942413293193</v>
      </c>
      <c r="L11" s="483">
        <v>9.6919074846124591</v>
      </c>
      <c r="M11" s="483">
        <v>10.4496744784628</v>
      </c>
      <c r="N11" s="483">
        <v>10.195977239990738</v>
      </c>
      <c r="O11" s="483">
        <v>10.79695224991754</v>
      </c>
      <c r="P11" s="483">
        <v>12.124920031699437</v>
      </c>
      <c r="Q11" s="483">
        <v>13.25531406661656</v>
      </c>
      <c r="R11" s="483">
        <v>13.791997256266139</v>
      </c>
      <c r="S11" s="483">
        <v>14.629603581580545</v>
      </c>
      <c r="T11" s="483">
        <v>15.756504287318499</v>
      </c>
      <c r="U11" s="483">
        <v>20.1184357517145</v>
      </c>
      <c r="V11" s="483">
        <v>17.155681743710158</v>
      </c>
      <c r="W11" s="483">
        <v>19.530226541992953</v>
      </c>
      <c r="X11" s="483">
        <v>21.279619247909007</v>
      </c>
      <c r="Y11" s="483">
        <v>22.803879029933878</v>
      </c>
      <c r="Z11" s="483">
        <v>21.859229956674927</v>
      </c>
      <c r="AA11" s="483">
        <v>23.679915730444485</v>
      </c>
      <c r="AB11" s="483">
        <v>24.986183394492318</v>
      </c>
      <c r="AC11" s="483">
        <v>28.833897954960541</v>
      </c>
      <c r="AD11" s="483">
        <v>26.838554057355843</v>
      </c>
      <c r="AE11" s="483">
        <v>29.413756979178917</v>
      </c>
      <c r="AF11" s="483">
        <v>30.886596930880874</v>
      </c>
      <c r="AG11" s="483">
        <v>34.603516919118498</v>
      </c>
      <c r="AH11" s="483">
        <v>32.381013044707757</v>
      </c>
      <c r="AI11" s="483">
        <v>33.759673186510213</v>
      </c>
      <c r="AJ11" s="483">
        <v>35.553115873010505</v>
      </c>
      <c r="AK11" s="483">
        <v>38.323295115409664</v>
      </c>
      <c r="AL11" s="483">
        <v>35.149900237145516</v>
      </c>
      <c r="AM11" s="483">
        <v>36.628114804112997</v>
      </c>
      <c r="AN11" s="483">
        <v>37.747552684511845</v>
      </c>
      <c r="AO11" s="483">
        <v>40.172410842816873</v>
      </c>
      <c r="AP11" s="483">
        <v>36.579499473325683</v>
      </c>
      <c r="AQ11" s="483">
        <v>37.403278484747602</v>
      </c>
      <c r="AR11" s="483">
        <v>37.608479286097364</v>
      </c>
      <c r="AS11" s="483">
        <v>40.033186811215863</v>
      </c>
      <c r="AT11" s="483">
        <v>32.864691757479996</v>
      </c>
      <c r="AU11" s="483">
        <v>33.364173156969997</v>
      </c>
      <c r="AV11" s="483">
        <v>34.258720982690001</v>
      </c>
      <c r="AW11" s="483">
        <v>38.728152983309997</v>
      </c>
      <c r="AX11" s="483">
        <v>34.966935433379994</v>
      </c>
      <c r="AY11" s="483">
        <v>36.503113096690001</v>
      </c>
      <c r="AZ11" s="483">
        <v>37.282347564189998</v>
      </c>
      <c r="BA11" s="483">
        <v>42.626417258709999</v>
      </c>
      <c r="BB11" s="483">
        <v>37.491054402070006</v>
      </c>
      <c r="BC11" s="483">
        <v>40.481534835630008</v>
      </c>
      <c r="BD11" s="483">
        <v>43.212706357179989</v>
      </c>
      <c r="BE11" s="483">
        <v>46.788540034769994</v>
      </c>
      <c r="BF11" s="483">
        <v>41.924832009639978</v>
      </c>
      <c r="BG11" s="483">
        <v>32.675262196290028</v>
      </c>
      <c r="BH11" s="483">
        <v>41.442666967849974</v>
      </c>
      <c r="BI11" s="483">
        <v>47.687469104569992</v>
      </c>
      <c r="BJ11" s="483">
        <v>42.475076437419986</v>
      </c>
      <c r="BK11" s="483">
        <v>46.088112469619965</v>
      </c>
      <c r="BL11" s="483">
        <v>55.148145068489974</v>
      </c>
      <c r="BM11" s="483">
        <v>64.410409314840024</v>
      </c>
      <c r="BN11" s="483">
        <v>60.500933421859976</v>
      </c>
      <c r="BO11" s="483">
        <v>66.18172165432</v>
      </c>
      <c r="BP11" s="483">
        <v>70.770311491680005</v>
      </c>
      <c r="BQ11" s="483">
        <v>73.347997679639988</v>
      </c>
      <c r="BR11" s="483">
        <v>70.903811705389998</v>
      </c>
      <c r="BS11" s="483">
        <v>76.372844942390003</v>
      </c>
      <c r="BT11" s="483">
        <v>79.253223743110013</v>
      </c>
      <c r="BU11" s="483">
        <v>86.433685206329983</v>
      </c>
      <c r="BV11" s="483">
        <v>79.047218337619924</v>
      </c>
      <c r="BW11" s="483">
        <v>77.42629549226001</v>
      </c>
      <c r="BX11" s="483">
        <v>77.690456374769994</v>
      </c>
    </row>
    <row r="12" spans="1:76" s="433" customFormat="1" ht="13.5" customHeight="1" thickBot="1">
      <c r="A12" s="484" t="s">
        <v>557</v>
      </c>
      <c r="B12" s="485" t="s">
        <v>1458</v>
      </c>
      <c r="C12" s="485" t="s">
        <v>1458</v>
      </c>
      <c r="D12" s="485" t="s">
        <v>1458</v>
      </c>
      <c r="E12" s="485" t="s">
        <v>1458</v>
      </c>
      <c r="F12" s="485" t="s">
        <v>1458</v>
      </c>
      <c r="G12" s="485" t="s">
        <v>1458</v>
      </c>
      <c r="H12" s="485" t="s">
        <v>1458</v>
      </c>
      <c r="I12" s="485" t="s">
        <v>1458</v>
      </c>
      <c r="J12" s="485">
        <v>6.1519658247800004</v>
      </c>
      <c r="K12" s="485">
        <v>6.4301969428783803</v>
      </c>
      <c r="L12" s="485">
        <v>7.2889840616447996</v>
      </c>
      <c r="M12" s="485">
        <v>8.9086124779400002</v>
      </c>
      <c r="N12" s="485">
        <v>7.7986167933800008</v>
      </c>
      <c r="O12" s="485">
        <v>8.767392968290002</v>
      </c>
      <c r="P12" s="485">
        <v>9.8657236137999984</v>
      </c>
      <c r="Q12" s="485">
        <v>10.483262452603501</v>
      </c>
      <c r="R12" s="485">
        <v>10.135926911530001</v>
      </c>
      <c r="S12" s="485">
        <v>11.058677262120002</v>
      </c>
      <c r="T12" s="485">
        <v>12.966630842299999</v>
      </c>
      <c r="U12" s="485">
        <v>14.35103149433</v>
      </c>
      <c r="V12" s="485">
        <v>12.93342133606</v>
      </c>
      <c r="W12" s="485">
        <v>14.40085647682</v>
      </c>
      <c r="X12" s="485">
        <v>15.132024694070001</v>
      </c>
      <c r="Y12" s="485">
        <v>16.87952475386</v>
      </c>
      <c r="Z12" s="485">
        <v>15.22860927991</v>
      </c>
      <c r="AA12" s="485">
        <v>16.890407165559999</v>
      </c>
      <c r="AB12" s="485">
        <v>17.381495600760001</v>
      </c>
      <c r="AC12" s="485">
        <v>19.356078824700003</v>
      </c>
      <c r="AD12" s="485">
        <v>17.314269348399996</v>
      </c>
      <c r="AE12" s="485">
        <v>20.275546910380001</v>
      </c>
      <c r="AF12" s="485">
        <v>21.516585321829997</v>
      </c>
      <c r="AG12" s="485">
        <v>25.086166466479998</v>
      </c>
      <c r="AH12" s="485">
        <v>21.858667249039996</v>
      </c>
      <c r="AI12" s="485">
        <v>25.460247707779999</v>
      </c>
      <c r="AJ12" s="485">
        <v>23.478788677469982</v>
      </c>
      <c r="AK12" s="485">
        <v>27.493564308559993</v>
      </c>
      <c r="AL12" s="485">
        <v>22.936342545739997</v>
      </c>
      <c r="AM12" s="485">
        <v>24.401337126520019</v>
      </c>
      <c r="AN12" s="485">
        <v>28.54958152307</v>
      </c>
      <c r="AO12" s="485">
        <v>31.137484512549992</v>
      </c>
      <c r="AP12" s="485">
        <v>27.600168180860003</v>
      </c>
      <c r="AQ12" s="485">
        <v>30.454811565250001</v>
      </c>
      <c r="AR12" s="485">
        <v>29.310110773040012</v>
      </c>
      <c r="AS12" s="485">
        <v>32.071276583840003</v>
      </c>
      <c r="AT12" s="485">
        <v>29.10923444602</v>
      </c>
      <c r="AU12" s="485">
        <v>29.840204747750001</v>
      </c>
      <c r="AV12" s="485">
        <v>30.462098060349998</v>
      </c>
      <c r="AW12" s="485">
        <v>33.221945330920001</v>
      </c>
      <c r="AX12" s="485">
        <v>29.836464551660001</v>
      </c>
      <c r="AY12" s="485">
        <v>31.49073213498</v>
      </c>
      <c r="AZ12" s="485">
        <v>33.075110145750003</v>
      </c>
      <c r="BA12" s="485">
        <v>37.162670521069998</v>
      </c>
      <c r="BB12" s="485">
        <v>30.99234122048</v>
      </c>
      <c r="BC12" s="485">
        <v>33.439474963789998</v>
      </c>
      <c r="BD12" s="485">
        <v>35.732547005860013</v>
      </c>
      <c r="BE12" s="485">
        <v>39.064886395900004</v>
      </c>
      <c r="BF12" s="485">
        <v>33.968872208569991</v>
      </c>
      <c r="BG12" s="485">
        <v>28.513385397960008</v>
      </c>
      <c r="BH12" s="485">
        <v>36.952099355629997</v>
      </c>
      <c r="BI12" s="485">
        <v>44.761353801120002</v>
      </c>
      <c r="BJ12" s="485">
        <v>37.944260845380001</v>
      </c>
      <c r="BK12" s="485">
        <v>39.962054654129979</v>
      </c>
      <c r="BL12" s="485">
        <v>43.058225601969994</v>
      </c>
      <c r="BM12" s="485">
        <v>47.015101494129972</v>
      </c>
      <c r="BN12" s="485">
        <v>40.781245703990002</v>
      </c>
      <c r="BO12" s="485">
        <v>43.846761180129981</v>
      </c>
      <c r="BP12" s="485">
        <v>44.30015564399001</v>
      </c>
      <c r="BQ12" s="485">
        <v>46.65640015269998</v>
      </c>
      <c r="BR12" s="485">
        <v>42.57432850009998</v>
      </c>
      <c r="BS12" s="485">
        <v>41.810991386909997</v>
      </c>
      <c r="BT12" s="485">
        <v>43.005831640309985</v>
      </c>
      <c r="BU12" s="485">
        <v>45.920571438939966</v>
      </c>
      <c r="BV12" s="485">
        <v>41.727360682409973</v>
      </c>
      <c r="BW12" s="485">
        <v>42.458392489009981</v>
      </c>
      <c r="BX12" s="485">
        <v>44.025765308260034</v>
      </c>
    </row>
    <row r="13" spans="1:76" s="433" customFormat="1" ht="13.5" customHeight="1" thickTop="1">
      <c r="A13" s="475"/>
      <c r="B13" s="333"/>
      <c r="C13" s="333"/>
      <c r="D13" s="333"/>
      <c r="E13" s="333"/>
      <c r="F13" s="333"/>
      <c r="G13" s="333"/>
      <c r="H13" s="333"/>
      <c r="I13" s="333"/>
      <c r="J13" s="333"/>
      <c r="K13" s="333"/>
      <c r="L13" s="333"/>
      <c r="M13" s="333"/>
      <c r="N13" s="333"/>
      <c r="O13" s="333"/>
      <c r="P13" s="333"/>
      <c r="Q13" s="333"/>
      <c r="R13" s="333"/>
      <c r="S13" s="333"/>
      <c r="T13" s="333"/>
      <c r="U13" s="333"/>
      <c r="V13" s="333"/>
      <c r="W13" s="333"/>
      <c r="X13" s="333"/>
      <c r="Y13" s="333"/>
      <c r="Z13" s="333"/>
      <c r="AA13" s="333"/>
      <c r="AB13" s="333"/>
      <c r="AC13" s="333"/>
      <c r="AD13" s="333"/>
      <c r="AE13" s="333"/>
      <c r="AF13" s="333"/>
      <c r="AG13" s="333"/>
      <c r="AH13" s="333"/>
      <c r="AI13" s="333"/>
      <c r="AJ13" s="333"/>
      <c r="AK13" s="333"/>
      <c r="AL13" s="333"/>
      <c r="AM13" s="333"/>
      <c r="AN13" s="333"/>
      <c r="AO13" s="333"/>
      <c r="AP13" s="333"/>
      <c r="AQ13" s="333"/>
      <c r="AR13" s="333"/>
      <c r="AS13" s="333"/>
      <c r="AT13" s="333"/>
      <c r="AU13" s="333"/>
      <c r="AV13" s="333"/>
      <c r="AW13" s="333"/>
      <c r="AX13" s="333"/>
      <c r="AY13" s="333"/>
      <c r="AZ13" s="333"/>
      <c r="BA13" s="333"/>
      <c r="BB13" s="333"/>
      <c r="BC13" s="333"/>
      <c r="BD13" s="333"/>
      <c r="BE13" s="333"/>
      <c r="BF13" s="333"/>
      <c r="BG13" s="333"/>
      <c r="BH13" s="333"/>
      <c r="BI13" s="333"/>
      <c r="BJ13" s="333"/>
      <c r="BK13" s="333"/>
      <c r="BL13" s="333"/>
      <c r="BM13" s="333"/>
      <c r="BN13" s="333"/>
      <c r="BO13" s="333"/>
      <c r="BP13" s="333"/>
      <c r="BQ13" s="333"/>
      <c r="BR13" s="333"/>
      <c r="BS13" s="333"/>
      <c r="BT13" s="333"/>
      <c r="BU13" s="333"/>
      <c r="BV13" s="333"/>
      <c r="BW13" s="333"/>
      <c r="BX13" s="333"/>
    </row>
    <row r="14" spans="1:76" s="407" customFormat="1" ht="13.5" customHeight="1">
      <c r="A14" s="480" t="s">
        <v>1631</v>
      </c>
      <c r="B14" s="481" t="s">
        <v>1458</v>
      </c>
      <c r="C14" s="481" t="s">
        <v>1458</v>
      </c>
      <c r="D14" s="481" t="s">
        <v>1458</v>
      </c>
      <c r="E14" s="481" t="s">
        <v>1458</v>
      </c>
      <c r="F14" s="481" t="s">
        <v>1458</v>
      </c>
      <c r="G14" s="481" t="s">
        <v>1458</v>
      </c>
      <c r="H14" s="481" t="s">
        <v>1458</v>
      </c>
      <c r="I14" s="481" t="s">
        <v>1458</v>
      </c>
      <c r="J14" s="481" t="s">
        <v>1458</v>
      </c>
      <c r="K14" s="481" t="s">
        <v>1458</v>
      </c>
      <c r="L14" s="481" t="s">
        <v>1458</v>
      </c>
      <c r="M14" s="481" t="s">
        <v>1458</v>
      </c>
      <c r="N14" s="481" t="s">
        <v>1458</v>
      </c>
      <c r="O14" s="481" t="s">
        <v>1458</v>
      </c>
      <c r="P14" s="481" t="s">
        <v>1458</v>
      </c>
      <c r="Q14" s="481" t="s">
        <v>1458</v>
      </c>
      <c r="R14" s="481" t="s">
        <v>1458</v>
      </c>
      <c r="S14" s="481" t="s">
        <v>1458</v>
      </c>
      <c r="T14" s="481" t="s">
        <v>1458</v>
      </c>
      <c r="U14" s="481" t="s">
        <v>1458</v>
      </c>
      <c r="V14" s="481" t="s">
        <v>1458</v>
      </c>
      <c r="W14" s="481" t="s">
        <v>1458</v>
      </c>
      <c r="X14" s="481" t="s">
        <v>1458</v>
      </c>
      <c r="Y14" s="481" t="s">
        <v>1458</v>
      </c>
      <c r="Z14" s="481" t="s">
        <v>1458</v>
      </c>
      <c r="AA14" s="481" t="s">
        <v>1458</v>
      </c>
      <c r="AB14" s="481" t="s">
        <v>1458</v>
      </c>
      <c r="AC14" s="481" t="s">
        <v>1458</v>
      </c>
      <c r="AD14" s="481" t="s">
        <v>1458</v>
      </c>
      <c r="AE14" s="481" t="s">
        <v>1458</v>
      </c>
      <c r="AF14" s="481" t="s">
        <v>1458</v>
      </c>
      <c r="AG14" s="481" t="s">
        <v>1458</v>
      </c>
      <c r="AH14" s="481" t="s">
        <v>1458</v>
      </c>
      <c r="AI14" s="481" t="s">
        <v>1458</v>
      </c>
      <c r="AJ14" s="481" t="s">
        <v>1458</v>
      </c>
      <c r="AK14" s="481" t="s">
        <v>1458</v>
      </c>
      <c r="AL14" s="481" t="s">
        <v>1458</v>
      </c>
      <c r="AM14" s="481" t="s">
        <v>1458</v>
      </c>
      <c r="AN14" s="481" t="s">
        <v>1458</v>
      </c>
      <c r="AO14" s="481" t="s">
        <v>1458</v>
      </c>
      <c r="AP14" s="481" t="s">
        <v>1458</v>
      </c>
      <c r="AQ14" s="481" t="s">
        <v>1458</v>
      </c>
      <c r="AR14" s="481" t="s">
        <v>1458</v>
      </c>
      <c r="AS14" s="481" t="s">
        <v>1458</v>
      </c>
      <c r="AT14" s="481">
        <v>61.9739262035</v>
      </c>
      <c r="AU14" s="481">
        <v>63.204377904720005</v>
      </c>
      <c r="AV14" s="481">
        <v>64.720819043039995</v>
      </c>
      <c r="AW14" s="481">
        <v>71.95009831422999</v>
      </c>
      <c r="AX14" s="481">
        <v>64.803399985040002</v>
      </c>
      <c r="AY14" s="481">
        <v>67.993845231669994</v>
      </c>
      <c r="AZ14" s="481">
        <v>70.357457709940007</v>
      </c>
      <c r="BA14" s="481">
        <v>79.789087779780004</v>
      </c>
      <c r="BB14" s="481">
        <v>68.483395622549992</v>
      </c>
      <c r="BC14" s="481">
        <v>73.92100979942002</v>
      </c>
      <c r="BD14" s="481">
        <v>78.945253363040067</v>
      </c>
      <c r="BE14" s="481">
        <v>85.853426430669998</v>
      </c>
      <c r="BF14" s="481">
        <v>75.869641926269992</v>
      </c>
      <c r="BG14" s="481">
        <v>61.18864759425</v>
      </c>
      <c r="BH14" s="481">
        <v>78.394766323480013</v>
      </c>
      <c r="BI14" s="481">
        <v>92.448822905690065</v>
      </c>
      <c r="BJ14" s="481">
        <v>80.419337282800015</v>
      </c>
      <c r="BK14" s="481">
        <v>86.050167123749944</v>
      </c>
      <c r="BL14" s="481">
        <v>98.206370670459961</v>
      </c>
      <c r="BM14" s="481">
        <v>111.42551080897</v>
      </c>
      <c r="BN14" s="481">
        <v>101.28217912584998</v>
      </c>
      <c r="BO14" s="481">
        <v>110.02848283444999</v>
      </c>
      <c r="BP14" s="481">
        <v>115.07046713567001</v>
      </c>
      <c r="BQ14" s="481">
        <v>120.00439783233996</v>
      </c>
      <c r="BR14" s="481">
        <v>113.47814020548999</v>
      </c>
      <c r="BS14" s="481">
        <v>118.18383632929999</v>
      </c>
      <c r="BT14" s="481">
        <v>122.25905538342001</v>
      </c>
      <c r="BU14" s="481">
        <v>132.35425664526997</v>
      </c>
      <c r="BV14" s="481">
        <v>120.77457902002989</v>
      </c>
      <c r="BW14" s="481">
        <v>119.88468798126999</v>
      </c>
      <c r="BX14" s="481">
        <v>121.71622168303003</v>
      </c>
    </row>
    <row r="15" spans="1:76" s="407" customFormat="1" ht="13.5" customHeight="1">
      <c r="A15" s="486" t="s">
        <v>1026</v>
      </c>
      <c r="B15" s="487" t="s">
        <v>1458</v>
      </c>
      <c r="C15" s="487" t="s">
        <v>1458</v>
      </c>
      <c r="D15" s="487" t="s">
        <v>1458</v>
      </c>
      <c r="E15" s="487" t="s">
        <v>1458</v>
      </c>
      <c r="F15" s="487" t="s">
        <v>1458</v>
      </c>
      <c r="G15" s="487" t="s">
        <v>1458</v>
      </c>
      <c r="H15" s="487" t="s">
        <v>1458</v>
      </c>
      <c r="I15" s="487" t="s">
        <v>1458</v>
      </c>
      <c r="J15" s="487" t="s">
        <v>1458</v>
      </c>
      <c r="K15" s="487" t="s">
        <v>1458</v>
      </c>
      <c r="L15" s="487" t="s">
        <v>1458</v>
      </c>
      <c r="M15" s="487" t="s">
        <v>1458</v>
      </c>
      <c r="N15" s="487" t="s">
        <v>1458</v>
      </c>
      <c r="O15" s="487" t="s">
        <v>1458</v>
      </c>
      <c r="P15" s="487" t="s">
        <v>1458</v>
      </c>
      <c r="Q15" s="487" t="s">
        <v>1458</v>
      </c>
      <c r="R15" s="487" t="s">
        <v>1458</v>
      </c>
      <c r="S15" s="487" t="s">
        <v>1458</v>
      </c>
      <c r="T15" s="487" t="s">
        <v>1458</v>
      </c>
      <c r="U15" s="487" t="s">
        <v>1458</v>
      </c>
      <c r="V15" s="487" t="s">
        <v>1458</v>
      </c>
      <c r="W15" s="487" t="s">
        <v>1458</v>
      </c>
      <c r="X15" s="487" t="s">
        <v>1458</v>
      </c>
      <c r="Y15" s="487" t="s">
        <v>1458</v>
      </c>
      <c r="Z15" s="487" t="s">
        <v>1458</v>
      </c>
      <c r="AA15" s="487" t="s">
        <v>1458</v>
      </c>
      <c r="AB15" s="487" t="s">
        <v>1458</v>
      </c>
      <c r="AC15" s="487" t="s">
        <v>1458</v>
      </c>
      <c r="AD15" s="487" t="s">
        <v>1458</v>
      </c>
      <c r="AE15" s="487" t="s">
        <v>1458</v>
      </c>
      <c r="AF15" s="487" t="s">
        <v>1458</v>
      </c>
      <c r="AG15" s="487" t="s">
        <v>1458</v>
      </c>
      <c r="AH15" s="487" t="s">
        <v>1458</v>
      </c>
      <c r="AI15" s="487" t="s">
        <v>1458</v>
      </c>
      <c r="AJ15" s="487" t="s">
        <v>1458</v>
      </c>
      <c r="AK15" s="487" t="s">
        <v>1458</v>
      </c>
      <c r="AL15" s="487" t="s">
        <v>1458</v>
      </c>
      <c r="AM15" s="487" t="s">
        <v>1458</v>
      </c>
      <c r="AN15" s="487" t="s">
        <v>1458</v>
      </c>
      <c r="AO15" s="487" t="s">
        <v>1458</v>
      </c>
      <c r="AP15" s="487" t="s">
        <v>1458</v>
      </c>
      <c r="AQ15" s="487" t="s">
        <v>1458</v>
      </c>
      <c r="AR15" s="487" t="s">
        <v>1458</v>
      </c>
      <c r="AS15" s="487" t="s">
        <v>1458</v>
      </c>
      <c r="AT15" s="487">
        <v>60.417571057300002</v>
      </c>
      <c r="AU15" s="487">
        <v>61.637709310639998</v>
      </c>
      <c r="AV15" s="487">
        <v>63.124538691310001</v>
      </c>
      <c r="AW15" s="487">
        <v>70.169287560480001</v>
      </c>
      <c r="AX15" s="487">
        <v>63.145010450999997</v>
      </c>
      <c r="AY15" s="487">
        <v>66.274158858969997</v>
      </c>
      <c r="AZ15" s="487">
        <v>68.682492756369996</v>
      </c>
      <c r="BA15" s="487">
        <v>77.923975792380006</v>
      </c>
      <c r="BB15" s="487">
        <v>66.827446898730003</v>
      </c>
      <c r="BC15" s="487">
        <v>73.92100979942002</v>
      </c>
      <c r="BD15" s="487">
        <v>78.94525336304001</v>
      </c>
      <c r="BE15" s="487">
        <v>85.853426430669998</v>
      </c>
      <c r="BF15" s="487">
        <v>75.893704218209962</v>
      </c>
      <c r="BG15" s="487">
        <v>61.188647594250028</v>
      </c>
      <c r="BH15" s="487">
        <v>78.394766323479985</v>
      </c>
      <c r="BI15" s="487">
        <v>92.448822905690008</v>
      </c>
      <c r="BJ15" s="487">
        <v>80.419337282799987</v>
      </c>
      <c r="BK15" s="487">
        <v>86.050167123749944</v>
      </c>
      <c r="BL15" s="487">
        <v>98.206370670459961</v>
      </c>
      <c r="BM15" s="487">
        <v>111.42551080897</v>
      </c>
      <c r="BN15" s="487">
        <v>101.28217912584998</v>
      </c>
      <c r="BO15" s="487">
        <v>110.02848283444999</v>
      </c>
      <c r="BP15" s="487">
        <v>115.07046713567001</v>
      </c>
      <c r="BQ15" s="487">
        <v>120.00439783233996</v>
      </c>
      <c r="BR15" s="487">
        <v>113.47814020548999</v>
      </c>
      <c r="BS15" s="487">
        <v>118.18383632929999</v>
      </c>
      <c r="BT15" s="487">
        <v>122.25905538342001</v>
      </c>
      <c r="BU15" s="487">
        <v>132.35425664526997</v>
      </c>
      <c r="BV15" s="487">
        <v>120.77457902002989</v>
      </c>
      <c r="BW15" s="487">
        <v>119.88468798126999</v>
      </c>
      <c r="BX15" s="487">
        <v>121.71622168303003</v>
      </c>
    </row>
    <row r="16" spans="1:76" s="433" customFormat="1" ht="13.5" customHeight="1">
      <c r="A16" s="488" t="s">
        <v>152</v>
      </c>
      <c r="B16" s="483" t="s">
        <v>1458</v>
      </c>
      <c r="C16" s="483" t="s">
        <v>1458</v>
      </c>
      <c r="D16" s="483" t="s">
        <v>1458</v>
      </c>
      <c r="E16" s="483" t="s">
        <v>1458</v>
      </c>
      <c r="F16" s="483" t="s">
        <v>1458</v>
      </c>
      <c r="G16" s="483" t="s">
        <v>1458</v>
      </c>
      <c r="H16" s="483" t="s">
        <v>1458</v>
      </c>
      <c r="I16" s="483" t="s">
        <v>1458</v>
      </c>
      <c r="J16" s="483" t="s">
        <v>1458</v>
      </c>
      <c r="K16" s="483" t="s">
        <v>1458</v>
      </c>
      <c r="L16" s="483" t="s">
        <v>1458</v>
      </c>
      <c r="M16" s="483" t="s">
        <v>1458</v>
      </c>
      <c r="N16" s="483" t="s">
        <v>1458</v>
      </c>
      <c r="O16" s="483" t="s">
        <v>1458</v>
      </c>
      <c r="P16" s="483" t="s">
        <v>1458</v>
      </c>
      <c r="Q16" s="483" t="s">
        <v>1458</v>
      </c>
      <c r="R16" s="483" t="s">
        <v>1458</v>
      </c>
      <c r="S16" s="483" t="s">
        <v>1458</v>
      </c>
      <c r="T16" s="483" t="s">
        <v>1458</v>
      </c>
      <c r="U16" s="483" t="s">
        <v>1458</v>
      </c>
      <c r="V16" s="483" t="s">
        <v>1458</v>
      </c>
      <c r="W16" s="483" t="s">
        <v>1458</v>
      </c>
      <c r="X16" s="483" t="s">
        <v>1458</v>
      </c>
      <c r="Y16" s="483" t="s">
        <v>1458</v>
      </c>
      <c r="Z16" s="483" t="s">
        <v>1458</v>
      </c>
      <c r="AA16" s="483" t="s">
        <v>1458</v>
      </c>
      <c r="AB16" s="483" t="s">
        <v>1458</v>
      </c>
      <c r="AC16" s="483" t="s">
        <v>1458</v>
      </c>
      <c r="AD16" s="483" t="s">
        <v>1458</v>
      </c>
      <c r="AE16" s="483" t="s">
        <v>1458</v>
      </c>
      <c r="AF16" s="483" t="s">
        <v>1458</v>
      </c>
      <c r="AG16" s="483" t="s">
        <v>1458</v>
      </c>
      <c r="AH16" s="483" t="s">
        <v>1458</v>
      </c>
      <c r="AI16" s="483" t="s">
        <v>1458</v>
      </c>
      <c r="AJ16" s="483" t="s">
        <v>1458</v>
      </c>
      <c r="AK16" s="483" t="s">
        <v>1458</v>
      </c>
      <c r="AL16" s="483" t="s">
        <v>1458</v>
      </c>
      <c r="AM16" s="483" t="s">
        <v>1458</v>
      </c>
      <c r="AN16" s="483" t="s">
        <v>1458</v>
      </c>
      <c r="AO16" s="483" t="s">
        <v>1458</v>
      </c>
      <c r="AP16" s="483" t="s">
        <v>1458</v>
      </c>
      <c r="AQ16" s="483" t="s">
        <v>1458</v>
      </c>
      <c r="AR16" s="483" t="s">
        <v>1458</v>
      </c>
      <c r="AS16" s="483" t="s">
        <v>1458</v>
      </c>
      <c r="AT16" s="483">
        <v>31.308336611279998</v>
      </c>
      <c r="AU16" s="483">
        <v>31.797504562889998</v>
      </c>
      <c r="AV16" s="483">
        <v>32.662440630959999</v>
      </c>
      <c r="AW16" s="483">
        <v>36.94734222956</v>
      </c>
      <c r="AX16" s="483">
        <v>33.308545899339997</v>
      </c>
      <c r="AY16" s="483">
        <v>34.783426723989997</v>
      </c>
      <c r="AZ16" s="483">
        <v>35.60738261062</v>
      </c>
      <c r="BA16" s="483">
        <v>40.76130527131</v>
      </c>
      <c r="BB16" s="483">
        <v>35.835105678250002</v>
      </c>
      <c r="BC16" s="483">
        <v>40.481534835630008</v>
      </c>
      <c r="BD16" s="483">
        <v>43.212706357179989</v>
      </c>
      <c r="BE16" s="483">
        <v>46.788540034769994</v>
      </c>
      <c r="BF16" s="483">
        <v>41.924832009639978</v>
      </c>
      <c r="BG16" s="483">
        <v>32.675262196290028</v>
      </c>
      <c r="BH16" s="483">
        <v>41.442666967849974</v>
      </c>
      <c r="BI16" s="483">
        <v>47.687469104569992</v>
      </c>
      <c r="BJ16" s="483">
        <v>42.475076437419986</v>
      </c>
      <c r="BK16" s="483">
        <v>46.088112469619965</v>
      </c>
      <c r="BL16" s="483">
        <v>55.148145068489974</v>
      </c>
      <c r="BM16" s="483">
        <v>64.410409314840024</v>
      </c>
      <c r="BN16" s="483">
        <v>60.500933421859976</v>
      </c>
      <c r="BO16" s="483">
        <v>66.18172165432</v>
      </c>
      <c r="BP16" s="483">
        <v>70.770311491680005</v>
      </c>
      <c r="BQ16" s="483">
        <v>73.347997679639988</v>
      </c>
      <c r="BR16" s="483">
        <v>70.903811705389998</v>
      </c>
      <c r="BS16" s="483">
        <v>76.372844942390003</v>
      </c>
      <c r="BT16" s="483">
        <v>79.253223743110013</v>
      </c>
      <c r="BU16" s="483">
        <v>86.433685206329983</v>
      </c>
      <c r="BV16" s="483">
        <v>79.047218337619924</v>
      </c>
      <c r="BW16" s="483">
        <v>77.42629549226001</v>
      </c>
      <c r="BX16" s="483">
        <v>77.690456374769994</v>
      </c>
    </row>
    <row r="17" spans="1:76" s="433" customFormat="1" ht="13.5" customHeight="1">
      <c r="A17" s="488" t="s">
        <v>1025</v>
      </c>
      <c r="B17" s="483" t="s">
        <v>1458</v>
      </c>
      <c r="C17" s="483" t="s">
        <v>1458</v>
      </c>
      <c r="D17" s="483" t="s">
        <v>1458</v>
      </c>
      <c r="E17" s="483" t="s">
        <v>1458</v>
      </c>
      <c r="F17" s="483" t="s">
        <v>1458</v>
      </c>
      <c r="G17" s="483" t="s">
        <v>1458</v>
      </c>
      <c r="H17" s="483" t="s">
        <v>1458</v>
      </c>
      <c r="I17" s="483" t="s">
        <v>1458</v>
      </c>
      <c r="J17" s="483" t="s">
        <v>1458</v>
      </c>
      <c r="K17" s="483" t="s">
        <v>1458</v>
      </c>
      <c r="L17" s="483" t="s">
        <v>1458</v>
      </c>
      <c r="M17" s="483" t="s">
        <v>1458</v>
      </c>
      <c r="N17" s="483" t="s">
        <v>1458</v>
      </c>
      <c r="O17" s="483" t="s">
        <v>1458</v>
      </c>
      <c r="P17" s="483" t="s">
        <v>1458</v>
      </c>
      <c r="Q17" s="483" t="s">
        <v>1458</v>
      </c>
      <c r="R17" s="483" t="s">
        <v>1458</v>
      </c>
      <c r="S17" s="483" t="s">
        <v>1458</v>
      </c>
      <c r="T17" s="483" t="s">
        <v>1458</v>
      </c>
      <c r="U17" s="483" t="s">
        <v>1458</v>
      </c>
      <c r="V17" s="483" t="s">
        <v>1458</v>
      </c>
      <c r="W17" s="483" t="s">
        <v>1458</v>
      </c>
      <c r="X17" s="483" t="s">
        <v>1458</v>
      </c>
      <c r="Y17" s="483" t="s">
        <v>1458</v>
      </c>
      <c r="Z17" s="483" t="s">
        <v>1458</v>
      </c>
      <c r="AA17" s="483" t="s">
        <v>1458</v>
      </c>
      <c r="AB17" s="483" t="s">
        <v>1458</v>
      </c>
      <c r="AC17" s="483" t="s">
        <v>1458</v>
      </c>
      <c r="AD17" s="483" t="s">
        <v>1458</v>
      </c>
      <c r="AE17" s="483" t="s">
        <v>1458</v>
      </c>
      <c r="AF17" s="483" t="s">
        <v>1458</v>
      </c>
      <c r="AG17" s="483" t="s">
        <v>1458</v>
      </c>
      <c r="AH17" s="483" t="s">
        <v>1458</v>
      </c>
      <c r="AI17" s="483" t="s">
        <v>1458</v>
      </c>
      <c r="AJ17" s="483" t="s">
        <v>1458</v>
      </c>
      <c r="AK17" s="483" t="s">
        <v>1458</v>
      </c>
      <c r="AL17" s="483" t="s">
        <v>1458</v>
      </c>
      <c r="AM17" s="483" t="s">
        <v>1458</v>
      </c>
      <c r="AN17" s="483" t="s">
        <v>1458</v>
      </c>
      <c r="AO17" s="483" t="s">
        <v>1458</v>
      </c>
      <c r="AP17" s="483" t="s">
        <v>1458</v>
      </c>
      <c r="AQ17" s="483" t="s">
        <v>1458</v>
      </c>
      <c r="AR17" s="483" t="s">
        <v>1458</v>
      </c>
      <c r="AS17" s="483" t="s">
        <v>1458</v>
      </c>
      <c r="AT17" s="483">
        <v>29.10923444602</v>
      </c>
      <c r="AU17" s="483">
        <v>29.840204747750001</v>
      </c>
      <c r="AV17" s="483">
        <v>30.462098060349998</v>
      </c>
      <c r="AW17" s="483">
        <v>33.221945330920001</v>
      </c>
      <c r="AX17" s="483">
        <v>29.836464551660001</v>
      </c>
      <c r="AY17" s="483">
        <v>31.49073213498</v>
      </c>
      <c r="AZ17" s="483">
        <v>33.075110145750003</v>
      </c>
      <c r="BA17" s="483">
        <v>37.162670521069998</v>
      </c>
      <c r="BB17" s="483">
        <v>30.99234122048</v>
      </c>
      <c r="BC17" s="483">
        <v>33.439474963789998</v>
      </c>
      <c r="BD17" s="483">
        <v>35.732547005860013</v>
      </c>
      <c r="BE17" s="483">
        <v>39.064886395900004</v>
      </c>
      <c r="BF17" s="483">
        <v>33.968872208569991</v>
      </c>
      <c r="BG17" s="483">
        <v>28.513385397960008</v>
      </c>
      <c r="BH17" s="483">
        <v>36.952099355629997</v>
      </c>
      <c r="BI17" s="483">
        <v>44.761353801120002</v>
      </c>
      <c r="BJ17" s="483">
        <v>37.944260845380001</v>
      </c>
      <c r="BK17" s="483">
        <v>39.962054654129979</v>
      </c>
      <c r="BL17" s="483">
        <v>43.058225601969994</v>
      </c>
      <c r="BM17" s="483">
        <v>47.015101494129972</v>
      </c>
      <c r="BN17" s="483">
        <v>40.781245703990002</v>
      </c>
      <c r="BO17" s="483">
        <v>43.846761180129981</v>
      </c>
      <c r="BP17" s="483">
        <v>44.30015564399001</v>
      </c>
      <c r="BQ17" s="483">
        <v>46.65640015269998</v>
      </c>
      <c r="BR17" s="483">
        <v>42.57432850009998</v>
      </c>
      <c r="BS17" s="483">
        <v>41.810991386909997</v>
      </c>
      <c r="BT17" s="483">
        <v>43.005831640309985</v>
      </c>
      <c r="BU17" s="483">
        <v>45.920571438939966</v>
      </c>
      <c r="BV17" s="483">
        <v>41.727360682409973</v>
      </c>
      <c r="BW17" s="483">
        <v>42.458392489009981</v>
      </c>
      <c r="BX17" s="483">
        <v>44.025765308260034</v>
      </c>
    </row>
    <row r="18" spans="1:76" s="407" customFormat="1" ht="13.5" customHeight="1">
      <c r="A18" s="486" t="s">
        <v>1632</v>
      </c>
      <c r="B18" s="487" t="s">
        <v>1458</v>
      </c>
      <c r="C18" s="487" t="s">
        <v>1458</v>
      </c>
      <c r="D18" s="487" t="s">
        <v>1458</v>
      </c>
      <c r="E18" s="487" t="s">
        <v>1458</v>
      </c>
      <c r="F18" s="487" t="s">
        <v>1458</v>
      </c>
      <c r="G18" s="487" t="s">
        <v>1458</v>
      </c>
      <c r="H18" s="487" t="s">
        <v>1458</v>
      </c>
      <c r="I18" s="487" t="s">
        <v>1458</v>
      </c>
      <c r="J18" s="487" t="s">
        <v>1458</v>
      </c>
      <c r="K18" s="487" t="s">
        <v>1458</v>
      </c>
      <c r="L18" s="487" t="s">
        <v>1458</v>
      </c>
      <c r="M18" s="487" t="s">
        <v>1458</v>
      </c>
      <c r="N18" s="487" t="s">
        <v>1458</v>
      </c>
      <c r="O18" s="487" t="s">
        <v>1458</v>
      </c>
      <c r="P18" s="487" t="s">
        <v>1458</v>
      </c>
      <c r="Q18" s="487" t="s">
        <v>1458</v>
      </c>
      <c r="R18" s="487" t="s">
        <v>1458</v>
      </c>
      <c r="S18" s="487" t="s">
        <v>1458</v>
      </c>
      <c r="T18" s="487" t="s">
        <v>1458</v>
      </c>
      <c r="U18" s="487" t="s">
        <v>1458</v>
      </c>
      <c r="V18" s="487" t="s">
        <v>1458</v>
      </c>
      <c r="W18" s="487" t="s">
        <v>1458</v>
      </c>
      <c r="X18" s="487" t="s">
        <v>1458</v>
      </c>
      <c r="Y18" s="487" t="s">
        <v>1458</v>
      </c>
      <c r="Z18" s="487" t="s">
        <v>1458</v>
      </c>
      <c r="AA18" s="487" t="s">
        <v>1458</v>
      </c>
      <c r="AB18" s="487" t="s">
        <v>1458</v>
      </c>
      <c r="AC18" s="487" t="s">
        <v>1458</v>
      </c>
      <c r="AD18" s="487" t="s">
        <v>1458</v>
      </c>
      <c r="AE18" s="487" t="s">
        <v>1458</v>
      </c>
      <c r="AF18" s="487" t="s">
        <v>1458</v>
      </c>
      <c r="AG18" s="487" t="s">
        <v>1458</v>
      </c>
      <c r="AH18" s="487" t="s">
        <v>1458</v>
      </c>
      <c r="AI18" s="487" t="s">
        <v>1458</v>
      </c>
      <c r="AJ18" s="487" t="s">
        <v>1458</v>
      </c>
      <c r="AK18" s="487" t="s">
        <v>1458</v>
      </c>
      <c r="AL18" s="487" t="s">
        <v>1458</v>
      </c>
      <c r="AM18" s="487" t="s">
        <v>1458</v>
      </c>
      <c r="AN18" s="487" t="s">
        <v>1458</v>
      </c>
      <c r="AO18" s="487" t="s">
        <v>1458</v>
      </c>
      <c r="AP18" s="487" t="s">
        <v>1458</v>
      </c>
      <c r="AQ18" s="487" t="s">
        <v>1458</v>
      </c>
      <c r="AR18" s="487" t="s">
        <v>1458</v>
      </c>
      <c r="AS18" s="487" t="s">
        <v>1458</v>
      </c>
      <c r="AT18" s="487">
        <v>1.5563551462</v>
      </c>
      <c r="AU18" s="487">
        <v>1.56666859408</v>
      </c>
      <c r="AV18" s="487">
        <v>1.5962803517299999</v>
      </c>
      <c r="AW18" s="487">
        <v>1.78081075375</v>
      </c>
      <c r="AX18" s="487">
        <v>1.6583895340399999</v>
      </c>
      <c r="AY18" s="487">
        <v>1.7196863727</v>
      </c>
      <c r="AZ18" s="487">
        <v>1.67496495357</v>
      </c>
      <c r="BA18" s="487">
        <v>1.8651119874000002</v>
      </c>
      <c r="BB18" s="487">
        <v>1.6559487238199999</v>
      </c>
      <c r="BC18" s="487">
        <v>0</v>
      </c>
      <c r="BD18" s="487">
        <v>0</v>
      </c>
      <c r="BE18" s="487">
        <v>0</v>
      </c>
      <c r="BF18" s="487">
        <v>0</v>
      </c>
      <c r="BG18" s="487">
        <v>0</v>
      </c>
      <c r="BH18" s="487">
        <v>0</v>
      </c>
      <c r="BI18" s="487">
        <v>0</v>
      </c>
      <c r="BJ18" s="487">
        <v>0</v>
      </c>
      <c r="BK18" s="487">
        <v>0</v>
      </c>
      <c r="BL18" s="487">
        <v>0</v>
      </c>
      <c r="BM18" s="487">
        <v>0</v>
      </c>
      <c r="BN18" s="487">
        <v>0</v>
      </c>
      <c r="BO18" s="487">
        <v>0</v>
      </c>
      <c r="BP18" s="487">
        <v>0</v>
      </c>
      <c r="BQ18" s="487">
        <v>0</v>
      </c>
      <c r="BR18" s="487">
        <v>0</v>
      </c>
      <c r="BS18" s="487">
        <v>0</v>
      </c>
      <c r="BT18" s="487">
        <v>0</v>
      </c>
      <c r="BU18" s="487">
        <v>0</v>
      </c>
      <c r="BV18" s="487">
        <v>0</v>
      </c>
      <c r="BW18" s="487">
        <v>0</v>
      </c>
      <c r="BX18" s="487">
        <v>0</v>
      </c>
    </row>
    <row r="19" spans="1:76" s="433" customFormat="1" ht="13.5" customHeight="1" thickBot="1">
      <c r="A19" s="489" t="s">
        <v>1633</v>
      </c>
      <c r="B19" s="485" t="s">
        <v>1458</v>
      </c>
      <c r="C19" s="485" t="s">
        <v>1458</v>
      </c>
      <c r="D19" s="485" t="s">
        <v>1458</v>
      </c>
      <c r="E19" s="485" t="s">
        <v>1458</v>
      </c>
      <c r="F19" s="485" t="s">
        <v>1458</v>
      </c>
      <c r="G19" s="485" t="s">
        <v>1458</v>
      </c>
      <c r="H19" s="485" t="s">
        <v>1458</v>
      </c>
      <c r="I19" s="485" t="s">
        <v>1458</v>
      </c>
      <c r="J19" s="485" t="s">
        <v>1458</v>
      </c>
      <c r="K19" s="485" t="s">
        <v>1458</v>
      </c>
      <c r="L19" s="485" t="s">
        <v>1458</v>
      </c>
      <c r="M19" s="485" t="s">
        <v>1458</v>
      </c>
      <c r="N19" s="485" t="s">
        <v>1458</v>
      </c>
      <c r="O19" s="485" t="s">
        <v>1458</v>
      </c>
      <c r="P19" s="485" t="s">
        <v>1458</v>
      </c>
      <c r="Q19" s="485" t="s">
        <v>1458</v>
      </c>
      <c r="R19" s="485" t="s">
        <v>1458</v>
      </c>
      <c r="S19" s="485" t="s">
        <v>1458</v>
      </c>
      <c r="T19" s="485" t="s">
        <v>1458</v>
      </c>
      <c r="U19" s="485" t="s">
        <v>1458</v>
      </c>
      <c r="V19" s="485" t="s">
        <v>1458</v>
      </c>
      <c r="W19" s="485" t="s">
        <v>1458</v>
      </c>
      <c r="X19" s="485" t="s">
        <v>1458</v>
      </c>
      <c r="Y19" s="485" t="s">
        <v>1458</v>
      </c>
      <c r="Z19" s="485" t="s">
        <v>1458</v>
      </c>
      <c r="AA19" s="485" t="s">
        <v>1458</v>
      </c>
      <c r="AB19" s="485" t="s">
        <v>1458</v>
      </c>
      <c r="AC19" s="485" t="s">
        <v>1458</v>
      </c>
      <c r="AD19" s="485" t="s">
        <v>1458</v>
      </c>
      <c r="AE19" s="485" t="s">
        <v>1458</v>
      </c>
      <c r="AF19" s="485" t="s">
        <v>1458</v>
      </c>
      <c r="AG19" s="485" t="s">
        <v>1458</v>
      </c>
      <c r="AH19" s="485" t="s">
        <v>1458</v>
      </c>
      <c r="AI19" s="485" t="s">
        <v>1458</v>
      </c>
      <c r="AJ19" s="485" t="s">
        <v>1458</v>
      </c>
      <c r="AK19" s="485" t="s">
        <v>1458</v>
      </c>
      <c r="AL19" s="485" t="s">
        <v>1458</v>
      </c>
      <c r="AM19" s="485" t="s">
        <v>1458</v>
      </c>
      <c r="AN19" s="485" t="s">
        <v>1458</v>
      </c>
      <c r="AO19" s="485" t="s">
        <v>1458</v>
      </c>
      <c r="AP19" s="485" t="s">
        <v>1458</v>
      </c>
      <c r="AQ19" s="485" t="s">
        <v>1458</v>
      </c>
      <c r="AR19" s="485" t="s">
        <v>1458</v>
      </c>
      <c r="AS19" s="485" t="s">
        <v>1458</v>
      </c>
      <c r="AT19" s="485">
        <v>1.5563551462</v>
      </c>
      <c r="AU19" s="485">
        <v>1.56666859408</v>
      </c>
      <c r="AV19" s="485">
        <v>1.5962803517299999</v>
      </c>
      <c r="AW19" s="485">
        <v>1.78081075375</v>
      </c>
      <c r="AX19" s="485">
        <v>1.6583895340399999</v>
      </c>
      <c r="AY19" s="485">
        <v>1.7196863727</v>
      </c>
      <c r="AZ19" s="485">
        <v>1.67496495357</v>
      </c>
      <c r="BA19" s="485">
        <v>1.8651119874000002</v>
      </c>
      <c r="BB19" s="485">
        <v>1.6559487238199999</v>
      </c>
      <c r="BC19" s="485">
        <v>0</v>
      </c>
      <c r="BD19" s="485">
        <v>0</v>
      </c>
      <c r="BE19" s="485">
        <v>0</v>
      </c>
      <c r="BF19" s="485">
        <v>0</v>
      </c>
      <c r="BG19" s="485">
        <v>0</v>
      </c>
      <c r="BH19" s="485">
        <v>0</v>
      </c>
      <c r="BI19" s="485">
        <v>0</v>
      </c>
      <c r="BJ19" s="485">
        <v>0</v>
      </c>
      <c r="BK19" s="485">
        <v>0</v>
      </c>
      <c r="BL19" s="485">
        <v>0</v>
      </c>
      <c r="BM19" s="485">
        <v>0</v>
      </c>
      <c r="BN19" s="485">
        <v>0</v>
      </c>
      <c r="BO19" s="485">
        <v>0</v>
      </c>
      <c r="BP19" s="485">
        <v>0</v>
      </c>
      <c r="BQ19" s="485">
        <v>0</v>
      </c>
      <c r="BR19" s="485">
        <v>0</v>
      </c>
      <c r="BS19" s="485">
        <v>0</v>
      </c>
      <c r="BT19" s="485">
        <v>0</v>
      </c>
      <c r="BU19" s="485">
        <v>0</v>
      </c>
      <c r="BV19" s="485">
        <v>0</v>
      </c>
      <c r="BW19" s="485">
        <v>0</v>
      </c>
      <c r="BX19" s="485">
        <v>0</v>
      </c>
    </row>
    <row r="20" spans="1:76" s="433" customFormat="1" ht="13.5" customHeight="1" thickTop="1">
      <c r="A20" s="475"/>
      <c r="B20" s="333"/>
      <c r="C20" s="333"/>
      <c r="D20" s="333"/>
      <c r="E20" s="333"/>
      <c r="F20" s="333"/>
      <c r="G20" s="333"/>
      <c r="H20" s="333"/>
      <c r="I20" s="333"/>
      <c r="J20" s="333"/>
      <c r="K20" s="333"/>
      <c r="L20" s="333"/>
      <c r="M20" s="333"/>
      <c r="N20" s="333"/>
      <c r="O20" s="333"/>
      <c r="P20" s="333"/>
      <c r="Q20" s="333"/>
      <c r="R20" s="333"/>
      <c r="S20" s="333"/>
      <c r="T20" s="333"/>
      <c r="U20" s="333"/>
      <c r="V20" s="333"/>
      <c r="W20" s="333"/>
      <c r="X20" s="333"/>
      <c r="Y20" s="333"/>
      <c r="Z20" s="333"/>
      <c r="AA20" s="333"/>
      <c r="AB20" s="333"/>
      <c r="AC20" s="333"/>
      <c r="AD20" s="333"/>
      <c r="AE20" s="333"/>
      <c r="AF20" s="333"/>
      <c r="AG20" s="333"/>
      <c r="AH20" s="333"/>
      <c r="AI20" s="333"/>
      <c r="AJ20" s="333"/>
      <c r="AK20" s="333"/>
      <c r="AL20" s="333"/>
      <c r="AM20" s="333"/>
      <c r="AN20" s="333"/>
      <c r="AO20" s="333"/>
      <c r="AP20" s="333"/>
      <c r="AQ20" s="333"/>
      <c r="AR20" s="333"/>
      <c r="AS20" s="333"/>
      <c r="AT20" s="333"/>
      <c r="AU20" s="333"/>
      <c r="AV20" s="333"/>
      <c r="AW20" s="333"/>
      <c r="AX20" s="333"/>
      <c r="AY20" s="333"/>
      <c r="AZ20" s="333"/>
      <c r="BA20" s="333"/>
      <c r="BB20" s="333"/>
      <c r="BC20" s="333"/>
      <c r="BD20" s="333"/>
      <c r="BE20" s="333"/>
      <c r="BF20" s="333"/>
      <c r="BG20" s="333"/>
      <c r="BH20" s="333"/>
      <c r="BI20" s="333"/>
      <c r="BJ20" s="333"/>
      <c r="BK20" s="333"/>
      <c r="BL20" s="333"/>
      <c r="BM20" s="333"/>
      <c r="BN20" s="333"/>
      <c r="BO20" s="333"/>
      <c r="BP20" s="333"/>
      <c r="BQ20" s="333"/>
      <c r="BR20" s="333"/>
      <c r="BS20" s="333"/>
      <c r="BT20" s="333"/>
      <c r="BU20" s="333"/>
      <c r="BV20" s="333"/>
      <c r="BW20" s="333"/>
      <c r="BX20" s="333"/>
    </row>
    <row r="21" spans="1:76" s="407" customFormat="1" ht="13.5" customHeight="1">
      <c r="A21" s="480" t="s">
        <v>1631</v>
      </c>
      <c r="B21" s="481">
        <v>8.7822352210099996</v>
      </c>
      <c r="C21" s="481">
        <v>8.9871087695699998</v>
      </c>
      <c r="D21" s="481">
        <v>9.6699225671200004</v>
      </c>
      <c r="E21" s="481">
        <v>11.191873254979999</v>
      </c>
      <c r="F21" s="481">
        <v>11.253640693706199</v>
      </c>
      <c r="G21" s="481">
        <v>11.912276824384101</v>
      </c>
      <c r="H21" s="481">
        <v>12.636896680952038</v>
      </c>
      <c r="I21" s="481">
        <v>14.734828328845531</v>
      </c>
      <c r="J21" s="481">
        <v>14.49298644111947</v>
      </c>
      <c r="K21" s="481">
        <v>15.3794911842077</v>
      </c>
      <c r="L21" s="481">
        <v>16.980891546257258</v>
      </c>
      <c r="M21" s="481">
        <v>19.3582869564028</v>
      </c>
      <c r="N21" s="481">
        <v>17.994594033370738</v>
      </c>
      <c r="O21" s="481">
        <v>19.564345218207542</v>
      </c>
      <c r="P21" s="481">
        <v>21.990643645499436</v>
      </c>
      <c r="Q21" s="481">
        <v>23.738576519220061</v>
      </c>
      <c r="R21" s="481">
        <v>23.927924167796142</v>
      </c>
      <c r="S21" s="481">
        <v>25.688280843700547</v>
      </c>
      <c r="T21" s="481">
        <v>28.723135129618498</v>
      </c>
      <c r="U21" s="481">
        <v>34.469467246044502</v>
      </c>
      <c r="V21" s="481">
        <v>30.089103079770158</v>
      </c>
      <c r="W21" s="481">
        <v>33.931083018812956</v>
      </c>
      <c r="X21" s="481">
        <v>36.411643941979008</v>
      </c>
      <c r="Y21" s="481">
        <v>39.683403783793878</v>
      </c>
      <c r="Z21" s="481">
        <v>37.087839236584927</v>
      </c>
      <c r="AA21" s="481">
        <v>40.570322896004484</v>
      </c>
      <c r="AB21" s="481">
        <v>42.367678995252319</v>
      </c>
      <c r="AC21" s="481">
        <v>48.18997677966054</v>
      </c>
      <c r="AD21" s="481">
        <v>44.152823405755839</v>
      </c>
      <c r="AE21" s="481">
        <v>49.689303889558914</v>
      </c>
      <c r="AF21" s="481">
        <v>52.40318225271087</v>
      </c>
      <c r="AG21" s="481">
        <v>59.689683385598499</v>
      </c>
      <c r="AH21" s="481">
        <v>54.239680293747753</v>
      </c>
      <c r="AI21" s="481">
        <v>59.219920894290212</v>
      </c>
      <c r="AJ21" s="481">
        <v>59.03190455048049</v>
      </c>
      <c r="AK21" s="481">
        <v>65.81685942396966</v>
      </c>
      <c r="AL21" s="481">
        <v>58.086102185015513</v>
      </c>
      <c r="AM21" s="481">
        <v>61.029180157233014</v>
      </c>
      <c r="AN21" s="481">
        <v>66.296805191041841</v>
      </c>
      <c r="AO21" s="481">
        <v>71.309697934476873</v>
      </c>
      <c r="AP21" s="481">
        <v>64.179667654185693</v>
      </c>
      <c r="AQ21" s="481">
        <v>67.8580900499976</v>
      </c>
      <c r="AR21" s="481">
        <v>66.918590059137372</v>
      </c>
      <c r="AS21" s="481">
        <v>72.104463395055859</v>
      </c>
      <c r="AT21" s="481">
        <v>61.9739262035</v>
      </c>
      <c r="AU21" s="481">
        <v>63.204377904720005</v>
      </c>
      <c r="AV21" s="481">
        <v>64.720819043039995</v>
      </c>
      <c r="AW21" s="481">
        <v>71.95009831422999</v>
      </c>
      <c r="AX21" s="481">
        <v>64.803399985040002</v>
      </c>
      <c r="AY21" s="481">
        <v>67.993845231669994</v>
      </c>
      <c r="AZ21" s="481">
        <v>70.357457709940007</v>
      </c>
      <c r="BA21" s="481">
        <v>79.789087779780004</v>
      </c>
      <c r="BB21" s="481">
        <v>68.483395622549992</v>
      </c>
      <c r="BC21" s="481">
        <v>73.92100979942002</v>
      </c>
      <c r="BD21" s="481">
        <v>78.945253363040067</v>
      </c>
      <c r="BE21" s="481">
        <v>85.853426430669998</v>
      </c>
      <c r="BF21" s="481">
        <v>75.869641926269992</v>
      </c>
      <c r="BG21" s="481">
        <v>61.18864759425</v>
      </c>
      <c r="BH21" s="481">
        <v>78.394766323480013</v>
      </c>
      <c r="BI21" s="481">
        <v>92.448822905690065</v>
      </c>
      <c r="BJ21" s="481">
        <v>80.419337282800015</v>
      </c>
      <c r="BK21" s="481">
        <v>86.050167123749944</v>
      </c>
      <c r="BL21" s="481">
        <v>98.206370670459961</v>
      </c>
      <c r="BM21" s="481">
        <v>111.42551080897</v>
      </c>
      <c r="BN21" s="481">
        <v>101.28217912584998</v>
      </c>
      <c r="BO21" s="481">
        <v>110.02848283444999</v>
      </c>
      <c r="BP21" s="481">
        <v>115.07046713567001</v>
      </c>
      <c r="BQ21" s="481">
        <v>120.00439783233996</v>
      </c>
      <c r="BR21" s="481">
        <v>113.47814020548999</v>
      </c>
      <c r="BS21" s="481">
        <v>118.18383632929999</v>
      </c>
      <c r="BT21" s="481">
        <v>122.25905538342001</v>
      </c>
      <c r="BU21" s="481">
        <v>132.35425664526997</v>
      </c>
      <c r="BV21" s="481">
        <v>120.77457902002989</v>
      </c>
      <c r="BW21" s="481">
        <v>119.88468798126999</v>
      </c>
      <c r="BX21" s="481">
        <v>121.71622168303003</v>
      </c>
    </row>
    <row r="22" spans="1:76" s="433" customFormat="1" ht="13.5" customHeight="1">
      <c r="A22" s="482" t="s">
        <v>228</v>
      </c>
      <c r="B22" s="483" t="s">
        <v>1458</v>
      </c>
      <c r="C22" s="483" t="s">
        <v>1458</v>
      </c>
      <c r="D22" s="483" t="s">
        <v>1458</v>
      </c>
      <c r="E22" s="483" t="s">
        <v>1458</v>
      </c>
      <c r="F22" s="483" t="s">
        <v>1458</v>
      </c>
      <c r="G22" s="483" t="s">
        <v>1458</v>
      </c>
      <c r="H22" s="483" t="s">
        <v>1458</v>
      </c>
      <c r="I22" s="483" t="s">
        <v>1458</v>
      </c>
      <c r="J22" s="483" t="s">
        <v>1458</v>
      </c>
      <c r="K22" s="483" t="s">
        <v>1458</v>
      </c>
      <c r="L22" s="483" t="s">
        <v>1458</v>
      </c>
      <c r="M22" s="483" t="s">
        <v>1458</v>
      </c>
      <c r="N22" s="483" t="s">
        <v>1458</v>
      </c>
      <c r="O22" s="483" t="s">
        <v>1458</v>
      </c>
      <c r="P22" s="483" t="s">
        <v>1458</v>
      </c>
      <c r="Q22" s="483" t="s">
        <v>1458</v>
      </c>
      <c r="R22" s="483" t="s">
        <v>1458</v>
      </c>
      <c r="S22" s="483" t="s">
        <v>1458</v>
      </c>
      <c r="T22" s="483" t="s">
        <v>1458</v>
      </c>
      <c r="U22" s="483" t="s">
        <v>1458</v>
      </c>
      <c r="V22" s="483" t="s">
        <v>1458</v>
      </c>
      <c r="W22" s="483" t="s">
        <v>1458</v>
      </c>
      <c r="X22" s="483" t="s">
        <v>1458</v>
      </c>
      <c r="Y22" s="483" t="s">
        <v>1458</v>
      </c>
      <c r="Z22" s="483" t="s">
        <v>1458</v>
      </c>
      <c r="AA22" s="483" t="s">
        <v>1458</v>
      </c>
      <c r="AB22" s="483" t="s">
        <v>1458</v>
      </c>
      <c r="AC22" s="483" t="s">
        <v>1458</v>
      </c>
      <c r="AD22" s="483">
        <v>38.389593427355841</v>
      </c>
      <c r="AE22" s="483">
        <v>43.298151918918904</v>
      </c>
      <c r="AF22" s="483">
        <v>46.139280856830879</v>
      </c>
      <c r="AG22" s="483">
        <v>52.443695068258506</v>
      </c>
      <c r="AH22" s="483">
        <v>46.917920392277765</v>
      </c>
      <c r="AI22" s="483">
        <v>51.624376550330183</v>
      </c>
      <c r="AJ22" s="483">
        <v>50.611886641550534</v>
      </c>
      <c r="AK22" s="483">
        <v>57.492863285319679</v>
      </c>
      <c r="AL22" s="483">
        <v>50.54705611523552</v>
      </c>
      <c r="AM22" s="483">
        <v>53.088909671923005</v>
      </c>
      <c r="AN22" s="483">
        <v>58.39145813720183</v>
      </c>
      <c r="AO22" s="483">
        <v>63.027562898036827</v>
      </c>
      <c r="AP22" s="483">
        <v>57.446733665825668</v>
      </c>
      <c r="AQ22" s="483">
        <v>0</v>
      </c>
      <c r="AR22" s="483">
        <v>0</v>
      </c>
      <c r="AS22" s="483">
        <v>0</v>
      </c>
      <c r="AT22" s="483">
        <v>56.702392203890042</v>
      </c>
      <c r="AU22" s="483">
        <v>57.907842929189989</v>
      </c>
      <c r="AV22" s="483">
        <v>59.471980563999999</v>
      </c>
      <c r="AW22" s="483">
        <v>65.946065376999996</v>
      </c>
      <c r="AX22" s="483">
        <v>60.145884174999999</v>
      </c>
      <c r="AY22" s="483">
        <v>62.743749160999997</v>
      </c>
      <c r="AZ22" s="483">
        <v>64.911268358520033</v>
      </c>
      <c r="BA22" s="483">
        <v>73.376655316159997</v>
      </c>
      <c r="BB22" s="483">
        <v>63.106447674999998</v>
      </c>
      <c r="BC22" s="483">
        <v>67.429645686030028</v>
      </c>
      <c r="BD22" s="483">
        <v>71.921038139160061</v>
      </c>
      <c r="BE22" s="483">
        <v>78.310873113550002</v>
      </c>
      <c r="BF22" s="483">
        <v>68.406002444899997</v>
      </c>
      <c r="BG22" s="483">
        <v>55.444294597129996</v>
      </c>
      <c r="BH22" s="483">
        <v>70.662566417519997</v>
      </c>
      <c r="BI22" s="483">
        <v>84.696143317420052</v>
      </c>
      <c r="BJ22" s="483">
        <v>73.563191242980011</v>
      </c>
      <c r="BK22" s="483">
        <v>78.398972511929983</v>
      </c>
      <c r="BL22" s="483">
        <v>89.705614936249944</v>
      </c>
      <c r="BM22" s="483">
        <v>100.92259480148996</v>
      </c>
      <c r="BN22" s="483">
        <v>91.505908087090063</v>
      </c>
      <c r="BO22" s="483">
        <v>97.86099364006995</v>
      </c>
      <c r="BP22" s="483">
        <v>99.479310342099993</v>
      </c>
      <c r="BQ22" s="483">
        <v>104.91483565785998</v>
      </c>
      <c r="BR22" s="483">
        <v>98.784771460160059</v>
      </c>
      <c r="BS22" s="483">
        <v>99.456925278980009</v>
      </c>
      <c r="BT22" s="483">
        <v>101.42212845712002</v>
      </c>
      <c r="BU22" s="483">
        <v>108.91314443198007</v>
      </c>
      <c r="BV22" s="483">
        <v>100.05365051850997</v>
      </c>
      <c r="BW22" s="483">
        <v>102.42545066158003</v>
      </c>
      <c r="BX22" s="483">
        <v>106.74765682037993</v>
      </c>
    </row>
    <row r="23" spans="1:76" s="433" customFormat="1" ht="13.5" customHeight="1" thickBot="1">
      <c r="A23" s="484" t="s">
        <v>229</v>
      </c>
      <c r="B23" s="485" t="s">
        <v>1458</v>
      </c>
      <c r="C23" s="485" t="s">
        <v>1458</v>
      </c>
      <c r="D23" s="485" t="s">
        <v>1458</v>
      </c>
      <c r="E23" s="485" t="s">
        <v>1458</v>
      </c>
      <c r="F23" s="485" t="s">
        <v>1458</v>
      </c>
      <c r="G23" s="485" t="s">
        <v>1458</v>
      </c>
      <c r="H23" s="485" t="s">
        <v>1458</v>
      </c>
      <c r="I23" s="485" t="s">
        <v>1458</v>
      </c>
      <c r="J23" s="485" t="s">
        <v>1458</v>
      </c>
      <c r="K23" s="485" t="s">
        <v>1458</v>
      </c>
      <c r="L23" s="485" t="s">
        <v>1458</v>
      </c>
      <c r="M23" s="485" t="s">
        <v>1458</v>
      </c>
      <c r="N23" s="485" t="s">
        <v>1458</v>
      </c>
      <c r="O23" s="485" t="s">
        <v>1458</v>
      </c>
      <c r="P23" s="485" t="s">
        <v>1458</v>
      </c>
      <c r="Q23" s="485" t="s">
        <v>1458</v>
      </c>
      <c r="R23" s="485" t="s">
        <v>1458</v>
      </c>
      <c r="S23" s="485" t="s">
        <v>1458</v>
      </c>
      <c r="T23" s="485" t="s">
        <v>1458</v>
      </c>
      <c r="U23" s="485" t="s">
        <v>1458</v>
      </c>
      <c r="V23" s="485" t="s">
        <v>1458</v>
      </c>
      <c r="W23" s="485" t="s">
        <v>1458</v>
      </c>
      <c r="X23" s="485" t="s">
        <v>1458</v>
      </c>
      <c r="Y23" s="485" t="s">
        <v>1458</v>
      </c>
      <c r="Z23" s="485" t="s">
        <v>1458</v>
      </c>
      <c r="AA23" s="485" t="s">
        <v>1458</v>
      </c>
      <c r="AB23" s="485" t="s">
        <v>1458</v>
      </c>
      <c r="AC23" s="485" t="s">
        <v>1458</v>
      </c>
      <c r="AD23" s="485">
        <v>5.7632299783999992</v>
      </c>
      <c r="AE23" s="485">
        <v>6.3911519706399993</v>
      </c>
      <c r="AF23" s="485">
        <v>6.2639013958800005</v>
      </c>
      <c r="AG23" s="485">
        <v>7.2459883173400002</v>
      </c>
      <c r="AH23" s="485">
        <v>7.3217599014699992</v>
      </c>
      <c r="AI23" s="485">
        <v>7.5955443439599986</v>
      </c>
      <c r="AJ23" s="485">
        <v>8.4200179089300011</v>
      </c>
      <c r="AK23" s="485">
        <v>8.323996138650001</v>
      </c>
      <c r="AL23" s="485">
        <v>7.5390460697799986</v>
      </c>
      <c r="AM23" s="485">
        <v>7.9356680621100004</v>
      </c>
      <c r="AN23" s="485">
        <v>7.9053470538400017</v>
      </c>
      <c r="AO23" s="485">
        <v>8.2821350364399997</v>
      </c>
      <c r="AP23" s="485">
        <v>6.732933988360001</v>
      </c>
      <c r="AQ23" s="485">
        <v>0</v>
      </c>
      <c r="AR23" s="485">
        <v>0</v>
      </c>
      <c r="AS23" s="485">
        <v>0</v>
      </c>
      <c r="AT23" s="485">
        <v>5.2715339996100008</v>
      </c>
      <c r="AU23" s="485">
        <v>5.2965349755299993</v>
      </c>
      <c r="AV23" s="485">
        <v>5.2488384789999998</v>
      </c>
      <c r="AW23" s="485">
        <v>6.0040329379999999</v>
      </c>
      <c r="AX23" s="485">
        <v>4.6575158099999996</v>
      </c>
      <c r="AY23" s="485">
        <v>5.2500960709999998</v>
      </c>
      <c r="AZ23" s="485">
        <v>5.4461893514200019</v>
      </c>
      <c r="BA23" s="485">
        <v>6.4124324636200001</v>
      </c>
      <c r="BB23" s="485">
        <v>5.3769479469999997</v>
      </c>
      <c r="BC23" s="485">
        <v>6.4913641133900004</v>
      </c>
      <c r="BD23" s="485">
        <v>7.0242152238799989</v>
      </c>
      <c r="BE23" s="485">
        <v>7.5425533171200003</v>
      </c>
      <c r="BF23" s="485">
        <v>7.4636394813700004</v>
      </c>
      <c r="BG23" s="485">
        <v>5.7443529971200009</v>
      </c>
      <c r="BH23" s="485">
        <v>7.7321999059600026</v>
      </c>
      <c r="BI23" s="485">
        <v>7.7526795882699986</v>
      </c>
      <c r="BJ23" s="485">
        <v>6.8561460398200023</v>
      </c>
      <c r="BK23" s="485">
        <v>7.651194611820002</v>
      </c>
      <c r="BL23" s="485">
        <v>8.5007557342099975</v>
      </c>
      <c r="BM23" s="485">
        <v>10.50291600748</v>
      </c>
      <c r="BN23" s="485">
        <v>9.7762710387600009</v>
      </c>
      <c r="BO23" s="485">
        <v>12.167489194379998</v>
      </c>
      <c r="BP23" s="485">
        <v>15.59115527046</v>
      </c>
      <c r="BQ23" s="485">
        <v>15.089562174479999</v>
      </c>
      <c r="BR23" s="485">
        <v>14.69336874533</v>
      </c>
      <c r="BS23" s="485">
        <v>18.726911050319998</v>
      </c>
      <c r="BT23" s="485">
        <v>20.836926926299995</v>
      </c>
      <c r="BU23" s="485">
        <v>23.441112213290001</v>
      </c>
      <c r="BV23" s="485">
        <v>20.720928501519992</v>
      </c>
      <c r="BW23" s="485">
        <v>17.459237319689997</v>
      </c>
      <c r="BX23" s="485">
        <v>14.968564862650002</v>
      </c>
    </row>
    <row r="24" spans="1:76" s="408" customFormat="1" ht="12" thickTop="1">
      <c r="A24" s="413"/>
      <c r="B24" s="413"/>
      <c r="C24" s="474"/>
      <c r="D24" s="474"/>
      <c r="E24" s="474"/>
      <c r="F24" s="474"/>
      <c r="G24" s="474"/>
      <c r="H24" s="474"/>
      <c r="I24" s="474"/>
      <c r="J24" s="474"/>
      <c r="K24" s="474"/>
      <c r="L24" s="474"/>
      <c r="M24" s="474"/>
      <c r="N24" s="474"/>
      <c r="O24" s="474"/>
      <c r="P24" s="474"/>
      <c r="Q24" s="474"/>
      <c r="R24" s="474"/>
      <c r="S24" s="474"/>
      <c r="T24" s="474"/>
      <c r="U24" s="474"/>
      <c r="V24" s="474"/>
      <c r="W24" s="474"/>
      <c r="X24" s="474"/>
      <c r="Y24" s="474"/>
      <c r="Z24" s="474"/>
      <c r="AA24" s="474"/>
      <c r="AB24" s="474"/>
      <c r="AC24" s="474"/>
      <c r="AD24" s="474"/>
      <c r="AE24" s="474"/>
      <c r="AF24" s="474"/>
      <c r="AG24" s="474"/>
      <c r="AH24" s="474"/>
      <c r="AI24" s="474"/>
      <c r="AJ24" s="474"/>
      <c r="AK24" s="474"/>
      <c r="AL24" s="474"/>
      <c r="AM24" s="474"/>
      <c r="AN24" s="474"/>
      <c r="AO24" s="474"/>
      <c r="AP24" s="474"/>
      <c r="AQ24" s="474"/>
      <c r="AR24" s="474"/>
      <c r="AS24" s="474"/>
      <c r="AT24" s="474"/>
      <c r="AU24" s="474"/>
      <c r="AV24" s="474"/>
      <c r="AW24" s="474"/>
      <c r="AX24" s="474"/>
      <c r="AY24" s="474"/>
      <c r="AZ24" s="474"/>
      <c r="BA24" s="474"/>
      <c r="BB24" s="474"/>
      <c r="BC24" s="413"/>
      <c r="BD24" s="413"/>
      <c r="BE24" s="413"/>
      <c r="BF24" s="413"/>
      <c r="BG24" s="413"/>
      <c r="BH24" s="413"/>
      <c r="BI24" s="413"/>
      <c r="BJ24" s="413"/>
      <c r="BK24" s="413"/>
      <c r="BL24" s="413"/>
      <c r="BM24" s="413"/>
      <c r="BN24" s="413"/>
      <c r="BO24" s="413"/>
      <c r="BP24" s="413"/>
      <c r="BQ24" s="413"/>
      <c r="BR24" s="413"/>
      <c r="BS24" s="413"/>
      <c r="BT24" s="413"/>
      <c r="BU24" s="413"/>
      <c r="BV24" s="413"/>
      <c r="BW24" s="413"/>
      <c r="BX24" s="413"/>
    </row>
    <row r="25" spans="1:76" s="433" customFormat="1" ht="13.5" customHeight="1" thickBot="1">
      <c r="A25" s="490" t="s">
        <v>1634</v>
      </c>
      <c r="B25" s="491" t="s">
        <v>1458</v>
      </c>
      <c r="C25" s="491" t="s">
        <v>1458</v>
      </c>
      <c r="D25" s="491" t="s">
        <v>1458</v>
      </c>
      <c r="E25" s="491" t="s">
        <v>1458</v>
      </c>
      <c r="F25" s="491" t="s">
        <v>1458</v>
      </c>
      <c r="G25" s="491" t="s">
        <v>1458</v>
      </c>
      <c r="H25" s="491" t="s">
        <v>1458</v>
      </c>
      <c r="I25" s="491" t="s">
        <v>1458</v>
      </c>
      <c r="J25" s="491" t="s">
        <v>1458</v>
      </c>
      <c r="K25" s="491" t="s">
        <v>1458</v>
      </c>
      <c r="L25" s="491" t="s">
        <v>1458</v>
      </c>
      <c r="M25" s="491" t="s">
        <v>1458</v>
      </c>
      <c r="N25" s="491" t="s">
        <v>1458</v>
      </c>
      <c r="O25" s="491" t="s">
        <v>1458</v>
      </c>
      <c r="P25" s="491" t="s">
        <v>1458</v>
      </c>
      <c r="Q25" s="491" t="s">
        <v>1458</v>
      </c>
      <c r="R25" s="491" t="s">
        <v>1458</v>
      </c>
      <c r="S25" s="491" t="s">
        <v>1458</v>
      </c>
      <c r="T25" s="491" t="s">
        <v>1458</v>
      </c>
      <c r="U25" s="491" t="s">
        <v>1458</v>
      </c>
      <c r="V25" s="491" t="s">
        <v>1458</v>
      </c>
      <c r="W25" s="491" t="s">
        <v>1458</v>
      </c>
      <c r="X25" s="491" t="s">
        <v>1458</v>
      </c>
      <c r="Y25" s="491" t="s">
        <v>1458</v>
      </c>
      <c r="Z25" s="491" t="s">
        <v>1458</v>
      </c>
      <c r="AA25" s="491" t="s">
        <v>1458</v>
      </c>
      <c r="AB25" s="491" t="s">
        <v>1458</v>
      </c>
      <c r="AC25" s="491" t="s">
        <v>1458</v>
      </c>
      <c r="AD25" s="491">
        <v>345.52157557316616</v>
      </c>
      <c r="AE25" s="491">
        <v>384</v>
      </c>
      <c r="AF25" s="491">
        <v>342</v>
      </c>
      <c r="AG25" s="491">
        <v>498</v>
      </c>
      <c r="AH25" s="491">
        <v>480</v>
      </c>
      <c r="AI25" s="491">
        <v>497</v>
      </c>
      <c r="AJ25" s="491">
        <v>512</v>
      </c>
      <c r="AK25" s="491">
        <v>543</v>
      </c>
      <c r="AL25" s="491">
        <v>538</v>
      </c>
      <c r="AM25" s="491">
        <v>446</v>
      </c>
      <c r="AN25" s="491">
        <v>608</v>
      </c>
      <c r="AO25" s="491">
        <v>561</v>
      </c>
      <c r="AP25" s="491">
        <v>597</v>
      </c>
      <c r="AQ25" s="491">
        <v>552</v>
      </c>
      <c r="AR25" s="491">
        <v>595</v>
      </c>
      <c r="AS25" s="491">
        <v>607</v>
      </c>
      <c r="AT25" s="491">
        <v>746</v>
      </c>
      <c r="AU25" s="491">
        <v>791</v>
      </c>
      <c r="AV25" s="491">
        <v>703</v>
      </c>
      <c r="AW25" s="491">
        <v>746</v>
      </c>
      <c r="AX25" s="491">
        <v>686</v>
      </c>
      <c r="AY25" s="491">
        <v>713</v>
      </c>
      <c r="AZ25" s="491">
        <v>668</v>
      </c>
      <c r="BA25" s="491">
        <v>740</v>
      </c>
      <c r="BB25" s="491">
        <v>748</v>
      </c>
      <c r="BC25" s="491">
        <v>681</v>
      </c>
      <c r="BD25" s="491">
        <v>489</v>
      </c>
      <c r="BE25" s="491">
        <v>434</v>
      </c>
      <c r="BF25" s="491">
        <v>474</v>
      </c>
      <c r="BG25" s="491">
        <v>537</v>
      </c>
      <c r="BH25" s="491">
        <v>359</v>
      </c>
      <c r="BI25" s="491">
        <v>410</v>
      </c>
      <c r="BJ25" s="491">
        <v>637.4</v>
      </c>
      <c r="BK25" s="491">
        <v>409.8</v>
      </c>
      <c r="BL25" s="491">
        <v>141.10000000000002</v>
      </c>
      <c r="BM25" s="491">
        <v>190</v>
      </c>
      <c r="BN25" s="491">
        <v>671.8</v>
      </c>
      <c r="BO25" s="491">
        <v>-68.200000000000045</v>
      </c>
      <c r="BP25" s="491">
        <v>95.800000000000011</v>
      </c>
      <c r="BQ25" s="491">
        <v>275.39999999999998</v>
      </c>
      <c r="BR25" s="491">
        <v>494.2</v>
      </c>
      <c r="BS25" s="491">
        <v>547.70000000000005</v>
      </c>
      <c r="BT25" s="491">
        <v>620.6</v>
      </c>
      <c r="BU25" s="491">
        <v>867.7</v>
      </c>
      <c r="BV25" s="491">
        <v>783.1</v>
      </c>
      <c r="BW25" s="491">
        <v>605.4</v>
      </c>
      <c r="BX25" s="491">
        <v>573.5</v>
      </c>
    </row>
    <row r="26" spans="1:76" s="433" customFormat="1" ht="13.5" thickTop="1">
      <c r="A26" s="448"/>
      <c r="B26" s="448"/>
      <c r="C26" s="449"/>
      <c r="D26" s="449"/>
      <c r="E26" s="449"/>
      <c r="F26" s="449"/>
      <c r="G26" s="449"/>
      <c r="H26" s="449"/>
      <c r="I26" s="449"/>
      <c r="J26" s="449"/>
      <c r="K26" s="449"/>
      <c r="L26" s="492"/>
      <c r="M26" s="449"/>
      <c r="N26" s="449"/>
      <c r="O26" s="449"/>
      <c r="P26" s="449"/>
      <c r="Q26" s="449"/>
      <c r="R26" s="449"/>
      <c r="S26" s="449"/>
      <c r="T26" s="449"/>
      <c r="U26" s="449"/>
      <c r="V26" s="449"/>
      <c r="W26" s="449"/>
      <c r="X26" s="449"/>
      <c r="Y26" s="449"/>
      <c r="Z26" s="449"/>
      <c r="AA26" s="449"/>
      <c r="AB26" s="449"/>
      <c r="AC26" s="449"/>
      <c r="AD26" s="449"/>
      <c r="AE26" s="449"/>
      <c r="AF26" s="449"/>
      <c r="AG26" s="449"/>
      <c r="AH26" s="449"/>
      <c r="AI26" s="449"/>
      <c r="AJ26" s="449"/>
      <c r="AK26" s="449"/>
      <c r="AL26" s="449"/>
      <c r="AM26" s="449"/>
      <c r="AN26" s="449"/>
      <c r="AO26" s="449"/>
      <c r="AP26" s="449"/>
      <c r="AQ26" s="449"/>
      <c r="AR26" s="449"/>
      <c r="AS26" s="449"/>
      <c r="AT26" s="449"/>
      <c r="AU26" s="449"/>
      <c r="AV26" s="449"/>
      <c r="AW26" s="449"/>
      <c r="AX26" s="449"/>
      <c r="AY26" s="449"/>
      <c r="AZ26" s="449"/>
      <c r="BA26" s="449"/>
      <c r="BB26" s="449"/>
      <c r="BC26" s="449"/>
      <c r="BD26" s="449"/>
      <c r="BE26" s="449"/>
      <c r="BF26" s="449"/>
      <c r="BG26" s="449"/>
      <c r="BH26" s="449"/>
      <c r="BI26" s="449"/>
      <c r="BJ26" s="448"/>
    </row>
    <row r="27" spans="1:76" s="433" customFormat="1"/>
    <row r="28" spans="1:76" s="433" customFormat="1"/>
    <row r="29" spans="1:76" s="433" customFormat="1"/>
    <row r="30" spans="1:76" s="433" customFormat="1"/>
    <row r="31" spans="1:76" s="433" customFormat="1"/>
    <row r="32" spans="1:76" s="433" customFormat="1"/>
    <row r="33" spans="1:66" s="433" customFormat="1"/>
    <row r="34" spans="1:66" s="433" customFormat="1"/>
    <row r="35" spans="1:66" s="433" customFormat="1">
      <c r="A35" s="448"/>
      <c r="B35" s="448"/>
      <c r="C35" s="449"/>
      <c r="D35" s="449"/>
      <c r="E35" s="449"/>
      <c r="F35" s="449"/>
      <c r="G35" s="449"/>
      <c r="H35" s="449"/>
      <c r="I35" s="449"/>
      <c r="J35" s="449"/>
      <c r="K35" s="449"/>
      <c r="L35" s="492"/>
      <c r="M35" s="449"/>
      <c r="N35" s="449"/>
      <c r="O35" s="449"/>
      <c r="P35" s="449"/>
      <c r="Q35" s="449"/>
      <c r="R35" s="449"/>
      <c r="S35" s="449"/>
      <c r="T35" s="449"/>
      <c r="U35" s="449"/>
      <c r="V35" s="449"/>
      <c r="W35" s="449"/>
      <c r="X35" s="449"/>
      <c r="Y35" s="449"/>
      <c r="Z35" s="449"/>
      <c r="AA35" s="449"/>
      <c r="AB35" s="449"/>
      <c r="AC35" s="449"/>
      <c r="AD35" s="449"/>
      <c r="AE35" s="449"/>
      <c r="AF35" s="449"/>
      <c r="AG35" s="449"/>
      <c r="AH35" s="449"/>
      <c r="AI35" s="449"/>
      <c r="AJ35" s="449"/>
      <c r="AK35" s="449"/>
      <c r="AL35" s="449"/>
      <c r="AM35" s="449"/>
      <c r="AN35" s="449"/>
      <c r="AO35" s="449"/>
      <c r="AP35" s="449"/>
      <c r="AQ35" s="449"/>
      <c r="AR35" s="449"/>
      <c r="AS35" s="449"/>
      <c r="AT35" s="449"/>
      <c r="AU35" s="449"/>
      <c r="AV35" s="449"/>
      <c r="AW35" s="449"/>
      <c r="AX35" s="449"/>
      <c r="AY35" s="449"/>
      <c r="AZ35" s="449"/>
      <c r="BA35" s="449"/>
      <c r="BB35" s="449"/>
      <c r="BC35" s="449"/>
      <c r="BD35" s="449"/>
      <c r="BE35" s="449"/>
      <c r="BF35" s="449"/>
      <c r="BG35" s="449"/>
      <c r="BH35" s="449"/>
      <c r="BI35" s="449"/>
      <c r="BJ35" s="448"/>
      <c r="BN35" s="785"/>
    </row>
    <row r="36" spans="1:66" s="408" customFormat="1" ht="11.25">
      <c r="A36" s="580" t="s">
        <v>1178</v>
      </c>
      <c r="B36" s="413"/>
      <c r="C36" s="474"/>
      <c r="D36" s="474"/>
      <c r="E36" s="474"/>
      <c r="F36" s="474"/>
      <c r="G36" s="474"/>
      <c r="H36" s="474"/>
      <c r="I36" s="474"/>
      <c r="J36" s="474"/>
      <c r="K36" s="474"/>
      <c r="L36" s="474"/>
      <c r="M36" s="474"/>
      <c r="N36" s="474"/>
      <c r="O36" s="474"/>
      <c r="P36" s="474"/>
      <c r="Q36" s="474"/>
      <c r="R36" s="474"/>
      <c r="S36" s="474"/>
      <c r="T36" s="474"/>
      <c r="U36" s="474"/>
      <c r="V36" s="474"/>
      <c r="W36" s="474"/>
      <c r="X36" s="474"/>
      <c r="Y36" s="474"/>
      <c r="Z36" s="474"/>
      <c r="AA36" s="474"/>
      <c r="AB36" s="474"/>
      <c r="AC36" s="474"/>
      <c r="AD36" s="474"/>
      <c r="AE36" s="474"/>
      <c r="AF36" s="474"/>
      <c r="AG36" s="474"/>
      <c r="AH36" s="474"/>
      <c r="AI36" s="474"/>
      <c r="AJ36" s="474"/>
      <c r="AK36" s="474"/>
      <c r="AL36" s="474"/>
      <c r="AM36" s="474"/>
      <c r="AN36" s="474"/>
      <c r="AO36" s="474"/>
      <c r="AP36" s="474"/>
      <c r="AQ36" s="474"/>
      <c r="AR36" s="474"/>
      <c r="AS36" s="474"/>
      <c r="AT36" s="474"/>
      <c r="AU36" s="474"/>
      <c r="AV36" s="474"/>
      <c r="AW36" s="474"/>
      <c r="AX36" s="474"/>
      <c r="AY36" s="474"/>
      <c r="AZ36" s="474"/>
      <c r="BA36" s="474"/>
      <c r="BB36" s="474"/>
      <c r="BC36" s="413"/>
      <c r="BD36" s="413"/>
      <c r="BE36" s="413"/>
      <c r="BF36" s="413"/>
      <c r="BG36" s="413"/>
      <c r="BH36" s="413"/>
      <c r="BI36" s="413"/>
      <c r="BJ36" s="413"/>
    </row>
    <row r="37" spans="1:66" s="408" customFormat="1" ht="11.25">
      <c r="A37" s="580" t="s">
        <v>1177</v>
      </c>
      <c r="B37" s="413"/>
      <c r="C37" s="474"/>
      <c r="D37" s="474"/>
      <c r="E37" s="474"/>
      <c r="F37" s="474"/>
      <c r="G37" s="474"/>
      <c r="H37" s="474"/>
      <c r="I37" s="474"/>
      <c r="J37" s="474"/>
      <c r="K37" s="474"/>
      <c r="L37" s="474"/>
      <c r="M37" s="474"/>
      <c r="N37" s="474"/>
      <c r="O37" s="474"/>
      <c r="P37" s="474"/>
      <c r="Q37" s="474"/>
      <c r="R37" s="474"/>
      <c r="S37" s="474"/>
      <c r="T37" s="474"/>
      <c r="U37" s="474"/>
      <c r="V37" s="474"/>
      <c r="W37" s="474"/>
      <c r="X37" s="474"/>
      <c r="Y37" s="474"/>
      <c r="Z37" s="474"/>
      <c r="AA37" s="474"/>
      <c r="AB37" s="474"/>
      <c r="AC37" s="474"/>
      <c r="AD37" s="474"/>
      <c r="AE37" s="474"/>
      <c r="AF37" s="474"/>
      <c r="AG37" s="474"/>
      <c r="AH37" s="474"/>
      <c r="AI37" s="474"/>
      <c r="AJ37" s="474"/>
      <c r="AK37" s="474"/>
      <c r="AL37" s="474"/>
      <c r="AM37" s="474"/>
      <c r="AN37" s="474"/>
      <c r="AO37" s="474"/>
      <c r="AP37" s="474"/>
      <c r="AQ37" s="474"/>
      <c r="AR37" s="474"/>
      <c r="AS37" s="474"/>
      <c r="AT37" s="474"/>
      <c r="AU37" s="474"/>
      <c r="AV37" s="474"/>
      <c r="AW37" s="474"/>
      <c r="AX37" s="474"/>
      <c r="AY37" s="474"/>
      <c r="AZ37" s="474"/>
      <c r="BA37" s="474"/>
      <c r="BB37" s="474"/>
      <c r="BC37" s="413"/>
      <c r="BD37" s="413"/>
      <c r="BE37" s="413"/>
      <c r="BF37" s="413"/>
      <c r="BG37" s="413"/>
      <c r="BH37" s="413"/>
      <c r="BI37" s="413"/>
      <c r="BJ37" s="413"/>
    </row>
    <row r="38" spans="1:66" s="408" customFormat="1" ht="11.25">
      <c r="C38" s="409"/>
      <c r="D38" s="409"/>
      <c r="E38" s="409"/>
      <c r="F38" s="409"/>
      <c r="G38" s="409"/>
      <c r="H38" s="409"/>
      <c r="I38" s="409"/>
      <c r="J38" s="409"/>
      <c r="K38" s="409"/>
      <c r="L38" s="409"/>
      <c r="M38" s="409"/>
      <c r="N38" s="409"/>
      <c r="O38" s="409"/>
      <c r="P38" s="409"/>
      <c r="Q38" s="409"/>
      <c r="R38" s="409"/>
      <c r="S38" s="409"/>
      <c r="T38" s="409"/>
      <c r="U38" s="409"/>
      <c r="V38" s="409"/>
      <c r="W38" s="409"/>
      <c r="X38" s="409"/>
      <c r="Y38" s="409"/>
      <c r="Z38" s="409"/>
      <c r="AA38" s="409"/>
      <c r="AB38" s="409"/>
      <c r="AC38" s="409"/>
      <c r="AD38" s="409"/>
      <c r="AE38" s="409"/>
      <c r="AF38" s="409"/>
      <c r="AG38" s="409"/>
      <c r="AH38" s="409"/>
      <c r="AI38" s="409"/>
      <c r="AJ38" s="409"/>
      <c r="AK38" s="409"/>
      <c r="AL38" s="409"/>
      <c r="AM38" s="409"/>
      <c r="AN38" s="409"/>
      <c r="AO38" s="409"/>
      <c r="AP38" s="409"/>
      <c r="AQ38" s="409"/>
      <c r="AR38" s="409"/>
      <c r="AS38" s="409"/>
      <c r="AT38" s="409"/>
      <c r="AU38" s="409"/>
      <c r="AV38" s="409"/>
      <c r="AW38" s="409"/>
      <c r="AX38" s="409"/>
      <c r="AY38" s="409"/>
      <c r="AZ38" s="409"/>
      <c r="BA38" s="409"/>
      <c r="BB38" s="409"/>
    </row>
    <row r="39" spans="1:66" s="408" customFormat="1" ht="11.25">
      <c r="C39" s="409"/>
      <c r="D39" s="409"/>
      <c r="E39" s="409"/>
      <c r="F39" s="409"/>
      <c r="G39" s="409"/>
      <c r="H39" s="409"/>
      <c r="I39" s="409"/>
      <c r="J39" s="409"/>
      <c r="K39" s="409"/>
      <c r="L39" s="409"/>
      <c r="M39" s="409"/>
      <c r="N39" s="409"/>
      <c r="O39" s="409"/>
      <c r="P39" s="409"/>
      <c r="Q39" s="409"/>
      <c r="R39" s="409"/>
      <c r="S39" s="409"/>
      <c r="T39" s="409"/>
      <c r="U39" s="409"/>
      <c r="V39" s="409"/>
      <c r="W39" s="409"/>
      <c r="X39" s="409"/>
      <c r="Y39" s="409"/>
      <c r="Z39" s="409"/>
      <c r="AA39" s="409"/>
      <c r="AB39" s="409"/>
      <c r="AC39" s="409"/>
      <c r="AD39" s="409"/>
      <c r="AE39" s="409"/>
      <c r="AF39" s="409"/>
      <c r="AG39" s="409"/>
      <c r="AH39" s="409"/>
      <c r="AI39" s="409"/>
      <c r="AJ39" s="409"/>
      <c r="AK39" s="409"/>
      <c r="AL39" s="409"/>
      <c r="AM39" s="409"/>
      <c r="AN39" s="409"/>
      <c r="AO39" s="409"/>
      <c r="AP39" s="409"/>
      <c r="AQ39" s="409"/>
      <c r="AR39" s="409"/>
      <c r="AS39" s="409"/>
      <c r="AT39" s="409"/>
      <c r="AU39" s="409"/>
      <c r="AV39" s="409"/>
      <c r="AW39" s="409"/>
      <c r="AX39" s="409"/>
      <c r="AY39" s="409"/>
      <c r="AZ39" s="409"/>
      <c r="BA39" s="409"/>
      <c r="BB39" s="409"/>
    </row>
    <row r="40" spans="1:66" s="408" customFormat="1" ht="11.25">
      <c r="C40" s="409"/>
      <c r="D40" s="409"/>
      <c r="E40" s="409"/>
      <c r="F40" s="409"/>
      <c r="G40" s="409"/>
      <c r="H40" s="409"/>
      <c r="I40" s="409"/>
      <c r="J40" s="409"/>
      <c r="K40" s="409"/>
      <c r="L40" s="409"/>
      <c r="M40" s="409"/>
      <c r="N40" s="409"/>
      <c r="O40" s="409"/>
      <c r="P40" s="409"/>
      <c r="Q40" s="409"/>
      <c r="R40" s="409"/>
      <c r="S40" s="409"/>
      <c r="T40" s="409"/>
      <c r="U40" s="409"/>
      <c r="V40" s="409"/>
      <c r="W40" s="409"/>
      <c r="X40" s="409"/>
      <c r="Y40" s="409"/>
      <c r="Z40" s="409"/>
      <c r="AA40" s="409"/>
      <c r="AB40" s="409"/>
      <c r="AC40" s="409"/>
      <c r="AD40" s="409"/>
      <c r="AE40" s="409"/>
      <c r="AF40" s="409"/>
      <c r="AG40" s="409"/>
      <c r="AH40" s="409"/>
      <c r="AI40" s="409"/>
      <c r="AJ40" s="409"/>
      <c r="AK40" s="409"/>
      <c r="AL40" s="409"/>
      <c r="AM40" s="409"/>
      <c r="AN40" s="409"/>
      <c r="AO40" s="409"/>
      <c r="AP40" s="409"/>
      <c r="AQ40" s="409"/>
      <c r="AR40" s="409"/>
      <c r="AS40" s="409"/>
      <c r="AT40" s="409"/>
      <c r="AU40" s="409"/>
      <c r="AV40" s="409"/>
      <c r="AW40" s="409"/>
      <c r="AX40" s="409"/>
      <c r="AY40" s="409"/>
      <c r="AZ40" s="409"/>
      <c r="BA40" s="409"/>
      <c r="BB40" s="409"/>
    </row>
    <row r="41" spans="1:66" s="408" customFormat="1" ht="11.25">
      <c r="C41" s="409"/>
      <c r="D41" s="409"/>
      <c r="E41" s="409"/>
      <c r="F41" s="409"/>
      <c r="G41" s="409"/>
      <c r="H41" s="409"/>
      <c r="I41" s="409"/>
      <c r="J41" s="409"/>
      <c r="K41" s="409"/>
      <c r="L41" s="409"/>
      <c r="M41" s="409"/>
      <c r="N41" s="409"/>
      <c r="O41" s="409"/>
      <c r="P41" s="409"/>
      <c r="Q41" s="409"/>
      <c r="R41" s="409"/>
      <c r="S41" s="409"/>
      <c r="T41" s="409"/>
      <c r="U41" s="409"/>
      <c r="V41" s="409"/>
      <c r="W41" s="409"/>
      <c r="X41" s="409"/>
      <c r="Y41" s="409"/>
      <c r="Z41" s="409"/>
      <c r="AA41" s="409"/>
      <c r="AB41" s="409"/>
      <c r="AC41" s="409"/>
      <c r="AD41" s="409"/>
      <c r="AE41" s="409"/>
      <c r="AF41" s="409"/>
      <c r="AG41" s="409"/>
      <c r="AH41" s="409"/>
      <c r="AI41" s="409"/>
      <c r="AJ41" s="409"/>
      <c r="AK41" s="409"/>
      <c r="AL41" s="409"/>
      <c r="AM41" s="409"/>
      <c r="AN41" s="409"/>
      <c r="AO41" s="409"/>
      <c r="AP41" s="409"/>
      <c r="AQ41" s="409"/>
      <c r="AR41" s="409"/>
      <c r="AS41" s="409"/>
      <c r="AT41" s="409"/>
      <c r="AU41" s="409"/>
      <c r="AV41" s="409"/>
      <c r="AW41" s="409"/>
      <c r="AX41" s="409"/>
      <c r="AY41" s="409"/>
      <c r="AZ41" s="409"/>
      <c r="BA41" s="409"/>
      <c r="BB41" s="409"/>
    </row>
    <row r="42" spans="1:66" s="408" customFormat="1" ht="11.25">
      <c r="C42" s="409"/>
      <c r="D42" s="409"/>
      <c r="E42" s="409"/>
      <c r="F42" s="409"/>
      <c r="G42" s="409"/>
      <c r="H42" s="409"/>
      <c r="I42" s="409"/>
      <c r="J42" s="409"/>
      <c r="K42" s="409"/>
      <c r="L42" s="409"/>
      <c r="M42" s="409"/>
      <c r="N42" s="409"/>
      <c r="O42" s="409"/>
      <c r="P42" s="409"/>
      <c r="Q42" s="409"/>
      <c r="R42" s="409"/>
      <c r="S42" s="409"/>
      <c r="T42" s="409"/>
      <c r="U42" s="409"/>
      <c r="V42" s="409"/>
      <c r="W42" s="409"/>
      <c r="X42" s="409"/>
      <c r="Y42" s="409"/>
      <c r="Z42" s="409"/>
      <c r="AA42" s="409"/>
      <c r="AB42" s="409"/>
      <c r="AC42" s="409"/>
      <c r="AD42" s="409"/>
      <c r="AE42" s="409"/>
      <c r="AF42" s="409"/>
      <c r="AG42" s="409"/>
      <c r="AH42" s="409"/>
      <c r="AI42" s="409"/>
      <c r="AJ42" s="409"/>
      <c r="AK42" s="409"/>
      <c r="AL42" s="409"/>
      <c r="AM42" s="409"/>
      <c r="AN42" s="409"/>
      <c r="AO42" s="409"/>
      <c r="AP42" s="409"/>
      <c r="AQ42" s="409"/>
      <c r="AR42" s="409"/>
      <c r="AS42" s="409"/>
      <c r="AT42" s="409"/>
      <c r="AU42" s="409"/>
      <c r="AV42" s="409"/>
      <c r="AW42" s="409"/>
      <c r="AX42" s="409"/>
      <c r="AY42" s="409"/>
      <c r="AZ42" s="409"/>
      <c r="BA42" s="409"/>
      <c r="BB42" s="409"/>
    </row>
    <row r="43" spans="1:66" s="408" customFormat="1" ht="11.25">
      <c r="C43" s="409"/>
      <c r="D43" s="409"/>
      <c r="E43" s="409"/>
      <c r="F43" s="409"/>
      <c r="G43" s="409"/>
      <c r="H43" s="409"/>
      <c r="I43" s="409"/>
      <c r="J43" s="409"/>
      <c r="K43" s="409"/>
      <c r="L43" s="409"/>
      <c r="M43" s="409"/>
      <c r="N43" s="409"/>
      <c r="O43" s="409"/>
      <c r="P43" s="409"/>
      <c r="Q43" s="409"/>
      <c r="R43" s="409"/>
      <c r="S43" s="409"/>
      <c r="T43" s="409"/>
      <c r="U43" s="409"/>
      <c r="V43" s="409"/>
      <c r="W43" s="409"/>
      <c r="X43" s="409"/>
      <c r="Y43" s="409"/>
      <c r="Z43" s="409"/>
      <c r="AA43" s="409"/>
      <c r="AB43" s="409"/>
      <c r="AC43" s="409"/>
      <c r="AD43" s="409"/>
      <c r="AE43" s="409"/>
      <c r="AF43" s="409"/>
      <c r="AG43" s="409"/>
      <c r="AH43" s="409"/>
      <c r="AI43" s="409"/>
      <c r="AJ43" s="409"/>
      <c r="AK43" s="409"/>
      <c r="AL43" s="409"/>
      <c r="AM43" s="409"/>
      <c r="AN43" s="409"/>
      <c r="AO43" s="409"/>
      <c r="AP43" s="409"/>
      <c r="AQ43" s="409"/>
      <c r="AR43" s="409"/>
      <c r="AS43" s="409"/>
      <c r="AT43" s="409"/>
      <c r="AU43" s="409"/>
      <c r="AV43" s="409"/>
      <c r="AW43" s="409"/>
      <c r="AX43" s="409"/>
      <c r="AY43" s="409"/>
      <c r="AZ43" s="409"/>
      <c r="BA43" s="409"/>
      <c r="BB43" s="409"/>
    </row>
    <row r="44" spans="1:66" s="408" customFormat="1" ht="11.25">
      <c r="C44" s="409"/>
      <c r="D44" s="409"/>
      <c r="E44" s="409"/>
      <c r="F44" s="409"/>
      <c r="G44" s="409"/>
      <c r="H44" s="409"/>
      <c r="I44" s="409"/>
      <c r="J44" s="409"/>
      <c r="K44" s="409"/>
      <c r="L44" s="409"/>
      <c r="M44" s="409"/>
      <c r="N44" s="409"/>
      <c r="O44" s="409"/>
      <c r="P44" s="409"/>
      <c r="Q44" s="409"/>
      <c r="R44" s="409"/>
      <c r="S44" s="409"/>
      <c r="T44" s="409"/>
      <c r="U44" s="409"/>
      <c r="V44" s="409"/>
      <c r="W44" s="409"/>
      <c r="X44" s="409"/>
      <c r="Y44" s="409"/>
      <c r="Z44" s="409"/>
      <c r="AA44" s="409"/>
      <c r="AB44" s="409"/>
      <c r="AC44" s="409"/>
      <c r="AD44" s="409"/>
      <c r="AE44" s="409"/>
      <c r="AF44" s="409"/>
      <c r="AG44" s="409"/>
      <c r="AH44" s="409"/>
      <c r="AI44" s="409"/>
      <c r="AJ44" s="409"/>
      <c r="AK44" s="409"/>
      <c r="AL44" s="409"/>
      <c r="AM44" s="409"/>
      <c r="AN44" s="409"/>
      <c r="AO44" s="409"/>
      <c r="AP44" s="409"/>
      <c r="AQ44" s="409"/>
      <c r="AR44" s="409"/>
      <c r="AS44" s="409"/>
      <c r="AT44" s="409"/>
      <c r="AU44" s="409"/>
      <c r="AV44" s="409"/>
      <c r="AW44" s="409"/>
      <c r="AX44" s="409"/>
      <c r="AY44" s="409"/>
      <c r="AZ44" s="409"/>
      <c r="BA44" s="409"/>
      <c r="BB44" s="409"/>
    </row>
    <row r="45" spans="1:66" s="408" customFormat="1" ht="11.25">
      <c r="C45" s="409"/>
      <c r="D45" s="409"/>
      <c r="E45" s="409"/>
      <c r="F45" s="409"/>
      <c r="G45" s="409"/>
      <c r="H45" s="409"/>
      <c r="I45" s="409"/>
      <c r="J45" s="409"/>
      <c r="K45" s="409"/>
      <c r="L45" s="409"/>
      <c r="M45" s="409"/>
      <c r="N45" s="409"/>
      <c r="O45" s="409"/>
      <c r="P45" s="409"/>
      <c r="Q45" s="409"/>
      <c r="R45" s="409"/>
      <c r="S45" s="409"/>
      <c r="T45" s="409"/>
      <c r="U45" s="409"/>
      <c r="V45" s="409"/>
      <c r="W45" s="409"/>
      <c r="X45" s="409"/>
      <c r="Y45" s="409"/>
      <c r="Z45" s="409"/>
      <c r="AA45" s="409"/>
      <c r="AB45" s="409"/>
      <c r="AC45" s="409"/>
      <c r="AD45" s="409"/>
      <c r="AE45" s="409"/>
      <c r="AF45" s="409"/>
      <c r="AG45" s="409"/>
      <c r="AH45" s="409"/>
      <c r="AI45" s="409"/>
      <c r="AJ45" s="409"/>
      <c r="AK45" s="409"/>
      <c r="AL45" s="409"/>
      <c r="AM45" s="409"/>
      <c r="AN45" s="409"/>
      <c r="AO45" s="409"/>
      <c r="AP45" s="409"/>
      <c r="AQ45" s="409"/>
      <c r="AR45" s="409"/>
      <c r="AS45" s="409"/>
      <c r="AT45" s="409"/>
      <c r="AU45" s="409"/>
      <c r="AV45" s="409"/>
      <c r="AW45" s="409"/>
      <c r="AX45" s="409"/>
      <c r="AY45" s="409"/>
      <c r="AZ45" s="409"/>
      <c r="BA45" s="409"/>
      <c r="BB45" s="409"/>
    </row>
  </sheetData>
  <sheetProtection sheet="1" objects="1" scenarios="1"/>
  <hyperlinks>
    <hyperlink ref="A4" location="'Index'!F13" display="Índice!A1" xr:uid="{0B5E518A-E8CD-4E9C-8019-C7366F7EA7D0}"/>
  </hyperlinks>
  <printOptions horizontalCentered="1"/>
  <pageMargins left="0.39370078740157483" right="0.39370078740157483" top="0.39370078740157483" bottom="0.39370078740157483" header="0.51181102362204722" footer="0.51181102362204722"/>
  <pageSetup paperSize="9" orientation="landscape" r:id="rId1"/>
  <headerFooter alignWithMargins="0">
    <oddHeader>&amp;R&amp;"Calibri"&amp;10&amp;K000000 #interna&amp;1#_x000D_</oddHead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B6C61-73C2-48B2-8F0E-00AA2359CCAE}">
  <sheetPr codeName="Plan67">
    <tabColor rgb="FF808080"/>
  </sheetPr>
  <dimension ref="A1:AR29"/>
  <sheetViews>
    <sheetView showGridLines="0" showRowColHeaders="0" zoomScaleNormal="100" workbookViewId="0">
      <pane xSplit="1" ySplit="5" topLeftCell="AI6" activePane="bottomRight" state="frozen"/>
      <selection pane="topRight" activeCell="B1" sqref="B1"/>
      <selection pane="bottomLeft" activeCell="A6" sqref="A6"/>
      <selection pane="bottomRight" activeCell="A4" sqref="A4"/>
    </sheetView>
  </sheetViews>
  <sheetFormatPr defaultColWidth="12.42578125" defaultRowHeight="12.75"/>
  <cols>
    <col min="1" max="1" width="40.7109375" customWidth="1"/>
    <col min="2" max="236" width="12.7109375" customWidth="1"/>
  </cols>
  <sheetData>
    <row r="1" spans="1:44" s="431" customFormat="1" ht="16.350000000000001" customHeight="1">
      <c r="A1" s="320"/>
      <c r="B1" s="493"/>
      <c r="C1" s="493"/>
      <c r="D1" s="493"/>
      <c r="E1" s="493"/>
      <c r="F1" s="493"/>
      <c r="G1" s="493"/>
      <c r="H1" s="493"/>
      <c r="I1" s="493"/>
      <c r="J1" s="493"/>
      <c r="K1" s="493"/>
      <c r="L1" s="493"/>
      <c r="M1" s="493"/>
      <c r="N1" s="493"/>
      <c r="O1" s="493"/>
      <c r="P1" s="493"/>
      <c r="Q1" s="493"/>
      <c r="R1" s="493"/>
      <c r="S1" s="493"/>
      <c r="T1" s="493"/>
      <c r="U1" s="493"/>
      <c r="V1" s="493"/>
      <c r="W1" s="493"/>
      <c r="X1" s="493"/>
      <c r="Y1" s="493"/>
      <c r="Z1" s="493"/>
      <c r="AA1" s="493"/>
      <c r="AB1" s="493"/>
      <c r="AC1" s="493"/>
      <c r="AD1" s="493"/>
      <c r="AE1" s="493"/>
      <c r="AF1" s="493"/>
      <c r="AG1" s="493"/>
      <c r="AH1" s="493"/>
      <c r="AI1" s="493"/>
      <c r="AJ1" s="493"/>
      <c r="AK1" s="493"/>
      <c r="AL1" s="493"/>
      <c r="AM1" s="493"/>
      <c r="AN1" s="493"/>
      <c r="AO1" s="493"/>
      <c r="AP1" s="493"/>
      <c r="AQ1" s="493"/>
      <c r="AR1" s="493"/>
    </row>
    <row r="2" spans="1:44" s="431" customFormat="1" ht="33" customHeight="1">
      <c r="A2" s="620" t="s">
        <v>81</v>
      </c>
      <c r="B2" s="493"/>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c r="AL2" s="493"/>
      <c r="AM2" s="493"/>
      <c r="AN2" s="493"/>
      <c r="AO2" s="493"/>
      <c r="AP2" s="493"/>
      <c r="AQ2" s="493"/>
      <c r="AR2" s="493"/>
    </row>
    <row r="3" spans="1:44" s="431" customFormat="1" ht="16.350000000000001" customHeight="1">
      <c r="A3" s="621" t="s">
        <v>307</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row>
    <row r="4" spans="1:44" s="431" customFormat="1" ht="16.350000000000001" customHeight="1">
      <c r="A4" s="95" t="s">
        <v>1457</v>
      </c>
      <c r="B4" s="93" t="s">
        <v>761</v>
      </c>
      <c r="C4" s="93" t="s">
        <v>762</v>
      </c>
      <c r="D4" s="93" t="s">
        <v>1478</v>
      </c>
      <c r="E4" s="93" t="s">
        <v>1479</v>
      </c>
      <c r="F4" s="94" t="s">
        <v>1460</v>
      </c>
      <c r="G4" s="94" t="s">
        <v>1461</v>
      </c>
      <c r="H4" s="94" t="s">
        <v>1480</v>
      </c>
      <c r="I4" s="94" t="s">
        <v>1481</v>
      </c>
      <c r="J4" s="94" t="s">
        <v>1464</v>
      </c>
      <c r="K4" s="94" t="s">
        <v>1465</v>
      </c>
      <c r="L4" s="94" t="s">
        <v>1482</v>
      </c>
      <c r="M4" s="94" t="s">
        <v>1483</v>
      </c>
      <c r="N4" s="94" t="s">
        <v>1468</v>
      </c>
      <c r="O4" s="94" t="s">
        <v>1469</v>
      </c>
      <c r="P4" s="94" t="s">
        <v>1484</v>
      </c>
      <c r="Q4" s="94" t="s">
        <v>1485</v>
      </c>
      <c r="R4" s="94" t="s">
        <v>1472</v>
      </c>
      <c r="S4" s="94" t="s">
        <v>1473</v>
      </c>
      <c r="T4" s="94" t="s">
        <v>1486</v>
      </c>
      <c r="U4" s="94" t="s">
        <v>1487</v>
      </c>
      <c r="V4" s="94" t="s">
        <v>1163</v>
      </c>
      <c r="W4" s="94" t="s">
        <v>1164</v>
      </c>
      <c r="X4" s="94" t="s">
        <v>1488</v>
      </c>
      <c r="Y4" s="94" t="s">
        <v>1489</v>
      </c>
      <c r="Z4" s="94" t="s">
        <v>1203</v>
      </c>
      <c r="AA4" s="94" t="s">
        <v>1204</v>
      </c>
      <c r="AB4" s="94" t="s">
        <v>1490</v>
      </c>
      <c r="AC4" s="94" t="s">
        <v>1491</v>
      </c>
      <c r="AD4" s="94" t="s">
        <v>1477</v>
      </c>
      <c r="AE4" s="94" t="s">
        <v>1403</v>
      </c>
      <c r="AF4" s="94" t="s">
        <v>1418</v>
      </c>
      <c r="AG4" s="94" t="s">
        <v>1419</v>
      </c>
      <c r="AH4" s="94" t="s">
        <v>1406</v>
      </c>
      <c r="AI4" s="94" t="s">
        <v>1407</v>
      </c>
      <c r="AJ4" s="94" t="s">
        <v>1420</v>
      </c>
      <c r="AK4" s="94" t="s">
        <v>1421</v>
      </c>
      <c r="AL4" s="94" t="s">
        <v>1410</v>
      </c>
      <c r="AM4" s="94" t="s">
        <v>1411</v>
      </c>
      <c r="AN4" s="94" t="s">
        <v>1422</v>
      </c>
      <c r="AO4" s="94" t="s">
        <v>1423</v>
      </c>
      <c r="AP4" s="94" t="s">
        <v>1414</v>
      </c>
      <c r="AQ4" s="94" t="s">
        <v>1415</v>
      </c>
      <c r="AR4" s="94" t="s">
        <v>1424</v>
      </c>
    </row>
    <row r="5" spans="1:44" s="433" customFormat="1" ht="4.5" customHeight="1">
      <c r="A5" s="344"/>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row>
    <row r="6" spans="1:44" s="407" customFormat="1">
      <c r="A6" s="494" t="s">
        <v>813</v>
      </c>
      <c r="B6" s="495">
        <v>21.987258574410809</v>
      </c>
      <c r="C6" s="495">
        <v>22.268866059716732</v>
      </c>
      <c r="D6" s="495">
        <v>21.664110768904049</v>
      </c>
      <c r="E6" s="495">
        <v>20.767306824754971</v>
      </c>
      <c r="F6" s="495">
        <v>20.867509839898059</v>
      </c>
      <c r="G6" s="495">
        <v>21.189763280147712</v>
      </c>
      <c r="H6" s="495">
        <v>20.066117724426885</v>
      </c>
      <c r="I6" s="495">
        <v>20.223185809927458</v>
      </c>
      <c r="J6" s="495">
        <v>20.339262684826938</v>
      </c>
      <c r="K6" s="495">
        <v>20.705042962193403</v>
      </c>
      <c r="L6" s="495">
        <v>20.744134311584229</v>
      </c>
      <c r="M6" s="495">
        <v>20.178404615959032</v>
      </c>
      <c r="N6" s="495">
        <v>20.096829101340681</v>
      </c>
      <c r="O6" s="495">
        <v>20.682806515105035</v>
      </c>
      <c r="P6" s="495">
        <v>19.464046951559364</v>
      </c>
      <c r="Q6" s="495">
        <v>19.25654651131104</v>
      </c>
      <c r="R6" s="495">
        <v>19.457603193925443</v>
      </c>
      <c r="S6" s="495">
        <v>19.519156706183129</v>
      </c>
      <c r="T6" s="495">
        <v>19.124264374692491</v>
      </c>
      <c r="U6" s="495">
        <v>19.611468151756593</v>
      </c>
      <c r="V6" s="495">
        <v>19.649455100168353</v>
      </c>
      <c r="W6" s="495">
        <v>19.38050239870741</v>
      </c>
      <c r="X6" s="495">
        <v>18.667493649597279</v>
      </c>
      <c r="Y6" s="495">
        <v>18.329824290755091</v>
      </c>
      <c r="Z6" s="495">
        <v>17.383058102125961</v>
      </c>
      <c r="AA6" s="495">
        <v>17.716756694196686</v>
      </c>
      <c r="AB6" s="495">
        <v>17.627430691937271</v>
      </c>
      <c r="AC6" s="495">
        <v>17.558534589345445</v>
      </c>
      <c r="AD6" s="495">
        <v>18.00123404686726</v>
      </c>
      <c r="AE6" s="495">
        <v>18.560856028328704</v>
      </c>
      <c r="AF6" s="495">
        <v>18.731792545400289</v>
      </c>
      <c r="AG6" s="495">
        <v>18.59220328821095</v>
      </c>
      <c r="AH6" s="495">
        <v>19.038663350001663</v>
      </c>
      <c r="AI6" s="495">
        <v>18.781415879062678</v>
      </c>
      <c r="AJ6" s="495">
        <v>18.37356147735558</v>
      </c>
      <c r="AK6" s="495">
        <v>17.468600463188107</v>
      </c>
      <c r="AL6" s="495">
        <v>17.66353355283502</v>
      </c>
      <c r="AM6" s="495">
        <v>17.08703934264809</v>
      </c>
      <c r="AN6" s="495">
        <v>17.676133077763883</v>
      </c>
      <c r="AO6" s="495">
        <v>16.966345197165168</v>
      </c>
      <c r="AP6" s="495">
        <v>17.283786721685324</v>
      </c>
      <c r="AQ6" s="495">
        <v>17.048401624335106</v>
      </c>
      <c r="AR6" s="495">
        <v>17.296462645275941</v>
      </c>
    </row>
    <row r="7" spans="1:44" s="407" customFormat="1">
      <c r="A7" s="494" t="s">
        <v>814</v>
      </c>
      <c r="B7" s="495">
        <v>26.637030254387266</v>
      </c>
      <c r="C7" s="495">
        <v>25.94220066337536</v>
      </c>
      <c r="D7" s="495">
        <v>25.296986431818407</v>
      </c>
      <c r="E7" s="495">
        <v>24.817906062809122</v>
      </c>
      <c r="F7" s="495">
        <v>24.748635342406317</v>
      </c>
      <c r="G7" s="495">
        <v>24.093362086306598</v>
      </c>
      <c r="H7" s="495">
        <v>23.089399313902774</v>
      </c>
      <c r="I7" s="495">
        <v>23.417048700261411</v>
      </c>
      <c r="J7" s="495">
        <v>23.709429480091725</v>
      </c>
      <c r="K7" s="495">
        <v>22.79456977930332</v>
      </c>
      <c r="L7" s="495">
        <v>22.118583909872573</v>
      </c>
      <c r="M7" s="495">
        <v>22.218333092884322</v>
      </c>
      <c r="N7" s="495">
        <v>21.475640273733831</v>
      </c>
      <c r="O7" s="495">
        <v>20.817140781790044</v>
      </c>
      <c r="P7" s="495">
        <v>20.302430988473009</v>
      </c>
      <c r="Q7" s="495">
        <v>20.304945305125081</v>
      </c>
      <c r="R7" s="495">
        <v>20.283903380753816</v>
      </c>
      <c r="S7" s="495">
        <v>20.223422280292048</v>
      </c>
      <c r="T7" s="495">
        <v>20.094422206183925</v>
      </c>
      <c r="U7" s="495">
        <v>19.371784707003346</v>
      </c>
      <c r="V7" s="495">
        <v>20.45871098323682</v>
      </c>
      <c r="W7" s="495">
        <v>19.803008391160834</v>
      </c>
      <c r="X7" s="495">
        <v>19.430513372993641</v>
      </c>
      <c r="Y7" s="495">
        <v>18.910844239539106</v>
      </c>
      <c r="Z7" s="495">
        <v>18.017191206377444</v>
      </c>
      <c r="AA7" s="495">
        <v>17.175102715417292</v>
      </c>
      <c r="AB7" s="495">
        <v>16.626736075820752</v>
      </c>
      <c r="AC7" s="495">
        <v>16.820433736671127</v>
      </c>
      <c r="AD7" s="495">
        <v>17.269315566731596</v>
      </c>
      <c r="AE7" s="495">
        <v>17.915658114273644</v>
      </c>
      <c r="AF7" s="495">
        <v>17.357431392584893</v>
      </c>
      <c r="AG7" s="495">
        <v>17.441736900773982</v>
      </c>
      <c r="AH7" s="495">
        <v>17.528791451252644</v>
      </c>
      <c r="AI7" s="495">
        <v>18.22801975789821</v>
      </c>
      <c r="AJ7" s="495">
        <v>18.555142377035196</v>
      </c>
      <c r="AK7" s="495">
        <v>17.991464748708825</v>
      </c>
      <c r="AL7" s="495">
        <v>17.667423410112718</v>
      </c>
      <c r="AM7" s="495">
        <v>17.512067981512292</v>
      </c>
      <c r="AN7" s="495">
        <v>17.210311549300847</v>
      </c>
      <c r="AO7" s="495">
        <v>17.222126047111679</v>
      </c>
      <c r="AP7" s="495">
        <v>16.83644753698016</v>
      </c>
      <c r="AQ7" s="495">
        <v>16.622537959149124</v>
      </c>
      <c r="AR7" s="495">
        <v>16.978750732519675</v>
      </c>
    </row>
    <row r="8" spans="1:44" s="433" customFormat="1">
      <c r="A8" s="496" t="s">
        <v>200</v>
      </c>
      <c r="B8" s="497">
        <v>30.673362114715957</v>
      </c>
      <c r="C8" s="497">
        <v>30.0130815990922</v>
      </c>
      <c r="D8" s="497">
        <v>30.115918121090818</v>
      </c>
      <c r="E8" s="497">
        <v>30.251260138768959</v>
      </c>
      <c r="F8" s="497">
        <v>30.889788594027156</v>
      </c>
      <c r="G8" s="497">
        <v>26.657911654467654</v>
      </c>
      <c r="H8" s="497">
        <v>19.673205713121643</v>
      </c>
      <c r="I8" s="497">
        <v>20.626581275519175</v>
      </c>
      <c r="J8" s="497">
        <v>20.915175399997803</v>
      </c>
      <c r="K8" s="497">
        <v>21.385974495970643</v>
      </c>
      <c r="L8" s="497">
        <v>21.061670327784704</v>
      </c>
      <c r="M8" s="497">
        <v>25.838819529812167</v>
      </c>
      <c r="N8" s="497">
        <v>25.114438557027331</v>
      </c>
      <c r="O8" s="497">
        <v>24.035000956506945</v>
      </c>
      <c r="P8" s="497">
        <v>24.821263747653585</v>
      </c>
      <c r="Q8" s="497">
        <v>24.839982086560454</v>
      </c>
      <c r="R8" s="497">
        <v>25.317691164790766</v>
      </c>
      <c r="S8" s="497">
        <v>26.408368649910933</v>
      </c>
      <c r="T8" s="497">
        <v>27.484184083466808</v>
      </c>
      <c r="U8" s="497">
        <v>26.54179128159786</v>
      </c>
      <c r="V8" s="497">
        <v>27.582929804654832</v>
      </c>
      <c r="W8" s="497">
        <v>26.852236087951386</v>
      </c>
      <c r="X8" s="497">
        <v>25.540146759631593</v>
      </c>
      <c r="Y8" s="497">
        <v>23.886819766136345</v>
      </c>
      <c r="Z8" s="497">
        <v>22.041756710652759</v>
      </c>
      <c r="AA8" s="497">
        <v>21.132175003164392</v>
      </c>
      <c r="AB8" s="497">
        <v>21.565958777286898</v>
      </c>
      <c r="AC8" s="497">
        <v>21.950622869869512</v>
      </c>
      <c r="AD8" s="497">
        <v>22.370234794753692</v>
      </c>
      <c r="AE8" s="497">
        <v>25.604088773346302</v>
      </c>
      <c r="AF8" s="497">
        <v>24.282553709977755</v>
      </c>
      <c r="AG8" s="497">
        <v>23.646022673418887</v>
      </c>
      <c r="AH8" s="497">
        <v>23.170295318539186</v>
      </c>
      <c r="AI8" s="497">
        <v>23.88313385024588</v>
      </c>
      <c r="AJ8" s="497">
        <v>25.052976312322411</v>
      </c>
      <c r="AK8" s="497">
        <v>24.486656828480065</v>
      </c>
      <c r="AL8" s="497">
        <v>24.604815293463076</v>
      </c>
      <c r="AM8" s="497">
        <v>25.169943220745861</v>
      </c>
      <c r="AN8" s="497">
        <v>25.950367376275025</v>
      </c>
      <c r="AO8" s="497">
        <v>25.360293638795579</v>
      </c>
      <c r="AP8" s="497">
        <v>25.40200605299276</v>
      </c>
      <c r="AQ8" s="497">
        <v>24.353436436332554</v>
      </c>
      <c r="AR8" s="497">
        <v>24.45388216228466</v>
      </c>
    </row>
    <row r="9" spans="1:44" s="433" customFormat="1">
      <c r="A9" s="496" t="s">
        <v>365</v>
      </c>
      <c r="B9" s="497">
        <v>23.388053564228525</v>
      </c>
      <c r="C9" s="497">
        <v>23.232150582144037</v>
      </c>
      <c r="D9" s="497">
        <v>23.005358371610349</v>
      </c>
      <c r="E9" s="497">
        <v>22.268176923972462</v>
      </c>
      <c r="F9" s="497">
        <v>21.92790402442656</v>
      </c>
      <c r="G9" s="497">
        <v>22.5327660459924</v>
      </c>
      <c r="H9" s="497">
        <v>22.928407470958447</v>
      </c>
      <c r="I9" s="497">
        <v>22.830232896616725</v>
      </c>
      <c r="J9" s="497">
        <v>23.266460767270338</v>
      </c>
      <c r="K9" s="497">
        <v>22.97113075333813</v>
      </c>
      <c r="L9" s="497">
        <v>22.844764236420563</v>
      </c>
      <c r="M9" s="497">
        <v>22.491453665640105</v>
      </c>
      <c r="N9" s="497">
        <v>22.274783986202817</v>
      </c>
      <c r="O9" s="497">
        <v>22.042233584052362</v>
      </c>
      <c r="P9" s="497">
        <v>21.979933559914443</v>
      </c>
      <c r="Q9" s="497">
        <v>21.827178429614051</v>
      </c>
      <c r="R9" s="497">
        <v>21.929758814244796</v>
      </c>
      <c r="S9" s="497">
        <v>21.983964200148122</v>
      </c>
      <c r="T9" s="497">
        <v>21.963785690338501</v>
      </c>
      <c r="U9" s="497">
        <v>21.650240046793463</v>
      </c>
      <c r="V9" s="497">
        <v>21.749156945209865</v>
      </c>
      <c r="W9" s="497">
        <v>21.527744976993894</v>
      </c>
      <c r="X9" s="497">
        <v>21.338045109753047</v>
      </c>
      <c r="Y9" s="497">
        <v>21.144900842800439</v>
      </c>
      <c r="Z9" s="497">
        <v>21.043469928297156</v>
      </c>
      <c r="AA9" s="497">
        <v>20.751810135144897</v>
      </c>
      <c r="AB9" s="497">
        <v>20.619591614660557</v>
      </c>
      <c r="AC9" s="497">
        <v>20.863584189887099</v>
      </c>
      <c r="AD9" s="497">
        <v>21.225425135486365</v>
      </c>
      <c r="AE9" s="497">
        <v>21.320621594616853</v>
      </c>
      <c r="AF9" s="497">
        <v>21.434417738155037</v>
      </c>
      <c r="AG9" s="497">
        <v>21.403285900605599</v>
      </c>
      <c r="AH9" s="497">
        <v>21.372518862740471</v>
      </c>
      <c r="AI9" s="497">
        <v>21.013957923159822</v>
      </c>
      <c r="AJ9" s="497">
        <v>21.281420365915125</v>
      </c>
      <c r="AK9" s="497">
        <v>20.998676023421805</v>
      </c>
      <c r="AL9" s="497">
        <v>20.993130804927244</v>
      </c>
      <c r="AM9" s="497">
        <v>20.8708365971736</v>
      </c>
      <c r="AN9" s="497">
        <v>20.959697862280738</v>
      </c>
      <c r="AO9" s="497">
        <v>20.718799132912849</v>
      </c>
      <c r="AP9" s="497">
        <v>20.723876343139501</v>
      </c>
      <c r="AQ9" s="497">
        <v>20.697004095154568</v>
      </c>
      <c r="AR9" s="497">
        <v>20.766188795498593</v>
      </c>
    </row>
    <row r="10" spans="1:44" s="433" customFormat="1">
      <c r="A10" s="496" t="s">
        <v>202</v>
      </c>
      <c r="B10" s="497">
        <v>27.883085404357779</v>
      </c>
      <c r="C10" s="497">
        <v>29.909709729897827</v>
      </c>
      <c r="D10" s="497">
        <v>31.047115169918417</v>
      </c>
      <c r="E10" s="497">
        <v>28.28860931977426</v>
      </c>
      <c r="F10" s="497">
        <v>23.417048700261411</v>
      </c>
      <c r="G10" s="497">
        <v>22.869397703399958</v>
      </c>
      <c r="H10" s="497">
        <v>20.626581275519175</v>
      </c>
      <c r="I10" s="497">
        <v>36.576985116718177</v>
      </c>
      <c r="J10" s="497">
        <v>37.353238987633851</v>
      </c>
      <c r="K10" s="497">
        <v>31.723449621922757</v>
      </c>
      <c r="L10" s="497">
        <v>29.171704407153587</v>
      </c>
      <c r="M10" s="497">
        <v>25.30910562177009</v>
      </c>
      <c r="N10" s="497">
        <v>21.873831738864997</v>
      </c>
      <c r="O10" s="497">
        <v>22.612049541392672</v>
      </c>
      <c r="P10" s="497">
        <v>22.196089383953957</v>
      </c>
      <c r="Q10" s="497">
        <v>25.644908787126202</v>
      </c>
      <c r="R10" s="497">
        <v>27.850252519369452</v>
      </c>
      <c r="S10" s="497">
        <v>31.068111539766836</v>
      </c>
      <c r="T10" s="497">
        <v>33.956365094559473</v>
      </c>
      <c r="U10" s="497">
        <v>32.431989509899054</v>
      </c>
      <c r="V10" s="497">
        <v>33.255101619158005</v>
      </c>
      <c r="W10" s="497">
        <v>32.658602627848524</v>
      </c>
      <c r="X10" s="497">
        <v>32.658602627848524</v>
      </c>
      <c r="Y10" s="497">
        <v>26.746874455370051</v>
      </c>
      <c r="Z10" s="497">
        <v>26.986493458318044</v>
      </c>
      <c r="AA10" s="497">
        <v>22.965980024733863</v>
      </c>
      <c r="AB10" s="497">
        <v>21.393958367298392</v>
      </c>
      <c r="AC10" s="497">
        <v>20.788058831617995</v>
      </c>
      <c r="AD10" s="497">
        <v>22.176294538297061</v>
      </c>
      <c r="AE10" s="497">
        <v>22.230857470367074</v>
      </c>
      <c r="AF10" s="497">
        <v>35.325803142307002</v>
      </c>
      <c r="AG10" s="497">
        <v>35.956042486613256</v>
      </c>
      <c r="AH10" s="497">
        <v>37.010852153143077</v>
      </c>
      <c r="AI10" s="497">
        <v>36.50234915113716</v>
      </c>
      <c r="AJ10" s="497">
        <v>32.582091143496051</v>
      </c>
      <c r="AK10" s="497">
        <v>30.664033075550702</v>
      </c>
      <c r="AL10" s="497">
        <v>32.395774391254704</v>
      </c>
      <c r="AM10" s="497">
        <v>29.302729136501199</v>
      </c>
      <c r="AN10" s="497">
        <v>31.946730002285779</v>
      </c>
      <c r="AO10" s="497">
        <v>27.965786786413403</v>
      </c>
      <c r="AP10" s="497">
        <v>30.548239009533361</v>
      </c>
      <c r="AQ10" s="497">
        <v>30.190528000497029</v>
      </c>
      <c r="AR10" s="497">
        <v>30.944667680448536</v>
      </c>
    </row>
    <row r="11" spans="1:44" s="433" customFormat="1">
      <c r="A11" s="496" t="s">
        <v>203</v>
      </c>
      <c r="B11" s="497">
        <v>25.4782008105907</v>
      </c>
      <c r="C11" s="497">
        <v>27.149376533074992</v>
      </c>
      <c r="D11" s="497">
        <v>25.729500941987581</v>
      </c>
      <c r="E11" s="497">
        <v>25.403790491659343</v>
      </c>
      <c r="F11" s="497">
        <v>24.739874855749015</v>
      </c>
      <c r="G11" s="497">
        <v>23.675971436578266</v>
      </c>
      <c r="H11" s="497">
        <v>22.674836898649769</v>
      </c>
      <c r="I11" s="497">
        <v>23.052450682147047</v>
      </c>
      <c r="J11" s="497">
        <v>23.226034777455169</v>
      </c>
      <c r="K11" s="497">
        <v>22.065420359014215</v>
      </c>
      <c r="L11" s="497">
        <v>21.101245336904618</v>
      </c>
      <c r="M11" s="497">
        <v>20.58133321455038</v>
      </c>
      <c r="N11" s="497">
        <v>19.686995767002678</v>
      </c>
      <c r="O11" s="497">
        <v>19.01062049394589</v>
      </c>
      <c r="P11" s="497">
        <v>17.823531729362287</v>
      </c>
      <c r="Q11" s="497">
        <v>17.397653135416284</v>
      </c>
      <c r="R11" s="497">
        <v>17.1846034580566</v>
      </c>
      <c r="S11" s="497">
        <v>16.73295921027265</v>
      </c>
      <c r="T11" s="497">
        <v>16.0101372265222</v>
      </c>
      <c r="U11" s="497">
        <v>15.308782972176438</v>
      </c>
      <c r="V11" s="497">
        <v>17.027730595370997</v>
      </c>
      <c r="W11" s="497">
        <v>16.257415040175598</v>
      </c>
      <c r="X11" s="497">
        <v>15.947821743221233</v>
      </c>
      <c r="Y11" s="497">
        <v>15.674748340617967</v>
      </c>
      <c r="Z11" s="497">
        <v>14.595551696844247</v>
      </c>
      <c r="AA11" s="497">
        <v>13.935493854862049</v>
      </c>
      <c r="AB11" s="497">
        <v>13.032688815948045</v>
      </c>
      <c r="AC11" s="497">
        <v>13.231051565121874</v>
      </c>
      <c r="AD11" s="497">
        <v>13.650382217311272</v>
      </c>
      <c r="AE11" s="497">
        <v>14.264830929958707</v>
      </c>
      <c r="AF11" s="497">
        <v>13.875441676124897</v>
      </c>
      <c r="AG11" s="497">
        <v>13.999737349021727</v>
      </c>
      <c r="AH11" s="497">
        <v>14.562895754209293</v>
      </c>
      <c r="AI11" s="497">
        <v>15.84574250253786</v>
      </c>
      <c r="AJ11" s="497">
        <v>16.399985475919262</v>
      </c>
      <c r="AK11" s="497">
        <v>15.943839164940254</v>
      </c>
      <c r="AL11" s="497">
        <v>15.652141416249968</v>
      </c>
      <c r="AM11" s="497">
        <v>15.52315306482531</v>
      </c>
      <c r="AN11" s="497">
        <v>15.074187209110612</v>
      </c>
      <c r="AO11" s="497">
        <v>15.387285268043986</v>
      </c>
      <c r="AP11" s="497">
        <v>14.960280266669916</v>
      </c>
      <c r="AQ11" s="497">
        <v>14.741044374651018</v>
      </c>
      <c r="AR11" s="497">
        <v>15.327487161240672</v>
      </c>
    </row>
    <row r="12" spans="1:44" s="407" customFormat="1">
      <c r="A12" s="498" t="s">
        <v>815</v>
      </c>
      <c r="B12" s="495">
        <v>20.424022125123606</v>
      </c>
      <c r="C12" s="495">
        <v>20.587918333621257</v>
      </c>
      <c r="D12" s="495">
        <v>20.487910054720341</v>
      </c>
      <c r="E12" s="495">
        <v>20.387095894691747</v>
      </c>
      <c r="F12" s="495">
        <v>20.311984015791651</v>
      </c>
      <c r="G12" s="495">
        <v>20.350615750828226</v>
      </c>
      <c r="H12" s="495">
        <v>20.312965714063893</v>
      </c>
      <c r="I12" s="495">
        <v>20.419855966572083</v>
      </c>
      <c r="J12" s="495">
        <v>20.634081498037762</v>
      </c>
      <c r="K12" s="495">
        <v>20.694716577359458</v>
      </c>
      <c r="L12" s="495">
        <v>20.239370155211741</v>
      </c>
      <c r="M12" s="495">
        <v>19.827554336953245</v>
      </c>
      <c r="N12" s="495">
        <v>19.760274628353987</v>
      </c>
      <c r="O12" s="495">
        <v>19.905937792567983</v>
      </c>
      <c r="P12" s="495">
        <v>19.726545067386496</v>
      </c>
      <c r="Q12" s="495">
        <v>19.039848529505367</v>
      </c>
      <c r="R12" s="495" t="e">
        <v>#REF!</v>
      </c>
      <c r="S12" s="495" t="e">
        <v>#REF!</v>
      </c>
      <c r="T12" s="495" t="e">
        <v>#REF!</v>
      </c>
      <c r="U12" s="495" t="e">
        <v>#REF!</v>
      </c>
      <c r="V12" s="495" t="e">
        <v>#REF!</v>
      </c>
      <c r="W12" s="495" t="e">
        <v>#REF!</v>
      </c>
      <c r="X12" s="495" t="e">
        <v>#REF!</v>
      </c>
      <c r="Y12" s="495" t="e">
        <v>#REF!</v>
      </c>
      <c r="Z12" s="495" t="e">
        <v>#REF!</v>
      </c>
      <c r="AA12" s="495" t="e">
        <v>#REF!</v>
      </c>
      <c r="AB12" s="495" t="e">
        <v>#REF!</v>
      </c>
      <c r="AC12" s="495" t="e">
        <v>#REF!</v>
      </c>
      <c r="AD12" s="495" t="e">
        <v>#REF!</v>
      </c>
      <c r="AE12" s="495" t="e">
        <v>#REF!</v>
      </c>
      <c r="AF12" s="495" t="e">
        <v>#REF!</v>
      </c>
      <c r="AG12" s="495" t="e">
        <v>#REF!</v>
      </c>
      <c r="AH12" s="495">
        <v>15.810471087987981</v>
      </c>
      <c r="AI12" s="495">
        <v>15.679702662360578</v>
      </c>
      <c r="AJ12" s="495">
        <v>15.966010535331698</v>
      </c>
      <c r="AK12" s="495">
        <v>15.926469633410987</v>
      </c>
      <c r="AL12" s="495">
        <v>16.192694238863815</v>
      </c>
      <c r="AM12" s="495">
        <v>16.143414673408689</v>
      </c>
      <c r="AN12" s="495">
        <v>16.15463668969274</v>
      </c>
      <c r="AO12" s="495">
        <v>16.189267241005847</v>
      </c>
      <c r="AP12" s="495">
        <v>16.313073425615688</v>
      </c>
      <c r="AQ12" s="495">
        <v>16.164206817126189</v>
      </c>
      <c r="AR12" s="495">
        <v>16.170632346756321</v>
      </c>
    </row>
    <row r="13" spans="1:44" s="407" customFormat="1">
      <c r="A13" s="499" t="s">
        <v>228</v>
      </c>
      <c r="B13" s="495"/>
      <c r="C13" s="495"/>
      <c r="D13" s="495"/>
      <c r="E13" s="495"/>
      <c r="F13" s="495"/>
      <c r="G13" s="495"/>
      <c r="H13" s="495"/>
      <c r="I13" s="495"/>
      <c r="J13" s="495"/>
      <c r="K13" s="495"/>
      <c r="L13" s="495"/>
      <c r="M13" s="495"/>
      <c r="N13" s="495"/>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495"/>
      <c r="AL13" s="495"/>
      <c r="AM13" s="495"/>
      <c r="AN13" s="495"/>
      <c r="AO13" s="495"/>
      <c r="AP13" s="495"/>
      <c r="AQ13" s="495"/>
      <c r="AR13" s="495"/>
    </row>
    <row r="14" spans="1:44" s="407" customFormat="1">
      <c r="A14" s="500" t="s">
        <v>347</v>
      </c>
      <c r="B14" s="497">
        <v>26.28275855370158</v>
      </c>
      <c r="C14" s="497">
        <v>25.871843992724358</v>
      </c>
      <c r="D14" s="497">
        <v>25.088555472821877</v>
      </c>
      <c r="E14" s="497">
        <v>24.726847261216964</v>
      </c>
      <c r="F14" s="497">
        <v>24.315838275259839</v>
      </c>
      <c r="G14" s="497">
        <v>23.939993303075212</v>
      </c>
      <c r="H14" s="497">
        <v>23.556148835862615</v>
      </c>
      <c r="I14" s="497">
        <v>23.571607371470225</v>
      </c>
      <c r="J14" s="497">
        <v>23.112251450356666</v>
      </c>
      <c r="K14" s="497">
        <v>22.784506037793744</v>
      </c>
      <c r="L14" s="497">
        <v>22.386591282317134</v>
      </c>
      <c r="M14" s="497">
        <v>22.044534534174034</v>
      </c>
      <c r="N14" s="497" t="e">
        <v>#REF!</v>
      </c>
      <c r="O14" s="497" t="e">
        <v>#REF!</v>
      </c>
      <c r="P14" s="497" t="e">
        <v>#REF!</v>
      </c>
      <c r="Q14" s="497" t="e">
        <v>#REF!</v>
      </c>
      <c r="R14" s="497" t="e">
        <v>#REF!</v>
      </c>
      <c r="S14" s="497" t="e">
        <v>#REF!</v>
      </c>
      <c r="T14" s="497" t="e">
        <v>#REF!</v>
      </c>
      <c r="U14" s="497" t="e">
        <v>#REF!</v>
      </c>
      <c r="V14" s="497" t="e">
        <v>#REF!</v>
      </c>
      <c r="W14" s="497" t="e">
        <v>#REF!</v>
      </c>
      <c r="X14" s="497" t="e">
        <v>#REF!</v>
      </c>
      <c r="Y14" s="497" t="e">
        <v>#REF!</v>
      </c>
      <c r="Z14" s="497" t="e">
        <v>#REF!</v>
      </c>
      <c r="AA14" s="497" t="e">
        <v>#REF!</v>
      </c>
      <c r="AB14" s="497" t="e">
        <v>#REF!</v>
      </c>
      <c r="AC14" s="497" t="e">
        <v>#REF!</v>
      </c>
      <c r="AD14" s="497" t="e">
        <v>#REF!</v>
      </c>
      <c r="AE14" s="497" t="e">
        <v>#REF!</v>
      </c>
      <c r="AF14" s="497" t="e">
        <v>#REF!</v>
      </c>
      <c r="AG14" s="497" t="e">
        <v>#REF!</v>
      </c>
      <c r="AH14" s="497">
        <v>20.737915350618039</v>
      </c>
      <c r="AI14" s="497">
        <v>20.147522608635569</v>
      </c>
      <c r="AJ14" s="497">
        <v>20.030637755045738</v>
      </c>
      <c r="AK14" s="497">
        <v>19.587034263254637</v>
      </c>
      <c r="AL14" s="497">
        <v>19.58312359227881</v>
      </c>
      <c r="AM14" s="497">
        <v>19.847308143182133</v>
      </c>
      <c r="AN14" s="497">
        <v>19.907980480317828</v>
      </c>
      <c r="AO14" s="497">
        <v>20.188758734787939</v>
      </c>
      <c r="AP14" s="497">
        <v>20.265592776220981</v>
      </c>
      <c r="AQ14" s="497">
        <v>20.282802215899345</v>
      </c>
      <c r="AR14" s="497">
        <v>20.414929730196221</v>
      </c>
    </row>
    <row r="15" spans="1:44" s="407" customFormat="1">
      <c r="A15" s="500" t="s">
        <v>529</v>
      </c>
      <c r="B15" s="497">
        <v>11.853293913217533</v>
      </c>
      <c r="C15" s="497">
        <v>11.363918306963068</v>
      </c>
      <c r="D15" s="497">
        <v>12.064985634221809</v>
      </c>
      <c r="E15" s="497">
        <v>12.092380793659609</v>
      </c>
      <c r="F15" s="497">
        <v>13.433294524643813</v>
      </c>
      <c r="G15" s="497">
        <v>14.360008987466413</v>
      </c>
      <c r="H15" s="497">
        <v>14.0108563187747</v>
      </c>
      <c r="I15" s="497">
        <v>13.936720978187777</v>
      </c>
      <c r="J15" s="497">
        <v>14.753639339304231</v>
      </c>
      <c r="K15" s="497">
        <v>14.615040183872937</v>
      </c>
      <c r="L15" s="497">
        <v>13.008287328616607</v>
      </c>
      <c r="M15" s="497">
        <v>13.356632403664658</v>
      </c>
      <c r="N15" s="497" t="e">
        <v>#REF!</v>
      </c>
      <c r="O15" s="497" t="e">
        <v>#REF!</v>
      </c>
      <c r="P15" s="497" t="e">
        <v>#REF!</v>
      </c>
      <c r="Q15" s="497" t="e">
        <v>#REF!</v>
      </c>
      <c r="R15" s="497" t="e">
        <v>#REF!</v>
      </c>
      <c r="S15" s="497" t="e">
        <v>#REF!</v>
      </c>
      <c r="T15" s="497" t="e">
        <v>#REF!</v>
      </c>
      <c r="U15" s="497" t="e">
        <v>#REF!</v>
      </c>
      <c r="V15" s="497" t="e">
        <v>#REF!</v>
      </c>
      <c r="W15" s="497" t="e">
        <v>#REF!</v>
      </c>
      <c r="X15" s="497" t="e">
        <v>#REF!</v>
      </c>
      <c r="Y15" s="497" t="e">
        <v>#REF!</v>
      </c>
      <c r="Z15" s="497" t="e">
        <v>#REF!</v>
      </c>
      <c r="AA15" s="497" t="e">
        <v>#REF!</v>
      </c>
      <c r="AB15" s="497" t="e">
        <v>#REF!</v>
      </c>
      <c r="AC15" s="497" t="e">
        <v>#REF!</v>
      </c>
      <c r="AD15" s="497" t="e">
        <v>#REF!</v>
      </c>
      <c r="AE15" s="497" t="e">
        <v>#REF!</v>
      </c>
      <c r="AF15" s="497" t="e">
        <v>#REF!</v>
      </c>
      <c r="AG15" s="497" t="e">
        <v>#REF!</v>
      </c>
      <c r="AH15" s="497">
        <v>3.9662327905442307</v>
      </c>
      <c r="AI15" s="497">
        <v>3.4620251632219898</v>
      </c>
      <c r="AJ15" s="497">
        <v>3.7780803267528933</v>
      </c>
      <c r="AK15" s="497">
        <v>4.4283937376534732</v>
      </c>
      <c r="AL15" s="497">
        <v>6.2666122620479516</v>
      </c>
      <c r="AM15" s="497">
        <v>5.4834317853794996</v>
      </c>
      <c r="AN15" s="497">
        <v>4.7197735602047164</v>
      </c>
      <c r="AO15" s="497">
        <v>5.1604743738596781</v>
      </c>
      <c r="AP15" s="497">
        <v>5.1146285134906773</v>
      </c>
      <c r="AQ15" s="497">
        <v>4.294140258234453</v>
      </c>
      <c r="AR15" s="497">
        <v>4.4605600334061339</v>
      </c>
    </row>
    <row r="16" spans="1:44" s="407" customFormat="1">
      <c r="A16" s="500" t="s">
        <v>150</v>
      </c>
      <c r="B16" s="497">
        <v>5.8442350318814951</v>
      </c>
      <c r="C16" s="497">
        <v>6.1626733416404473</v>
      </c>
      <c r="D16" s="497">
        <v>6.3455478698609609</v>
      </c>
      <c r="E16" s="497">
        <v>6.5995861128862243</v>
      </c>
      <c r="F16" s="497">
        <v>6.7228516856618183</v>
      </c>
      <c r="G16" s="497">
        <v>6.9718679045985219</v>
      </c>
      <c r="H16" s="497">
        <v>7.2359512413605689</v>
      </c>
      <c r="I16" s="497">
        <v>7.4396689853425597</v>
      </c>
      <c r="J16" s="497">
        <v>7.5534513880213945</v>
      </c>
      <c r="K16" s="497">
        <v>7.6830182808757659</v>
      </c>
      <c r="L16" s="497">
        <v>7.7905010925058003</v>
      </c>
      <c r="M16" s="497">
        <v>7.8689532320091198</v>
      </c>
      <c r="N16" s="497" t="e">
        <v>#REF!</v>
      </c>
      <c r="O16" s="497" t="e">
        <v>#REF!</v>
      </c>
      <c r="P16" s="497" t="e">
        <v>#REF!</v>
      </c>
      <c r="Q16" s="497" t="e">
        <v>#REF!</v>
      </c>
      <c r="R16" s="497" t="e">
        <v>#REF!</v>
      </c>
      <c r="S16" s="497" t="e">
        <v>#REF!</v>
      </c>
      <c r="T16" s="497" t="e">
        <v>#REF!</v>
      </c>
      <c r="U16" s="497" t="e">
        <v>#REF!</v>
      </c>
      <c r="V16" s="497" t="e">
        <v>#REF!</v>
      </c>
      <c r="W16" s="497" t="e">
        <v>#REF!</v>
      </c>
      <c r="X16" s="497" t="e">
        <v>#REF!</v>
      </c>
      <c r="Y16" s="497" t="e">
        <v>#REF!</v>
      </c>
      <c r="Z16" s="497" t="e">
        <v>#REF!</v>
      </c>
      <c r="AA16" s="497" t="e">
        <v>#REF!</v>
      </c>
      <c r="AB16" s="497" t="e">
        <v>#REF!</v>
      </c>
      <c r="AC16" s="497" t="e">
        <v>#REF!</v>
      </c>
      <c r="AD16" s="497" t="e">
        <v>#REF!</v>
      </c>
      <c r="AE16" s="497" t="e">
        <v>#REF!</v>
      </c>
      <c r="AF16" s="497" t="e">
        <v>#REF!</v>
      </c>
      <c r="AG16" s="497" t="e">
        <v>#REF!</v>
      </c>
      <c r="AH16" s="497">
        <v>5.4758183136660872</v>
      </c>
      <c r="AI16" s="497">
        <v>5.3288351402105345</v>
      </c>
      <c r="AJ16" s="497">
        <v>5.1399541295464548</v>
      </c>
      <c r="AK16" s="497">
        <v>4.9674799541899066</v>
      </c>
      <c r="AL16" s="497">
        <v>4.8170365711293446</v>
      </c>
      <c r="AM16" s="497">
        <v>4.7274891365726237</v>
      </c>
      <c r="AN16" s="497">
        <v>4.6361914257619468</v>
      </c>
      <c r="AO16" s="497">
        <v>4.556502462657213</v>
      </c>
      <c r="AP16" s="497">
        <v>4.4581947656065131</v>
      </c>
      <c r="AQ16" s="497">
        <v>4.3597523830663159</v>
      </c>
      <c r="AR16" s="497">
        <v>4.2344924330669391</v>
      </c>
    </row>
    <row r="17" spans="1:44" s="407" customFormat="1">
      <c r="A17" s="499" t="s">
        <v>346</v>
      </c>
      <c r="B17" s="495">
        <v>62.061485874470925</v>
      </c>
      <c r="C17" s="495">
        <v>62.422815213831051</v>
      </c>
      <c r="D17" s="495">
        <v>60.504768144731457</v>
      </c>
      <c r="E17" s="495">
        <v>60.870325584783849</v>
      </c>
      <c r="F17" s="495">
        <v>59.987481936880968</v>
      </c>
      <c r="G17" s="495">
        <v>61.026101851663164</v>
      </c>
      <c r="H17" s="495">
        <v>60.473398313664376</v>
      </c>
      <c r="I17" s="495">
        <v>60.900391346537354</v>
      </c>
      <c r="J17" s="495">
        <v>61.234879310408331</v>
      </c>
      <c r="K17" s="495">
        <v>61.969459443767064</v>
      </c>
      <c r="L17" s="495">
        <v>60.939528133157637</v>
      </c>
      <c r="M17" s="495">
        <v>59.248252933880131</v>
      </c>
      <c r="N17" s="495">
        <v>58.44565208424649</v>
      </c>
      <c r="O17" s="495">
        <v>59.805221017567611</v>
      </c>
      <c r="P17" s="495">
        <v>60.114743837702498</v>
      </c>
      <c r="Q17" s="495">
        <v>60.025489748475067</v>
      </c>
      <c r="R17" s="495">
        <v>58.965282079840989</v>
      </c>
      <c r="S17" s="495" t="e">
        <v>#REF!</v>
      </c>
      <c r="T17" s="495" t="e">
        <v>#REF!</v>
      </c>
      <c r="U17" s="495">
        <v>57.698203660673407</v>
      </c>
      <c r="V17" s="495" t="e">
        <v>#REF!</v>
      </c>
      <c r="W17" s="495">
        <v>58.175459670467852</v>
      </c>
      <c r="X17" s="495">
        <v>56.727058324161241</v>
      </c>
      <c r="Y17" s="495">
        <v>55.336855061300092</v>
      </c>
      <c r="Z17" s="495">
        <v>55.219368169708837</v>
      </c>
      <c r="AA17" s="495">
        <v>56.007447605572139</v>
      </c>
      <c r="AB17" s="495">
        <v>55.107105565604542</v>
      </c>
      <c r="AC17" s="495">
        <v>54.050369637126927</v>
      </c>
      <c r="AD17" s="495">
        <v>53.689204791934664</v>
      </c>
      <c r="AE17" s="495">
        <v>54.350665027874101</v>
      </c>
      <c r="AF17" s="495">
        <v>53.656725091564525</v>
      </c>
      <c r="AG17" s="495">
        <v>53.532755791706677</v>
      </c>
      <c r="AH17" s="495">
        <v>52.138249598496998</v>
      </c>
      <c r="AI17" s="495">
        <v>51.661849186821129</v>
      </c>
      <c r="AJ17" s="495">
        <v>51.562128416587306</v>
      </c>
      <c r="AK17" s="495">
        <v>52.111644372777633</v>
      </c>
      <c r="AL17" s="495">
        <v>52.498765886390451</v>
      </c>
      <c r="AM17" s="495">
        <v>52.500216926875552</v>
      </c>
      <c r="AN17" s="495">
        <v>50.999559841044295</v>
      </c>
      <c r="AO17" s="495">
        <v>49.641305467278237</v>
      </c>
      <c r="AP17" s="495">
        <v>49.921549156143101</v>
      </c>
      <c r="AQ17" s="495">
        <v>49.540184988098005</v>
      </c>
      <c r="AR17" s="495">
        <v>49.898404454770606</v>
      </c>
    </row>
    <row r="18" spans="1:44" s="407" customFormat="1">
      <c r="A18" s="494" t="s">
        <v>1222</v>
      </c>
      <c r="B18" s="495">
        <v>20.903185512231985</v>
      </c>
      <c r="C18" s="495">
        <v>21.875240147127123</v>
      </c>
      <c r="D18" s="495">
        <v>21.986525913638509</v>
      </c>
      <c r="E18" s="495">
        <v>21.694771085488391</v>
      </c>
      <c r="F18" s="495">
        <v>22.476749261695634</v>
      </c>
      <c r="G18" s="495">
        <v>22.18398141954653</v>
      </c>
      <c r="H18" s="495">
        <v>21.715550409176743</v>
      </c>
      <c r="I18" s="495">
        <v>21.521090527374948</v>
      </c>
      <c r="J18" s="495">
        <v>22.039918303181548</v>
      </c>
      <c r="K18" s="495">
        <v>22.146939449310239</v>
      </c>
      <c r="L18" s="495">
        <v>21.451074488963819</v>
      </c>
      <c r="M18" s="495">
        <v>22.357650111807626</v>
      </c>
      <c r="N18" s="495">
        <v>23.009681112839115</v>
      </c>
      <c r="O18" s="495">
        <v>23.110865903343477</v>
      </c>
      <c r="P18" s="495">
        <v>22.939742740517481</v>
      </c>
      <c r="Q18" s="495">
        <v>22.893644649820484</v>
      </c>
      <c r="R18" s="495">
        <v>23.128761430407707</v>
      </c>
      <c r="S18" s="495">
        <v>23.399770361920055</v>
      </c>
      <c r="T18" s="495">
        <v>23.024679488196107</v>
      </c>
      <c r="U18" s="495">
        <v>22.504617080277164</v>
      </c>
      <c r="V18" s="495">
        <v>22.953796002420511</v>
      </c>
      <c r="W18" s="495">
        <v>23.527276944572261</v>
      </c>
      <c r="X18" s="495">
        <v>22.759683702865768</v>
      </c>
      <c r="Y18" s="495">
        <v>22.424374201779166</v>
      </c>
      <c r="Z18" s="495">
        <v>23.517734656307081</v>
      </c>
      <c r="AA18" s="495">
        <v>23.491550991363233</v>
      </c>
      <c r="AB18" s="495">
        <v>24.156564198806933</v>
      </c>
      <c r="AC18" s="495">
        <v>23.38740425291342</v>
      </c>
      <c r="AD18" s="495">
        <v>23.595111369072729</v>
      </c>
      <c r="AE18" s="495">
        <v>23.91513444552859</v>
      </c>
      <c r="AF18" s="495">
        <v>24.851810835518499</v>
      </c>
      <c r="AG18" s="495">
        <v>24.9234003821168</v>
      </c>
      <c r="AH18" s="495">
        <v>25.72307730087492</v>
      </c>
      <c r="AI18" s="495">
        <v>25.934841190980656</v>
      </c>
      <c r="AJ18" s="495">
        <v>24.705884115978314</v>
      </c>
      <c r="AK18" s="495">
        <v>24.344108694170089</v>
      </c>
      <c r="AL18" s="495">
        <v>25.076719820962229</v>
      </c>
      <c r="AM18" s="495">
        <v>25.076719820962229</v>
      </c>
      <c r="AN18" s="495">
        <v>24.386231570286757</v>
      </c>
      <c r="AO18" s="495">
        <v>23.777017081586763</v>
      </c>
      <c r="AP18" s="495">
        <v>24.31710272929098</v>
      </c>
      <c r="AQ18" s="495">
        <v>24.266662613276331</v>
      </c>
      <c r="AR18" s="495">
        <v>24.335326854275625</v>
      </c>
    </row>
    <row r="19" spans="1:44" s="407" customFormat="1">
      <c r="A19" s="498" t="s">
        <v>816</v>
      </c>
      <c r="B19" s="501"/>
      <c r="C19" s="501"/>
      <c r="D19" s="501"/>
      <c r="E19" s="501"/>
      <c r="F19" s="501"/>
      <c r="G19" s="501"/>
      <c r="H19" s="501"/>
      <c r="I19" s="501"/>
      <c r="J19" s="501"/>
      <c r="K19" s="501"/>
      <c r="L19" s="501"/>
      <c r="M19" s="501"/>
      <c r="N19" s="501"/>
      <c r="O19" s="501"/>
      <c r="P19" s="501"/>
      <c r="Q19" s="501"/>
      <c r="R19" s="501"/>
      <c r="S19" s="501"/>
      <c r="T19" s="501"/>
      <c r="U19" s="501"/>
      <c r="V19" s="501"/>
      <c r="W19" s="501"/>
      <c r="X19" s="501"/>
      <c r="Y19" s="501"/>
      <c r="Z19" s="501"/>
      <c r="AA19" s="501"/>
      <c r="AB19" s="501"/>
      <c r="AC19" s="501"/>
      <c r="AD19" s="501"/>
      <c r="AE19" s="501"/>
      <c r="AF19" s="501"/>
      <c r="AG19" s="501"/>
      <c r="AH19" s="501"/>
      <c r="AI19" s="501"/>
      <c r="AJ19" s="501"/>
      <c r="AK19" s="501"/>
      <c r="AL19" s="501"/>
      <c r="AM19" s="501"/>
      <c r="AN19" s="501"/>
      <c r="AO19" s="501"/>
      <c r="AP19" s="501"/>
      <c r="AQ19" s="501"/>
      <c r="AR19" s="501"/>
    </row>
    <row r="20" spans="1:44" s="433" customFormat="1">
      <c r="A20" s="460" t="s">
        <v>817</v>
      </c>
      <c r="B20" s="497">
        <v>24.019387700268286</v>
      </c>
      <c r="C20" s="497">
        <v>24.575506976465604</v>
      </c>
      <c r="D20" s="497">
        <v>24.315440462570059</v>
      </c>
      <c r="E20" s="497">
        <v>23.988398958302451</v>
      </c>
      <c r="F20" s="497">
        <v>23.156591409837862</v>
      </c>
      <c r="G20" s="497">
        <v>23.404782072839151</v>
      </c>
      <c r="H20" s="497">
        <v>23.870744972952853</v>
      </c>
      <c r="I20" s="497">
        <v>23.85338889261978</v>
      </c>
      <c r="J20" s="497">
        <v>23.868893580645477</v>
      </c>
      <c r="K20" s="497">
        <v>24.210260783242362</v>
      </c>
      <c r="L20" s="497">
        <v>24.018570917228647</v>
      </c>
      <c r="M20" s="497">
        <v>22.17188311180378</v>
      </c>
      <c r="N20" s="497">
        <v>21.765412337781679</v>
      </c>
      <c r="O20" s="497">
        <v>21.588535490859144</v>
      </c>
      <c r="P20" s="497">
        <v>21.384628310427097</v>
      </c>
      <c r="Q20" s="497">
        <v>21.286986081403416</v>
      </c>
      <c r="R20" s="497">
        <v>20.9273226851335</v>
      </c>
      <c r="S20" s="497">
        <v>18.399999999999999</v>
      </c>
      <c r="T20" s="497">
        <v>18.3</v>
      </c>
      <c r="U20" s="497">
        <v>18.2</v>
      </c>
      <c r="V20" s="497">
        <v>16.5</v>
      </c>
      <c r="W20" s="497">
        <v>16.8</v>
      </c>
      <c r="X20" s="497">
        <v>16.900000000000002</v>
      </c>
      <c r="Y20" s="497">
        <v>16.7</v>
      </c>
      <c r="Z20" s="497">
        <v>16</v>
      </c>
      <c r="AA20" s="497">
        <v>15.6</v>
      </c>
      <c r="AB20" s="497">
        <v>15.6</v>
      </c>
      <c r="AC20" s="497">
        <v>15.5</v>
      </c>
      <c r="AD20" s="497">
        <v>14.405470591129879</v>
      </c>
      <c r="AE20" s="497">
        <v>14.259229079876487</v>
      </c>
      <c r="AF20" s="497">
        <v>14.259229079876487</v>
      </c>
      <c r="AG20" s="497">
        <v>14.259229079876487</v>
      </c>
      <c r="AH20" s="497">
        <v>13.4</v>
      </c>
      <c r="AI20" s="497">
        <v>13.3</v>
      </c>
      <c r="AJ20" s="497">
        <v>13.3</v>
      </c>
      <c r="AK20" s="497">
        <v>13.3</v>
      </c>
      <c r="AL20" s="497">
        <v>13.468999148965825</v>
      </c>
      <c r="AM20" s="497">
        <v>13.517042877712266</v>
      </c>
      <c r="AN20" s="497">
        <v>13.490139190283202</v>
      </c>
      <c r="AO20" s="497">
        <v>13.072380592140377</v>
      </c>
      <c r="AP20" s="497">
        <v>13.019228439921845</v>
      </c>
      <c r="AQ20" s="497">
        <v>12.516075292741697</v>
      </c>
      <c r="AR20" s="497">
        <v>12.243420971273132</v>
      </c>
    </row>
    <row r="21" spans="1:44" s="407" customFormat="1">
      <c r="A21" s="498" t="s">
        <v>264</v>
      </c>
      <c r="B21" s="501"/>
      <c r="C21" s="501"/>
      <c r="D21" s="501"/>
      <c r="E21" s="501"/>
      <c r="F21" s="501"/>
      <c r="G21" s="501"/>
      <c r="H21" s="501"/>
      <c r="I21" s="501"/>
      <c r="J21" s="501"/>
      <c r="K21" s="501"/>
      <c r="L21" s="501"/>
      <c r="M21" s="501"/>
      <c r="N21" s="501"/>
      <c r="O21" s="501"/>
      <c r="P21" s="501"/>
      <c r="Q21" s="501"/>
      <c r="R21" s="501"/>
      <c r="S21" s="501"/>
      <c r="T21" s="501"/>
      <c r="U21" s="501"/>
      <c r="V21" s="501"/>
      <c r="W21" s="501"/>
      <c r="X21" s="501"/>
      <c r="Y21" s="501"/>
      <c r="Z21" s="501"/>
      <c r="AA21" s="501"/>
      <c r="AB21" s="501"/>
      <c r="AC21" s="501"/>
      <c r="AD21" s="501"/>
      <c r="AE21" s="501"/>
      <c r="AF21" s="501"/>
      <c r="AG21" s="501"/>
      <c r="AH21" s="501"/>
      <c r="AI21" s="501"/>
      <c r="AJ21" s="501"/>
      <c r="AK21" s="501"/>
      <c r="AL21" s="501"/>
      <c r="AM21" s="501"/>
      <c r="AN21" s="501"/>
      <c r="AO21" s="501"/>
      <c r="AP21" s="501"/>
      <c r="AQ21" s="501"/>
      <c r="AR21" s="501"/>
    </row>
    <row r="22" spans="1:44" s="433" customFormat="1">
      <c r="A22" s="496" t="s">
        <v>17</v>
      </c>
      <c r="B22" s="497">
        <v>25.1</v>
      </c>
      <c r="C22" s="497">
        <v>25.3</v>
      </c>
      <c r="D22" s="497">
        <v>26.91</v>
      </c>
      <c r="E22" s="497">
        <v>28.09</v>
      </c>
      <c r="F22" s="497">
        <v>24.5</v>
      </c>
      <c r="G22" s="497">
        <v>27.6</v>
      </c>
      <c r="H22" s="497">
        <v>27</v>
      </c>
      <c r="I22" s="497">
        <v>30</v>
      </c>
      <c r="J22" s="497">
        <v>26.700000000000003</v>
      </c>
      <c r="K22" s="497">
        <v>24.2</v>
      </c>
      <c r="L22" s="497">
        <v>20.200000000000003</v>
      </c>
      <c r="M22" s="497">
        <v>21.808543421606043</v>
      </c>
      <c r="N22" s="497">
        <v>17.599999999999998</v>
      </c>
      <c r="O22" s="497">
        <v>24.2</v>
      </c>
      <c r="P22" s="497">
        <v>22.93333333333333</v>
      </c>
      <c r="Q22" s="497">
        <v>30.43333333333333</v>
      </c>
      <c r="R22" s="497">
        <v>28.499999999999996</v>
      </c>
      <c r="S22" s="497">
        <v>27</v>
      </c>
      <c r="T22" s="497">
        <v>27.900000000000002</v>
      </c>
      <c r="U22" s="497">
        <v>33.635110000000005</v>
      </c>
      <c r="V22" s="497">
        <v>23.1</v>
      </c>
      <c r="W22" s="497">
        <v>18.580214231545828</v>
      </c>
      <c r="X22" s="497">
        <v>24.63</v>
      </c>
      <c r="Y22" s="497">
        <v>16.147148153780112</v>
      </c>
      <c r="Z22" s="497">
        <v>24.395298769874334</v>
      </c>
      <c r="AA22" s="497">
        <v>9.7592444543932046</v>
      </c>
      <c r="AB22" s="497">
        <v>20.136079897779165</v>
      </c>
      <c r="AC22" s="497">
        <v>20.9</v>
      </c>
      <c r="AD22" s="497">
        <v>17.724767142992896</v>
      </c>
      <c r="AE22" s="497">
        <v>20.5</v>
      </c>
      <c r="AF22" s="497">
        <v>21.2</v>
      </c>
      <c r="AG22" s="497">
        <v>20.334051172101567</v>
      </c>
      <c r="AH22" s="497">
        <v>17.543300000000002</v>
      </c>
      <c r="AI22" s="497">
        <v>18.259221889335237</v>
      </c>
      <c r="AJ22" s="497">
        <v>29.471856116764076</v>
      </c>
      <c r="AK22" s="497">
        <v>25.205310777431748</v>
      </c>
      <c r="AL22" s="497">
        <v>18.326053574556834</v>
      </c>
      <c r="AM22" s="497">
        <v>20.620364134702701</v>
      </c>
      <c r="AN22" s="497">
        <v>26.870692205599767</v>
      </c>
      <c r="AO22" s="497">
        <v>34.631701700000001</v>
      </c>
      <c r="AP22" s="497">
        <v>22.327343299999999</v>
      </c>
      <c r="AQ22" s="497">
        <v>26.88</v>
      </c>
      <c r="AR22" s="497">
        <v>25.629999999999995</v>
      </c>
    </row>
    <row r="23" spans="1:44" s="433" customFormat="1">
      <c r="A23" s="496" t="s">
        <v>475</v>
      </c>
      <c r="B23" s="497">
        <v>26.460028946824309</v>
      </c>
      <c r="C23" s="497">
        <v>30.337114863993815</v>
      </c>
      <c r="D23" s="497">
        <v>26.267998896405281</v>
      </c>
      <c r="E23" s="497">
        <v>27.159647217936261</v>
      </c>
      <c r="F23" s="497">
        <v>26.420152530621678</v>
      </c>
      <c r="G23" s="497">
        <v>24.94218382676172</v>
      </c>
      <c r="H23" s="497">
        <v>25.338678767319429</v>
      </c>
      <c r="I23" s="497">
        <v>21.789611116292082</v>
      </c>
      <c r="J23" s="497">
        <v>24.736398144242937</v>
      </c>
      <c r="K23" s="497">
        <v>22.467107689376128</v>
      </c>
      <c r="L23" s="497">
        <v>20.927840332380168</v>
      </c>
      <c r="M23" s="497">
        <v>16.82439336202701</v>
      </c>
      <c r="N23" s="497">
        <v>17.214472615682183</v>
      </c>
      <c r="O23" s="497">
        <v>21.57847738154117</v>
      </c>
      <c r="P23" s="497">
        <v>19.219926789245591</v>
      </c>
      <c r="Q23" s="497">
        <v>18.238598420866559</v>
      </c>
      <c r="R23" s="497">
        <v>19.950095766913599</v>
      </c>
      <c r="S23" s="497">
        <v>23.780201106059906</v>
      </c>
      <c r="T23" s="497">
        <v>19.403693284885545</v>
      </c>
      <c r="U23" s="497">
        <v>20.013915917449186</v>
      </c>
      <c r="V23" s="497">
        <v>18.8</v>
      </c>
      <c r="W23" s="497">
        <v>18.703878501197241</v>
      </c>
      <c r="X23" s="497">
        <v>16.8</v>
      </c>
      <c r="Y23" s="497">
        <v>15.48749921752289</v>
      </c>
      <c r="Z23" s="497">
        <v>17.369554219891768</v>
      </c>
      <c r="AA23" s="497">
        <v>14.863786014608477</v>
      </c>
      <c r="AB23" s="497">
        <v>15.61509471494249</v>
      </c>
      <c r="AC23" s="497">
        <v>12.613130252368601</v>
      </c>
      <c r="AD23" s="497">
        <v>13.991650462095631</v>
      </c>
      <c r="AE23" s="497">
        <v>14.586205128103527</v>
      </c>
      <c r="AF23" s="497">
        <v>14.033843800164442</v>
      </c>
      <c r="AG23" s="497">
        <v>15.44245004757199</v>
      </c>
      <c r="AH23" s="497">
        <v>15.959410973254002</v>
      </c>
      <c r="AI23" s="497">
        <v>17.771089913027911</v>
      </c>
      <c r="AJ23" s="497">
        <v>17.630384043591281</v>
      </c>
      <c r="AK23" s="497">
        <v>19.264726987857653</v>
      </c>
      <c r="AL23" s="497">
        <v>18.16286902061638</v>
      </c>
      <c r="AM23" s="497">
        <v>20.38232334738553</v>
      </c>
      <c r="AN23" s="497">
        <v>20.768240977406293</v>
      </c>
      <c r="AO23" s="497">
        <v>16.045936478539179</v>
      </c>
      <c r="AP23" s="497">
        <v>17.960906808367795</v>
      </c>
      <c r="AQ23" s="497">
        <v>21.542612148224944</v>
      </c>
      <c r="AR23" s="497">
        <v>20.523718205639828</v>
      </c>
    </row>
    <row r="24" spans="1:44" s="433" customFormat="1" ht="13.5" thickBot="1">
      <c r="A24" s="502" t="s">
        <v>476</v>
      </c>
      <c r="B24" s="503">
        <v>23.925707368739598</v>
      </c>
      <c r="C24" s="503">
        <v>23.734100440162202</v>
      </c>
      <c r="D24" s="503">
        <v>22.250707685734124</v>
      </c>
      <c r="E24" s="503">
        <v>24.109994547012541</v>
      </c>
      <c r="F24" s="503">
        <v>19.114850732078342</v>
      </c>
      <c r="G24" s="503">
        <v>17.972863987855213</v>
      </c>
      <c r="H24" s="503">
        <v>17.763955085224978</v>
      </c>
      <c r="I24" s="503">
        <v>16.959491010973618</v>
      </c>
      <c r="J24" s="503">
        <v>19.298248255599216</v>
      </c>
      <c r="K24" s="503">
        <v>14.326138871366506</v>
      </c>
      <c r="L24" s="503">
        <v>14.461266742693315</v>
      </c>
      <c r="M24" s="503">
        <v>15.462141388284966</v>
      </c>
      <c r="N24" s="503">
        <v>12.505161641275697</v>
      </c>
      <c r="O24" s="503">
        <v>12.692057170220677</v>
      </c>
      <c r="P24" s="503">
        <v>12.529328953542937</v>
      </c>
      <c r="Q24" s="503">
        <v>12.465939080994362</v>
      </c>
      <c r="R24" s="503">
        <v>11.899999999999999</v>
      </c>
      <c r="S24" s="503">
        <v>13.900000000000002</v>
      </c>
      <c r="T24" s="503">
        <v>13.904972574306889</v>
      </c>
      <c r="U24" s="503">
        <v>15.4</v>
      </c>
      <c r="V24" s="503">
        <v>14.393600950811681</v>
      </c>
      <c r="W24" s="503">
        <v>17.418069105402111</v>
      </c>
      <c r="X24" s="503">
        <v>12.636229402817442</v>
      </c>
      <c r="Y24" s="503">
        <v>13.695221485148206</v>
      </c>
      <c r="Z24" s="503">
        <v>11.641497273919152</v>
      </c>
      <c r="AA24" s="503">
        <v>11.419802491845893</v>
      </c>
      <c r="AB24" s="503">
        <v>10.290890172236967</v>
      </c>
      <c r="AC24" s="503">
        <v>10.524029880325813</v>
      </c>
      <c r="AD24" s="503">
        <v>10.975840219692765</v>
      </c>
      <c r="AE24" s="503">
        <v>14.952745307872311</v>
      </c>
      <c r="AF24" s="503">
        <v>15.291950497313373</v>
      </c>
      <c r="AG24" s="503">
        <v>13.025971528038568</v>
      </c>
      <c r="AH24" s="503">
        <v>12.587645324364308</v>
      </c>
      <c r="AI24" s="503">
        <v>15.067873987673774</v>
      </c>
      <c r="AJ24" s="503">
        <v>16.012646195044379</v>
      </c>
      <c r="AK24" s="503">
        <v>16.4388047247655</v>
      </c>
      <c r="AL24" s="503">
        <v>17.470813937218367</v>
      </c>
      <c r="AM24" s="503">
        <v>16.463178426697826</v>
      </c>
      <c r="AN24" s="503">
        <v>16.707083658689637</v>
      </c>
      <c r="AO24" s="503">
        <v>13.73515482357193</v>
      </c>
      <c r="AP24" s="503">
        <v>14.599826876128821</v>
      </c>
      <c r="AQ24" s="503">
        <v>15.19242080975293</v>
      </c>
      <c r="AR24" s="503">
        <v>14.723578267421425</v>
      </c>
    </row>
    <row r="25" spans="1:44" s="408" customFormat="1" ht="12" thickTop="1">
      <c r="A25" s="413"/>
      <c r="B25" s="474"/>
      <c r="C25" s="474"/>
      <c r="D25" s="474"/>
      <c r="E25" s="474"/>
      <c r="F25" s="474"/>
      <c r="G25" s="474"/>
      <c r="H25" s="474"/>
      <c r="I25" s="474"/>
      <c r="J25" s="474"/>
      <c r="K25" s="474"/>
      <c r="L25" s="474"/>
      <c r="M25" s="474"/>
      <c r="N25" s="474"/>
      <c r="O25" s="474"/>
      <c r="P25" s="474"/>
      <c r="Q25" s="474"/>
      <c r="R25" s="474"/>
      <c r="S25" s="474"/>
      <c r="T25" s="474"/>
      <c r="U25" s="474"/>
      <c r="V25" s="474"/>
      <c r="W25" s="413"/>
      <c r="X25" s="413"/>
      <c r="Y25" s="413"/>
      <c r="Z25" s="413"/>
      <c r="AA25" s="413"/>
      <c r="AB25" s="413"/>
      <c r="AC25" s="413"/>
      <c r="AD25" s="413"/>
    </row>
    <row r="26" spans="1:44" s="408" customFormat="1" ht="11.25">
      <c r="A26" s="580" t="s">
        <v>686</v>
      </c>
      <c r="B26" s="474"/>
      <c r="C26" s="474"/>
      <c r="D26" s="474"/>
      <c r="E26" s="474"/>
      <c r="F26" s="474"/>
      <c r="G26" s="474"/>
      <c r="H26" s="474"/>
      <c r="I26" s="474"/>
      <c r="J26" s="474"/>
      <c r="K26" s="474"/>
      <c r="L26" s="474"/>
      <c r="M26" s="474"/>
      <c r="N26" s="474"/>
      <c r="O26" s="474"/>
      <c r="P26" s="474"/>
      <c r="Q26" s="474"/>
      <c r="R26" s="474"/>
      <c r="S26" s="474"/>
      <c r="T26" s="474"/>
      <c r="U26" s="474"/>
      <c r="V26" s="474"/>
      <c r="W26" s="413"/>
      <c r="X26" s="413"/>
      <c r="Y26" s="413"/>
      <c r="Z26" s="413"/>
      <c r="AA26" s="413"/>
      <c r="AB26" s="413"/>
      <c r="AC26" s="413"/>
      <c r="AD26" s="413"/>
    </row>
    <row r="27" spans="1:44" s="408" customFormat="1" ht="11.25">
      <c r="A27" s="580" t="s">
        <v>818</v>
      </c>
      <c r="B27" s="474"/>
      <c r="C27" s="474"/>
      <c r="D27" s="474"/>
      <c r="E27" s="474"/>
      <c r="F27" s="474"/>
      <c r="G27" s="474"/>
      <c r="H27" s="474"/>
      <c r="I27" s="474"/>
      <c r="J27" s="474"/>
      <c r="K27" s="474"/>
      <c r="L27" s="474"/>
      <c r="M27" s="474"/>
      <c r="N27" s="474"/>
      <c r="O27" s="474"/>
      <c r="P27" s="474"/>
      <c r="Q27" s="474"/>
      <c r="R27" s="474"/>
      <c r="S27" s="474"/>
      <c r="T27" s="474"/>
      <c r="U27" s="474"/>
      <c r="V27" s="474"/>
      <c r="W27" s="413"/>
      <c r="X27" s="413"/>
      <c r="Y27" s="413"/>
      <c r="Z27" s="413"/>
      <c r="AA27" s="413"/>
      <c r="AB27" s="413"/>
      <c r="AC27" s="413"/>
      <c r="AD27" s="413"/>
    </row>
    <row r="28" spans="1:44" s="408" customFormat="1" ht="11.25">
      <c r="A28" s="580" t="s">
        <v>687</v>
      </c>
      <c r="B28" s="474"/>
      <c r="C28" s="474"/>
      <c r="D28" s="474"/>
      <c r="E28" s="474"/>
      <c r="F28" s="474"/>
      <c r="G28" s="474"/>
      <c r="H28" s="474"/>
      <c r="I28" s="474"/>
      <c r="J28" s="474"/>
      <c r="K28" s="474"/>
      <c r="L28" s="474"/>
      <c r="M28" s="474"/>
      <c r="N28" s="474"/>
      <c r="O28" s="474"/>
      <c r="P28" s="474"/>
      <c r="Q28" s="474"/>
      <c r="R28" s="474"/>
      <c r="S28" s="474"/>
      <c r="T28" s="474"/>
      <c r="U28" s="474"/>
      <c r="V28" s="474"/>
      <c r="W28" s="413"/>
      <c r="X28" s="413"/>
      <c r="Y28" s="413"/>
      <c r="Z28" s="413"/>
      <c r="AA28" s="413"/>
      <c r="AB28" s="413"/>
      <c r="AC28" s="413"/>
      <c r="AD28" s="413"/>
    </row>
    <row r="29" spans="1:44" s="408" customFormat="1" ht="11.25">
      <c r="A29" s="504"/>
      <c r="B29" s="474"/>
      <c r="C29" s="474"/>
      <c r="D29" s="474"/>
      <c r="E29" s="474"/>
      <c r="F29" s="474"/>
      <c r="G29" s="474"/>
      <c r="H29" s="474"/>
      <c r="I29" s="474"/>
      <c r="J29" s="474"/>
      <c r="K29" s="474"/>
      <c r="L29" s="474"/>
      <c r="M29" s="474"/>
      <c r="N29" s="474"/>
      <c r="O29" s="474"/>
      <c r="P29" s="474"/>
      <c r="Q29" s="474"/>
      <c r="R29" s="474"/>
      <c r="S29" s="474"/>
      <c r="T29" s="474"/>
      <c r="U29" s="474"/>
      <c r="V29" s="474"/>
      <c r="W29" s="413"/>
      <c r="X29" s="413"/>
      <c r="Y29" s="413"/>
      <c r="Z29" s="413"/>
      <c r="AA29" s="413"/>
      <c r="AB29" s="413"/>
      <c r="AC29" s="413"/>
      <c r="AD29" s="413"/>
    </row>
  </sheetData>
  <sheetProtection sheet="1" objects="1" scenarios="1"/>
  <hyperlinks>
    <hyperlink ref="A4" location="'Index'!F21" display="Índice!A1" xr:uid="{0A135BBB-FECA-42BB-A276-A949332DAA78}"/>
  </hyperlinks>
  <printOptions horizontalCentered="1"/>
  <pageMargins left="0.39370078740157483" right="0.39370078740157483" top="0.39370078740157483" bottom="0.39370078740157483" header="0.51181102362204722" footer="0.51181102362204722"/>
  <pageSetup paperSize="9" orientation="landscape" r:id="rId1"/>
  <headerFooter alignWithMargins="0">
    <oddHeader>&amp;R&amp;"Calibri"&amp;10&amp;K000000 #interna&amp;1#_x000D_</oddHead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56910-1961-4433-AA55-E742B76449E0}">
  <sheetPr codeName="Plan56">
    <tabColor rgb="FF808080"/>
  </sheetPr>
  <dimension ref="A1:CN34"/>
  <sheetViews>
    <sheetView showGridLines="0" showRowColHeaders="0" zoomScaleNormal="100" workbookViewId="0">
      <pane xSplit="1" ySplit="5" topLeftCell="CF6" activePane="bottomRight" state="frozen"/>
      <selection pane="topRight" activeCell="B1" sqref="B1"/>
      <selection pane="bottomLeft" activeCell="A6" sqref="A6"/>
      <selection pane="bottomRight" activeCell="A4" sqref="A4"/>
    </sheetView>
  </sheetViews>
  <sheetFormatPr defaultColWidth="12.42578125" defaultRowHeight="12.75"/>
  <cols>
    <col min="1" max="1" width="64.7109375" customWidth="1"/>
    <col min="2" max="236" width="12.7109375" customWidth="1"/>
  </cols>
  <sheetData>
    <row r="1" spans="1:92" s="323" customFormat="1" ht="16.350000000000001" customHeight="1">
      <c r="A1" s="458"/>
      <c r="B1" s="459"/>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c r="BF1" s="94"/>
      <c r="BG1" s="94"/>
      <c r="BH1" s="94"/>
      <c r="BI1" s="94"/>
      <c r="BJ1" s="94"/>
      <c r="BK1" s="94"/>
      <c r="BL1" s="94"/>
      <c r="BM1" s="94"/>
      <c r="BN1" s="94"/>
      <c r="BO1" s="94"/>
      <c r="BP1" s="94"/>
      <c r="BQ1" s="94"/>
      <c r="BR1" s="94"/>
      <c r="BS1" s="94"/>
      <c r="BT1" s="94"/>
      <c r="BU1" s="94"/>
      <c r="BV1" s="94"/>
      <c r="BW1" s="94"/>
      <c r="BX1" s="94"/>
      <c r="BY1" s="94"/>
      <c r="BZ1" s="94"/>
      <c r="CA1" s="94"/>
      <c r="CB1" s="94"/>
      <c r="CC1" s="94"/>
      <c r="CD1" s="94"/>
      <c r="CE1" s="94"/>
      <c r="CF1" s="94"/>
      <c r="CG1" s="94"/>
      <c r="CH1" s="94"/>
      <c r="CI1" s="94"/>
      <c r="CJ1" s="94"/>
      <c r="CK1" s="94"/>
      <c r="CL1" s="94"/>
      <c r="CM1" s="94"/>
      <c r="CN1" s="94"/>
    </row>
    <row r="2" spans="1:92" s="323" customFormat="1" ht="33" customHeight="1">
      <c r="A2" s="620" t="s">
        <v>243</v>
      </c>
      <c r="B2" s="459"/>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c r="BT2" s="94"/>
      <c r="BU2" s="94"/>
      <c r="BV2" s="94"/>
      <c r="BW2" s="94"/>
      <c r="BX2" s="94"/>
      <c r="BY2" s="94"/>
      <c r="BZ2" s="94"/>
      <c r="CA2" s="94"/>
      <c r="CB2" s="94"/>
      <c r="CC2" s="94"/>
      <c r="CD2" s="94"/>
      <c r="CE2" s="94"/>
      <c r="CF2" s="94"/>
      <c r="CG2" s="94"/>
      <c r="CH2" s="94"/>
      <c r="CI2" s="94"/>
      <c r="CJ2" s="94"/>
      <c r="CK2" s="94"/>
      <c r="CL2" s="94"/>
      <c r="CM2" s="94"/>
      <c r="CN2" s="94"/>
    </row>
    <row r="3" spans="1:92" s="323" customFormat="1" ht="16.350000000000001" customHeight="1">
      <c r="A3" s="621" t="s">
        <v>307</v>
      </c>
      <c r="B3" s="459"/>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c r="BT3" s="94"/>
      <c r="BU3" s="94"/>
      <c r="BV3" s="94"/>
      <c r="BW3" s="94"/>
      <c r="BX3" s="94"/>
      <c r="BY3" s="94"/>
      <c r="BZ3" s="94"/>
      <c r="CA3" s="94"/>
      <c r="CB3" s="94"/>
      <c r="CC3" s="94"/>
      <c r="CD3" s="94"/>
      <c r="CE3" s="94"/>
      <c r="CF3" s="94"/>
      <c r="CG3" s="94"/>
      <c r="CH3" s="94"/>
      <c r="CI3" s="94"/>
      <c r="CJ3" s="94"/>
      <c r="CK3" s="94"/>
      <c r="CL3" s="94"/>
      <c r="CM3" s="94"/>
      <c r="CN3" s="94"/>
    </row>
    <row r="4" spans="1:92" s="323" customFormat="1" ht="16.350000000000001" customHeight="1">
      <c r="A4" s="95" t="s">
        <v>1457</v>
      </c>
      <c r="B4" s="94" t="s">
        <v>1606</v>
      </c>
      <c r="C4" s="94" t="s">
        <v>1607</v>
      </c>
      <c r="D4" s="94" t="s">
        <v>1608</v>
      </c>
      <c r="E4" s="94" t="s">
        <v>1609</v>
      </c>
      <c r="F4" s="94" t="s">
        <v>1610</v>
      </c>
      <c r="G4" s="94" t="s">
        <v>1611</v>
      </c>
      <c r="H4" s="94" t="s">
        <v>1612</v>
      </c>
      <c r="I4" s="94" t="s">
        <v>1613</v>
      </c>
      <c r="J4" s="94" t="s">
        <v>1614</v>
      </c>
      <c r="K4" s="94" t="s">
        <v>1615</v>
      </c>
      <c r="L4" s="94" t="s">
        <v>1616</v>
      </c>
      <c r="M4" s="94" t="s">
        <v>1617</v>
      </c>
      <c r="N4" s="94" t="s">
        <v>1618</v>
      </c>
      <c r="O4" s="94" t="s">
        <v>1619</v>
      </c>
      <c r="P4" s="94" t="s">
        <v>1620</v>
      </c>
      <c r="Q4" s="94" t="s">
        <v>1621</v>
      </c>
      <c r="R4" s="94" t="s">
        <v>1551</v>
      </c>
      <c r="S4" s="94" t="s">
        <v>1552</v>
      </c>
      <c r="T4" s="94" t="s">
        <v>1553</v>
      </c>
      <c r="U4" s="94" t="s">
        <v>1554</v>
      </c>
      <c r="V4" s="94" t="s">
        <v>1555</v>
      </c>
      <c r="W4" s="94" t="s">
        <v>1556</v>
      </c>
      <c r="X4" s="94" t="s">
        <v>1557</v>
      </c>
      <c r="Y4" s="94" t="s">
        <v>1558</v>
      </c>
      <c r="Z4" s="94" t="s">
        <v>1559</v>
      </c>
      <c r="AA4" s="94" t="s">
        <v>1560</v>
      </c>
      <c r="AB4" s="94" t="s">
        <v>1561</v>
      </c>
      <c r="AC4" s="94" t="s">
        <v>1562</v>
      </c>
      <c r="AD4" s="94" t="s">
        <v>1563</v>
      </c>
      <c r="AE4" s="94" t="s">
        <v>1564</v>
      </c>
      <c r="AF4" s="94" t="s">
        <v>1565</v>
      </c>
      <c r="AG4" s="94" t="s">
        <v>1566</v>
      </c>
      <c r="AH4" s="94" t="s">
        <v>1567</v>
      </c>
      <c r="AI4" s="94" t="s">
        <v>1568</v>
      </c>
      <c r="AJ4" s="94" t="s">
        <v>1569</v>
      </c>
      <c r="AK4" s="94" t="s">
        <v>1570</v>
      </c>
      <c r="AL4" s="94" t="s">
        <v>1571</v>
      </c>
      <c r="AM4" s="94" t="s">
        <v>1572</v>
      </c>
      <c r="AN4" s="94" t="s">
        <v>1573</v>
      </c>
      <c r="AO4" s="94" t="s">
        <v>1574</v>
      </c>
      <c r="AP4" s="94" t="s">
        <v>1575</v>
      </c>
      <c r="AQ4" s="94" t="s">
        <v>1576</v>
      </c>
      <c r="AR4" s="94" t="s">
        <v>1577</v>
      </c>
      <c r="AS4" s="94" t="s">
        <v>1578</v>
      </c>
      <c r="AT4" s="94" t="s">
        <v>1521</v>
      </c>
      <c r="AU4" s="94" t="s">
        <v>1522</v>
      </c>
      <c r="AV4" s="94" t="s">
        <v>1523</v>
      </c>
      <c r="AW4" s="94" t="s">
        <v>1524</v>
      </c>
      <c r="AX4" s="94" t="s">
        <v>1492</v>
      </c>
      <c r="AY4" s="94" t="s">
        <v>1493</v>
      </c>
      <c r="AZ4" s="94" t="s">
        <v>1494</v>
      </c>
      <c r="BA4" s="94" t="s">
        <v>1495</v>
      </c>
      <c r="BB4" s="94" t="s">
        <v>1496</v>
      </c>
      <c r="BC4" s="94" t="s">
        <v>1497</v>
      </c>
      <c r="BD4" s="94" t="s">
        <v>1498</v>
      </c>
      <c r="BE4" s="94" t="s">
        <v>1499</v>
      </c>
      <c r="BF4" s="94" t="s">
        <v>1500</v>
      </c>
      <c r="BG4" s="94" t="s">
        <v>1501</v>
      </c>
      <c r="BH4" s="94" t="s">
        <v>1502</v>
      </c>
      <c r="BI4" s="94" t="s">
        <v>1503</v>
      </c>
      <c r="BJ4" s="94" t="s">
        <v>1504</v>
      </c>
      <c r="BK4" s="94" t="s">
        <v>1505</v>
      </c>
      <c r="BL4" s="94" t="s">
        <v>1506</v>
      </c>
      <c r="BM4" s="94" t="s">
        <v>1507</v>
      </c>
      <c r="BN4" s="94" t="s">
        <v>1508</v>
      </c>
      <c r="BO4" s="94" t="s">
        <v>1509</v>
      </c>
      <c r="BP4" s="94" t="s">
        <v>1510</v>
      </c>
      <c r="BQ4" s="94" t="s">
        <v>1511</v>
      </c>
      <c r="BR4" s="94" t="s">
        <v>1512</v>
      </c>
      <c r="BS4" s="94" t="s">
        <v>1513</v>
      </c>
      <c r="BT4" s="94" t="s">
        <v>1514</v>
      </c>
      <c r="BU4" s="94" t="s">
        <v>1515</v>
      </c>
      <c r="BV4" s="94" t="s">
        <v>1516</v>
      </c>
      <c r="BW4" s="94" t="s">
        <v>1517</v>
      </c>
      <c r="BX4" s="94" t="s">
        <v>1518</v>
      </c>
      <c r="BY4" s="94" t="s">
        <v>1519</v>
      </c>
      <c r="BZ4" s="94" t="s">
        <v>1520</v>
      </c>
      <c r="CA4" s="94" t="s">
        <v>1388</v>
      </c>
      <c r="CB4" s="94" t="s">
        <v>1389</v>
      </c>
      <c r="CC4" s="94" t="s">
        <v>1390</v>
      </c>
      <c r="CD4" s="94" t="s">
        <v>1391</v>
      </c>
      <c r="CE4" s="94" t="s">
        <v>1392</v>
      </c>
      <c r="CF4" s="94" t="s">
        <v>1393</v>
      </c>
      <c r="CG4" s="94" t="s">
        <v>1394</v>
      </c>
      <c r="CH4" s="94" t="s">
        <v>1395</v>
      </c>
      <c r="CI4" s="94" t="s">
        <v>1396</v>
      </c>
      <c r="CJ4" s="94" t="s">
        <v>1397</v>
      </c>
      <c r="CK4" s="94" t="s">
        <v>1398</v>
      </c>
      <c r="CL4" s="94" t="s">
        <v>1399</v>
      </c>
      <c r="CM4" s="94" t="s">
        <v>1400</v>
      </c>
      <c r="CN4" s="94" t="s">
        <v>1401</v>
      </c>
    </row>
    <row r="5" spans="1:92" s="109" customFormat="1" ht="4.5" customHeight="1">
      <c r="A5" s="344"/>
      <c r="B5" s="345"/>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c r="BV5" s="97"/>
      <c r="BW5" s="97"/>
      <c r="BX5" s="97"/>
      <c r="BY5" s="97"/>
      <c r="BZ5" s="97"/>
      <c r="CA5" s="97"/>
      <c r="CB5" s="97"/>
      <c r="CC5" s="97"/>
      <c r="CD5" s="97"/>
      <c r="CE5" s="97"/>
      <c r="CF5" s="97"/>
      <c r="CG5" s="97"/>
      <c r="CH5" s="97"/>
      <c r="CI5" s="97"/>
      <c r="CJ5" s="97"/>
      <c r="CK5" s="97"/>
      <c r="CL5" s="97"/>
      <c r="CM5" s="97"/>
      <c r="CN5" s="97"/>
    </row>
    <row r="6" spans="1:92" s="505" customFormat="1">
      <c r="A6" s="354" t="s">
        <v>200</v>
      </c>
      <c r="B6" s="508"/>
      <c r="C6" s="508"/>
      <c r="D6" s="508"/>
      <c r="E6" s="508"/>
      <c r="F6" s="508"/>
      <c r="G6" s="508"/>
      <c r="H6" s="508"/>
      <c r="I6" s="508"/>
      <c r="J6" s="508"/>
      <c r="K6" s="508"/>
      <c r="L6" s="508"/>
      <c r="M6" s="508"/>
      <c r="N6" s="508"/>
      <c r="O6" s="508"/>
      <c r="P6" s="508"/>
      <c r="Q6" s="508"/>
      <c r="R6" s="508"/>
      <c r="S6" s="508"/>
      <c r="T6" s="508"/>
      <c r="U6" s="508"/>
      <c r="V6" s="508"/>
      <c r="W6" s="508"/>
      <c r="X6" s="508"/>
      <c r="Y6" s="508"/>
      <c r="Z6" s="508"/>
      <c r="AA6" s="508"/>
      <c r="AB6" s="508"/>
      <c r="AC6" s="508"/>
      <c r="AD6" s="508"/>
      <c r="AE6" s="508"/>
      <c r="AF6" s="508"/>
      <c r="AG6" s="508"/>
      <c r="AH6" s="508"/>
      <c r="AI6" s="508"/>
      <c r="AJ6" s="508"/>
      <c r="AK6" s="508"/>
      <c r="AL6" s="508"/>
      <c r="AM6" s="508"/>
      <c r="AN6" s="508"/>
      <c r="AO6" s="508"/>
      <c r="AP6" s="508"/>
      <c r="AQ6" s="508"/>
      <c r="AR6" s="508"/>
      <c r="AS6" s="508"/>
      <c r="AT6" s="508"/>
      <c r="AU6" s="508"/>
      <c r="AV6" s="508"/>
      <c r="AW6" s="508"/>
      <c r="AX6" s="508"/>
      <c r="AY6" s="508"/>
      <c r="AZ6" s="508"/>
      <c r="BA6" s="508"/>
      <c r="BB6" s="508"/>
      <c r="BC6" s="508"/>
      <c r="BD6" s="508"/>
      <c r="BE6" s="508"/>
      <c r="BF6" s="508"/>
      <c r="BG6" s="508"/>
      <c r="BH6" s="508"/>
      <c r="BI6" s="508"/>
      <c r="BJ6" s="508"/>
      <c r="BK6" s="508"/>
      <c r="BL6" s="508"/>
      <c r="BM6" s="508"/>
      <c r="BN6" s="508"/>
      <c r="BO6" s="508"/>
      <c r="BP6" s="508"/>
      <c r="BQ6" s="508"/>
      <c r="BR6" s="508"/>
      <c r="BS6" s="508"/>
      <c r="BT6" s="508"/>
      <c r="BU6" s="508"/>
      <c r="BV6" s="508"/>
      <c r="BW6" s="508"/>
      <c r="BX6" s="508"/>
      <c r="BY6" s="508"/>
      <c r="BZ6" s="508"/>
      <c r="CA6" s="508"/>
      <c r="CB6" s="508"/>
      <c r="CC6" s="508"/>
      <c r="CD6" s="508"/>
      <c r="CE6" s="508"/>
      <c r="CF6" s="508"/>
      <c r="CG6" s="508"/>
      <c r="CH6" s="508"/>
      <c r="CI6" s="508"/>
      <c r="CJ6" s="508"/>
      <c r="CK6" s="508"/>
      <c r="CL6" s="508"/>
      <c r="CM6" s="508"/>
      <c r="CN6" s="508"/>
    </row>
    <row r="7" spans="1:92" s="505" customFormat="1">
      <c r="A7" s="509" t="s">
        <v>1171</v>
      </c>
      <c r="B7" s="147">
        <v>45</v>
      </c>
      <c r="C7" s="147">
        <v>45</v>
      </c>
      <c r="D7" s="147">
        <v>45</v>
      </c>
      <c r="E7" s="147">
        <v>45</v>
      </c>
      <c r="F7" s="147">
        <v>60</v>
      </c>
      <c r="G7" s="147">
        <v>60</v>
      </c>
      <c r="H7" s="147">
        <v>45</v>
      </c>
      <c r="I7" s="147">
        <v>45</v>
      </c>
      <c r="J7" s="147">
        <v>45</v>
      </c>
      <c r="K7" s="147">
        <v>45</v>
      </c>
      <c r="L7" s="147">
        <v>45</v>
      </c>
      <c r="M7" s="147">
        <v>45</v>
      </c>
      <c r="N7" s="147">
        <v>45</v>
      </c>
      <c r="O7" s="147">
        <v>45</v>
      </c>
      <c r="P7" s="147">
        <v>45</v>
      </c>
      <c r="Q7" s="147">
        <v>45</v>
      </c>
      <c r="R7" s="147">
        <v>45</v>
      </c>
      <c r="S7" s="147">
        <v>45</v>
      </c>
      <c r="T7" s="147">
        <v>45</v>
      </c>
      <c r="U7" s="147">
        <v>45</v>
      </c>
      <c r="V7" s="147">
        <v>45</v>
      </c>
      <c r="W7" s="147">
        <v>45</v>
      </c>
      <c r="X7" s="147">
        <v>45</v>
      </c>
      <c r="Y7" s="147">
        <v>45</v>
      </c>
      <c r="Z7" s="147">
        <v>45</v>
      </c>
      <c r="AA7" s="147">
        <v>45</v>
      </c>
      <c r="AB7" s="147">
        <v>45</v>
      </c>
      <c r="AC7" s="147">
        <v>42</v>
      </c>
      <c r="AD7" s="147">
        <v>42</v>
      </c>
      <c r="AE7" s="147">
        <v>42</v>
      </c>
      <c r="AF7" s="147">
        <v>42</v>
      </c>
      <c r="AG7" s="147">
        <v>42</v>
      </c>
      <c r="AH7" s="147">
        <v>42</v>
      </c>
      <c r="AI7" s="147">
        <v>42</v>
      </c>
      <c r="AJ7" s="147">
        <v>43</v>
      </c>
      <c r="AK7" s="147">
        <v>43</v>
      </c>
      <c r="AL7" s="147">
        <v>43</v>
      </c>
      <c r="AM7" s="147">
        <v>43</v>
      </c>
      <c r="AN7" s="147">
        <v>43</v>
      </c>
      <c r="AO7" s="147">
        <v>43</v>
      </c>
      <c r="AP7" s="147">
        <v>43</v>
      </c>
      <c r="AQ7" s="147">
        <v>43</v>
      </c>
      <c r="AR7" s="147">
        <v>43</v>
      </c>
      <c r="AS7" s="147">
        <v>44</v>
      </c>
      <c r="AT7" s="147">
        <v>44</v>
      </c>
      <c r="AU7" s="147">
        <v>44</v>
      </c>
      <c r="AV7" s="147">
        <v>44</v>
      </c>
      <c r="AW7" s="147">
        <v>44</v>
      </c>
      <c r="AX7" s="147">
        <v>44</v>
      </c>
      <c r="AY7" s="147">
        <v>45</v>
      </c>
      <c r="AZ7" s="147">
        <v>45</v>
      </c>
      <c r="BA7" s="147">
        <v>45</v>
      </c>
      <c r="BB7" s="147">
        <v>45</v>
      </c>
      <c r="BC7" s="147">
        <v>45</v>
      </c>
      <c r="BD7" s="147">
        <v>45</v>
      </c>
      <c r="BE7" s="147">
        <v>45</v>
      </c>
      <c r="BF7" s="147">
        <v>45</v>
      </c>
      <c r="BG7" s="147">
        <v>45</v>
      </c>
      <c r="BH7" s="147">
        <v>45</v>
      </c>
      <c r="BI7" s="147">
        <v>45</v>
      </c>
      <c r="BJ7" s="147">
        <v>45</v>
      </c>
      <c r="BK7" s="147">
        <v>45</v>
      </c>
      <c r="BL7" s="147">
        <v>45</v>
      </c>
      <c r="BM7" s="147">
        <v>40</v>
      </c>
      <c r="BN7" s="147">
        <v>40</v>
      </c>
      <c r="BO7" s="147">
        <v>25</v>
      </c>
      <c r="BP7" s="147">
        <v>25</v>
      </c>
      <c r="BQ7" s="147">
        <v>21</v>
      </c>
      <c r="BR7" s="147">
        <v>21</v>
      </c>
      <c r="BS7" s="147">
        <v>21</v>
      </c>
      <c r="BT7" s="147">
        <v>21</v>
      </c>
      <c r="BU7" s="147">
        <v>21</v>
      </c>
      <c r="BV7" s="147">
        <v>21</v>
      </c>
      <c r="BW7" s="147">
        <v>21</v>
      </c>
      <c r="BX7" s="147">
        <v>21</v>
      </c>
      <c r="BY7" s="147">
        <v>21</v>
      </c>
      <c r="BZ7" s="147">
        <v>21</v>
      </c>
      <c r="CA7" s="147">
        <v>21</v>
      </c>
      <c r="CB7" s="147">
        <v>21</v>
      </c>
      <c r="CC7" s="147">
        <v>21</v>
      </c>
      <c r="CD7" s="147">
        <v>21</v>
      </c>
      <c r="CE7" s="147">
        <v>21</v>
      </c>
      <c r="CF7" s="147">
        <v>21</v>
      </c>
      <c r="CG7" s="147">
        <v>21</v>
      </c>
      <c r="CH7" s="147">
        <v>21</v>
      </c>
      <c r="CI7" s="147">
        <v>21</v>
      </c>
      <c r="CJ7" s="147">
        <v>21</v>
      </c>
      <c r="CK7" s="147">
        <v>21</v>
      </c>
      <c r="CL7" s="147">
        <v>21</v>
      </c>
      <c r="CM7" s="147">
        <v>21</v>
      </c>
      <c r="CN7" s="147">
        <v>21</v>
      </c>
    </row>
    <row r="8" spans="1:92" s="505" customFormat="1">
      <c r="A8" s="509" t="s">
        <v>515</v>
      </c>
      <c r="B8" s="147">
        <v>0</v>
      </c>
      <c r="C8" s="147">
        <v>0</v>
      </c>
      <c r="D8" s="147">
        <v>0</v>
      </c>
      <c r="E8" s="147">
        <v>8</v>
      </c>
      <c r="F8" s="147">
        <v>8</v>
      </c>
      <c r="G8" s="147">
        <v>8</v>
      </c>
      <c r="H8" s="147">
        <v>8</v>
      </c>
      <c r="I8" s="147">
        <v>8</v>
      </c>
      <c r="J8" s="147">
        <v>8</v>
      </c>
      <c r="K8" s="147">
        <v>8</v>
      </c>
      <c r="L8" s="147">
        <v>8</v>
      </c>
      <c r="M8" s="147">
        <v>8</v>
      </c>
      <c r="N8" s="147">
        <v>8</v>
      </c>
      <c r="O8" s="147">
        <v>8</v>
      </c>
      <c r="P8" s="147">
        <v>8</v>
      </c>
      <c r="Q8" s="147">
        <v>8</v>
      </c>
      <c r="R8" s="147">
        <v>8</v>
      </c>
      <c r="S8" s="147">
        <v>8</v>
      </c>
      <c r="T8" s="147">
        <v>8</v>
      </c>
      <c r="U8" s="147">
        <v>8</v>
      </c>
      <c r="V8" s="147">
        <v>8</v>
      </c>
      <c r="W8" s="147">
        <v>8</v>
      </c>
      <c r="X8" s="147">
        <v>8</v>
      </c>
      <c r="Y8" s="147">
        <v>8</v>
      </c>
      <c r="Z8" s="147">
        <v>8</v>
      </c>
      <c r="AA8" s="147">
        <v>8</v>
      </c>
      <c r="AB8" s="147">
        <v>8</v>
      </c>
      <c r="AC8" s="147">
        <v>5</v>
      </c>
      <c r="AD8" s="147">
        <v>5</v>
      </c>
      <c r="AE8" s="147">
        <v>5</v>
      </c>
      <c r="AF8" s="147">
        <v>5</v>
      </c>
      <c r="AG8" s="147">
        <v>5</v>
      </c>
      <c r="AH8" s="147">
        <v>8</v>
      </c>
      <c r="AI8" s="147">
        <v>8</v>
      </c>
      <c r="AJ8" s="147">
        <v>8</v>
      </c>
      <c r="AK8" s="147">
        <v>12</v>
      </c>
      <c r="AL8" s="147">
        <v>12</v>
      </c>
      <c r="AM8" s="147">
        <v>12</v>
      </c>
      <c r="AN8" s="147">
        <v>12</v>
      </c>
      <c r="AO8" s="147">
        <v>12</v>
      </c>
      <c r="AP8" s="147">
        <v>12</v>
      </c>
      <c r="AQ8" s="147">
        <v>12</v>
      </c>
      <c r="AR8" s="147">
        <v>0</v>
      </c>
      <c r="AS8" s="147">
        <v>0</v>
      </c>
      <c r="AT8" s="147">
        <v>0</v>
      </c>
      <c r="AU8" s="147">
        <v>0</v>
      </c>
      <c r="AV8" s="147">
        <v>0</v>
      </c>
      <c r="AW8" s="147">
        <v>0</v>
      </c>
      <c r="AX8" s="147">
        <v>0</v>
      </c>
      <c r="AY8" s="147">
        <v>0</v>
      </c>
      <c r="AZ8" s="147">
        <v>0</v>
      </c>
      <c r="BA8" s="147">
        <v>0</v>
      </c>
      <c r="BB8" s="147">
        <v>0</v>
      </c>
      <c r="BC8" s="147">
        <v>0</v>
      </c>
      <c r="BD8" s="147">
        <v>0</v>
      </c>
      <c r="BE8" s="147">
        <v>0</v>
      </c>
      <c r="BF8" s="147">
        <v>0</v>
      </c>
      <c r="BG8" s="147">
        <v>0</v>
      </c>
      <c r="BH8" s="147">
        <v>0</v>
      </c>
      <c r="BI8" s="147">
        <v>0</v>
      </c>
      <c r="BJ8" s="147">
        <v>0</v>
      </c>
      <c r="BK8" s="147">
        <v>0</v>
      </c>
      <c r="BL8" s="147">
        <v>0</v>
      </c>
      <c r="BM8" s="147">
        <v>0</v>
      </c>
      <c r="BN8" s="147">
        <v>0</v>
      </c>
      <c r="BO8" s="147">
        <v>0</v>
      </c>
      <c r="BP8" s="147">
        <v>0</v>
      </c>
      <c r="BQ8" s="147">
        <v>0</v>
      </c>
      <c r="BR8" s="147">
        <v>0</v>
      </c>
      <c r="BS8" s="147">
        <v>0</v>
      </c>
      <c r="BT8" s="147">
        <v>0</v>
      </c>
      <c r="BU8" s="147">
        <v>0</v>
      </c>
      <c r="BV8" s="147">
        <v>0</v>
      </c>
      <c r="BW8" s="147">
        <v>0</v>
      </c>
      <c r="BX8" s="147">
        <v>0</v>
      </c>
      <c r="BY8" s="147">
        <v>0</v>
      </c>
      <c r="BZ8" s="147">
        <v>0</v>
      </c>
      <c r="CA8" s="147">
        <v>0</v>
      </c>
      <c r="CB8" s="147">
        <v>0</v>
      </c>
      <c r="CC8" s="147">
        <v>0</v>
      </c>
      <c r="CD8" s="147">
        <v>0</v>
      </c>
      <c r="CE8" s="147">
        <v>0</v>
      </c>
      <c r="CF8" s="147">
        <v>0</v>
      </c>
      <c r="CG8" s="147">
        <v>0</v>
      </c>
      <c r="CH8" s="147">
        <v>0</v>
      </c>
      <c r="CI8" s="147">
        <v>0</v>
      </c>
      <c r="CJ8" s="147">
        <v>0</v>
      </c>
      <c r="CK8" s="147">
        <v>0</v>
      </c>
      <c r="CL8" s="147">
        <v>0</v>
      </c>
      <c r="CM8" s="147">
        <v>0</v>
      </c>
      <c r="CN8" s="147">
        <v>0</v>
      </c>
    </row>
    <row r="9" spans="1:92" s="505" customFormat="1">
      <c r="A9" s="509" t="s">
        <v>516</v>
      </c>
      <c r="B9" s="147">
        <v>25</v>
      </c>
      <c r="C9" s="147">
        <v>25</v>
      </c>
      <c r="D9" s="147">
        <v>25</v>
      </c>
      <c r="E9" s="147">
        <v>25</v>
      </c>
      <c r="F9" s="147">
        <v>25</v>
      </c>
      <c r="G9" s="147">
        <v>25</v>
      </c>
      <c r="H9" s="147">
        <v>25</v>
      </c>
      <c r="I9" s="147">
        <v>25</v>
      </c>
      <c r="J9" s="147">
        <v>25</v>
      </c>
      <c r="K9" s="147">
        <v>25</v>
      </c>
      <c r="L9" s="147">
        <v>25</v>
      </c>
      <c r="M9" s="147">
        <v>25</v>
      </c>
      <c r="N9" s="147">
        <v>25</v>
      </c>
      <c r="O9" s="147">
        <v>25</v>
      </c>
      <c r="P9" s="147">
        <v>25</v>
      </c>
      <c r="Q9" s="147">
        <v>25</v>
      </c>
      <c r="R9" s="147">
        <v>25</v>
      </c>
      <c r="S9" s="147">
        <v>25</v>
      </c>
      <c r="T9" s="147">
        <v>25</v>
      </c>
      <c r="U9" s="147">
        <v>25</v>
      </c>
      <c r="V9" s="147">
        <v>25</v>
      </c>
      <c r="W9" s="147">
        <v>25</v>
      </c>
      <c r="X9" s="147">
        <v>25</v>
      </c>
      <c r="Y9" s="147">
        <v>25</v>
      </c>
      <c r="Z9" s="147">
        <v>25</v>
      </c>
      <c r="AA9" s="147">
        <v>25</v>
      </c>
      <c r="AB9" s="147">
        <v>25</v>
      </c>
      <c r="AC9" s="147">
        <v>30</v>
      </c>
      <c r="AD9" s="147">
        <v>30</v>
      </c>
      <c r="AE9" s="147">
        <v>30</v>
      </c>
      <c r="AF9" s="147">
        <v>30</v>
      </c>
      <c r="AG9" s="147">
        <v>30</v>
      </c>
      <c r="AH9" s="147">
        <v>30</v>
      </c>
      <c r="AI9" s="147">
        <v>30</v>
      </c>
      <c r="AJ9" s="147">
        <v>28.999999999999996</v>
      </c>
      <c r="AK9" s="147">
        <v>28.999999999999996</v>
      </c>
      <c r="AL9" s="147">
        <v>28.999999999999996</v>
      </c>
      <c r="AM9" s="147">
        <v>28.999999999999996</v>
      </c>
      <c r="AN9" s="147">
        <v>28.000000000000004</v>
      </c>
      <c r="AO9" s="147">
        <v>28.000000000000004</v>
      </c>
      <c r="AP9" s="147">
        <v>28.000000000000004</v>
      </c>
      <c r="AQ9" s="147">
        <v>28.000000000000004</v>
      </c>
      <c r="AR9" s="147">
        <v>34</v>
      </c>
      <c r="AS9" s="147">
        <v>34</v>
      </c>
      <c r="AT9" s="147">
        <v>34</v>
      </c>
      <c r="AU9" s="147">
        <v>34</v>
      </c>
      <c r="AV9" s="147">
        <v>34</v>
      </c>
      <c r="AW9" s="147">
        <v>34</v>
      </c>
      <c r="AX9" s="147">
        <v>34</v>
      </c>
      <c r="AY9" s="147">
        <v>34</v>
      </c>
      <c r="AZ9" s="147">
        <v>34</v>
      </c>
      <c r="BA9" s="147">
        <v>34</v>
      </c>
      <c r="BB9" s="147">
        <v>34</v>
      </c>
      <c r="BC9" s="147">
        <v>34</v>
      </c>
      <c r="BD9" s="147">
        <v>34</v>
      </c>
      <c r="BE9" s="147">
        <v>34</v>
      </c>
      <c r="BF9" s="147">
        <v>34</v>
      </c>
      <c r="BG9" s="147">
        <v>34</v>
      </c>
      <c r="BH9" s="147">
        <v>34</v>
      </c>
      <c r="BI9" s="147">
        <v>34</v>
      </c>
      <c r="BJ9" s="147">
        <v>34</v>
      </c>
      <c r="BK9" s="147">
        <v>34</v>
      </c>
      <c r="BL9" s="147">
        <v>34</v>
      </c>
      <c r="BM9" s="147">
        <v>34</v>
      </c>
      <c r="BN9" s="147">
        <v>34</v>
      </c>
      <c r="BO9" s="147">
        <v>34</v>
      </c>
      <c r="BP9" s="147">
        <v>30</v>
      </c>
      <c r="BQ9" s="147">
        <v>30</v>
      </c>
      <c r="BR9" s="147">
        <v>30</v>
      </c>
      <c r="BS9" s="147">
        <v>30</v>
      </c>
      <c r="BT9" s="147">
        <v>30</v>
      </c>
      <c r="BU9" s="147">
        <v>30</v>
      </c>
      <c r="BV9" s="147">
        <v>30</v>
      </c>
      <c r="BW9" s="147">
        <v>30</v>
      </c>
      <c r="BX9" s="147">
        <v>27.500000000000004</v>
      </c>
      <c r="BY9" s="147">
        <v>27.500000000000004</v>
      </c>
      <c r="BZ9" s="147">
        <v>27.500000000000004</v>
      </c>
      <c r="CA9" s="147">
        <v>25</v>
      </c>
      <c r="CB9" s="147">
        <v>25</v>
      </c>
      <c r="CC9" s="147">
        <v>25</v>
      </c>
      <c r="CD9" s="147">
        <v>25</v>
      </c>
      <c r="CE9" s="147">
        <v>25</v>
      </c>
      <c r="CF9" s="147">
        <v>25</v>
      </c>
      <c r="CG9" s="147">
        <v>25</v>
      </c>
      <c r="CH9" s="147">
        <v>26.5</v>
      </c>
      <c r="CI9" s="147">
        <v>26.5</v>
      </c>
      <c r="CJ9" s="147">
        <v>31.5</v>
      </c>
      <c r="CK9" s="147">
        <v>31.5</v>
      </c>
      <c r="CL9" s="147">
        <v>31.5</v>
      </c>
      <c r="CM9" s="147">
        <v>31.5</v>
      </c>
      <c r="CN9" s="147">
        <v>31.5</v>
      </c>
    </row>
    <row r="10" spans="1:92" s="505" customFormat="1">
      <c r="A10" s="509" t="s">
        <v>517</v>
      </c>
      <c r="B10" s="147">
        <v>0</v>
      </c>
      <c r="C10" s="147">
        <v>0</v>
      </c>
      <c r="D10" s="147">
        <v>0</v>
      </c>
      <c r="E10" s="147">
        <v>0</v>
      </c>
      <c r="F10" s="147">
        <v>0</v>
      </c>
      <c r="G10" s="147">
        <v>0</v>
      </c>
      <c r="H10" s="147">
        <v>0</v>
      </c>
      <c r="I10" s="147">
        <v>0</v>
      </c>
      <c r="J10" s="147">
        <v>0</v>
      </c>
      <c r="K10" s="147">
        <v>0</v>
      </c>
      <c r="L10" s="147">
        <v>0</v>
      </c>
      <c r="M10" s="147">
        <v>0</v>
      </c>
      <c r="N10" s="147">
        <v>0</v>
      </c>
      <c r="O10" s="147">
        <v>0</v>
      </c>
      <c r="P10" s="147">
        <v>2</v>
      </c>
      <c r="Q10" s="147">
        <v>2</v>
      </c>
      <c r="R10" s="147">
        <v>2</v>
      </c>
      <c r="S10" s="147">
        <v>2</v>
      </c>
      <c r="T10" s="147">
        <v>2</v>
      </c>
      <c r="U10" s="147">
        <v>2</v>
      </c>
      <c r="V10" s="147">
        <v>2</v>
      </c>
      <c r="W10" s="147">
        <v>2</v>
      </c>
      <c r="X10" s="147">
        <v>2</v>
      </c>
      <c r="Y10" s="147">
        <v>2</v>
      </c>
      <c r="Z10" s="147">
        <v>2</v>
      </c>
      <c r="AA10" s="147">
        <v>2</v>
      </c>
      <c r="AB10" s="147">
        <v>2</v>
      </c>
      <c r="AC10" s="147">
        <v>2</v>
      </c>
      <c r="AD10" s="147">
        <v>2</v>
      </c>
      <c r="AE10" s="147">
        <v>2</v>
      </c>
      <c r="AF10" s="147">
        <v>2</v>
      </c>
      <c r="AG10" s="147">
        <v>2</v>
      </c>
      <c r="AH10" s="147">
        <v>2</v>
      </c>
      <c r="AI10" s="147">
        <v>2</v>
      </c>
      <c r="AJ10" s="147">
        <v>2</v>
      </c>
      <c r="AK10" s="147">
        <v>2</v>
      </c>
      <c r="AL10" s="147">
        <v>2</v>
      </c>
      <c r="AM10" s="147">
        <v>2</v>
      </c>
      <c r="AN10" s="147">
        <v>2</v>
      </c>
      <c r="AO10" s="147">
        <v>2</v>
      </c>
      <c r="AP10" s="147">
        <v>2</v>
      </c>
      <c r="AQ10" s="147">
        <v>2</v>
      </c>
      <c r="AR10" s="147">
        <v>2</v>
      </c>
      <c r="AS10" s="147">
        <v>2</v>
      </c>
      <c r="AT10" s="147">
        <v>2</v>
      </c>
      <c r="AU10" s="147">
        <v>2</v>
      </c>
      <c r="AV10" s="147">
        <v>2</v>
      </c>
      <c r="AW10" s="147">
        <v>2</v>
      </c>
      <c r="AX10" s="147">
        <v>2</v>
      </c>
      <c r="AY10" s="147">
        <v>2</v>
      </c>
      <c r="AZ10" s="147">
        <v>2</v>
      </c>
      <c r="BA10" s="147">
        <v>2</v>
      </c>
      <c r="BB10" s="147">
        <v>2</v>
      </c>
      <c r="BC10" s="147">
        <v>2</v>
      </c>
      <c r="BD10" s="147">
        <v>2</v>
      </c>
      <c r="BE10" s="147">
        <v>2</v>
      </c>
      <c r="BF10" s="147">
        <v>2</v>
      </c>
      <c r="BG10" s="147">
        <v>2</v>
      </c>
      <c r="BH10" s="147">
        <v>2</v>
      </c>
      <c r="BI10" s="147">
        <v>2</v>
      </c>
      <c r="BJ10" s="147">
        <v>2</v>
      </c>
      <c r="BK10" s="147">
        <v>2</v>
      </c>
      <c r="BL10" s="147">
        <v>2</v>
      </c>
      <c r="BM10" s="147">
        <v>2</v>
      </c>
      <c r="BN10" s="147">
        <v>2</v>
      </c>
      <c r="BO10" s="147">
        <v>2</v>
      </c>
      <c r="BP10" s="147">
        <v>2</v>
      </c>
      <c r="BQ10" s="147">
        <v>2</v>
      </c>
      <c r="BR10" s="147">
        <v>2</v>
      </c>
      <c r="BS10" s="147">
        <v>2</v>
      </c>
      <c r="BT10" s="147">
        <v>2</v>
      </c>
      <c r="BU10" s="147">
        <v>2</v>
      </c>
      <c r="BV10" s="147">
        <v>2</v>
      </c>
      <c r="BW10" s="147">
        <v>2</v>
      </c>
      <c r="BX10" s="147">
        <v>2</v>
      </c>
      <c r="BY10" s="147">
        <v>2</v>
      </c>
      <c r="BZ10" s="147">
        <v>2</v>
      </c>
      <c r="CA10" s="147">
        <v>2</v>
      </c>
      <c r="CB10" s="147">
        <v>2</v>
      </c>
      <c r="CC10" s="147">
        <v>2</v>
      </c>
      <c r="CD10" s="147">
        <v>2</v>
      </c>
      <c r="CE10" s="147">
        <v>2</v>
      </c>
      <c r="CF10" s="147">
        <v>2</v>
      </c>
      <c r="CG10" s="147">
        <v>2</v>
      </c>
      <c r="CH10" s="147">
        <v>2</v>
      </c>
      <c r="CI10" s="147">
        <v>2</v>
      </c>
      <c r="CJ10" s="147">
        <v>2</v>
      </c>
      <c r="CK10" s="147">
        <v>2</v>
      </c>
      <c r="CL10" s="147">
        <v>2</v>
      </c>
      <c r="CM10" s="147">
        <v>2</v>
      </c>
      <c r="CN10" s="147">
        <v>2</v>
      </c>
    </row>
    <row r="11" spans="1:92" s="505" customFormat="1">
      <c r="A11" s="509" t="s">
        <v>518</v>
      </c>
      <c r="B11" s="147">
        <v>30</v>
      </c>
      <c r="C11" s="147">
        <v>30</v>
      </c>
      <c r="D11" s="147">
        <v>30</v>
      </c>
      <c r="E11" s="147">
        <v>22</v>
      </c>
      <c r="F11" s="147">
        <v>7.0000000000000009</v>
      </c>
      <c r="G11" s="147">
        <v>7.0000000000000009</v>
      </c>
      <c r="H11" s="147">
        <v>22</v>
      </c>
      <c r="I11" s="147">
        <v>22</v>
      </c>
      <c r="J11" s="147">
        <v>22</v>
      </c>
      <c r="K11" s="147">
        <v>22</v>
      </c>
      <c r="L11" s="147">
        <v>22</v>
      </c>
      <c r="M11" s="147">
        <v>22</v>
      </c>
      <c r="N11" s="147">
        <v>22</v>
      </c>
      <c r="O11" s="147">
        <v>22</v>
      </c>
      <c r="P11" s="147">
        <v>20</v>
      </c>
      <c r="Q11" s="147">
        <v>20</v>
      </c>
      <c r="R11" s="147">
        <v>20</v>
      </c>
      <c r="S11" s="147">
        <v>20</v>
      </c>
      <c r="T11" s="147">
        <v>20</v>
      </c>
      <c r="U11" s="147">
        <v>20</v>
      </c>
      <c r="V11" s="147">
        <v>20</v>
      </c>
      <c r="W11" s="147">
        <v>20</v>
      </c>
      <c r="X11" s="147">
        <v>20</v>
      </c>
      <c r="Y11" s="147">
        <v>20</v>
      </c>
      <c r="Z11" s="147">
        <v>20</v>
      </c>
      <c r="AA11" s="147">
        <v>20</v>
      </c>
      <c r="AB11" s="147">
        <v>20</v>
      </c>
      <c r="AC11" s="147">
        <v>21</v>
      </c>
      <c r="AD11" s="147">
        <v>21</v>
      </c>
      <c r="AE11" s="147">
        <v>21</v>
      </c>
      <c r="AF11" s="147">
        <v>21</v>
      </c>
      <c r="AG11" s="147">
        <v>21</v>
      </c>
      <c r="AH11" s="147">
        <v>17.999999999999993</v>
      </c>
      <c r="AI11" s="147">
        <v>17.999999999999993</v>
      </c>
      <c r="AJ11" s="147">
        <v>17.999999999999993</v>
      </c>
      <c r="AK11" s="147">
        <v>13.999999999999989</v>
      </c>
      <c r="AL11" s="147">
        <v>14</v>
      </c>
      <c r="AM11" s="147">
        <v>14</v>
      </c>
      <c r="AN11" s="147">
        <v>15</v>
      </c>
      <c r="AO11" s="147">
        <v>15</v>
      </c>
      <c r="AP11" s="147">
        <v>15</v>
      </c>
      <c r="AQ11" s="147">
        <v>15</v>
      </c>
      <c r="AR11" s="147">
        <v>21</v>
      </c>
      <c r="AS11" s="147">
        <v>20</v>
      </c>
      <c r="AT11" s="147">
        <v>20</v>
      </c>
      <c r="AU11" s="147">
        <v>20</v>
      </c>
      <c r="AV11" s="147">
        <v>20</v>
      </c>
      <c r="AW11" s="147">
        <v>20</v>
      </c>
      <c r="AX11" s="147">
        <v>20</v>
      </c>
      <c r="AY11" s="147">
        <v>19</v>
      </c>
      <c r="AZ11" s="147">
        <v>19</v>
      </c>
      <c r="BA11" s="147">
        <v>19</v>
      </c>
      <c r="BB11" s="147">
        <v>19</v>
      </c>
      <c r="BC11" s="147">
        <v>19</v>
      </c>
      <c r="BD11" s="147">
        <v>19</v>
      </c>
      <c r="BE11" s="147">
        <v>19</v>
      </c>
      <c r="BF11" s="147">
        <v>19</v>
      </c>
      <c r="BG11" s="147">
        <v>19</v>
      </c>
      <c r="BH11" s="147">
        <v>19</v>
      </c>
      <c r="BI11" s="147">
        <v>19</v>
      </c>
      <c r="BJ11" s="147">
        <v>19</v>
      </c>
      <c r="BK11" s="147">
        <v>19</v>
      </c>
      <c r="BL11" s="147">
        <v>19</v>
      </c>
      <c r="BM11" s="147">
        <v>24</v>
      </c>
      <c r="BN11" s="147">
        <v>24</v>
      </c>
      <c r="BO11" s="147">
        <v>39</v>
      </c>
      <c r="BP11" s="147">
        <v>43</v>
      </c>
      <c r="BQ11" s="147">
        <v>47</v>
      </c>
      <c r="BR11" s="147">
        <v>47</v>
      </c>
      <c r="BS11" s="147">
        <v>47</v>
      </c>
      <c r="BT11" s="147">
        <v>47</v>
      </c>
      <c r="BU11" s="147">
        <v>47</v>
      </c>
      <c r="BV11" s="147">
        <v>47</v>
      </c>
      <c r="BW11" s="147">
        <v>47</v>
      </c>
      <c r="BX11" s="147">
        <v>49.5</v>
      </c>
      <c r="BY11" s="147">
        <v>49.5</v>
      </c>
      <c r="BZ11" s="147">
        <v>49.5</v>
      </c>
      <c r="CA11" s="147">
        <v>52</v>
      </c>
      <c r="CB11" s="147">
        <v>52</v>
      </c>
      <c r="CC11" s="147">
        <v>52</v>
      </c>
      <c r="CD11" s="147">
        <v>52</v>
      </c>
      <c r="CE11" s="147">
        <v>52</v>
      </c>
      <c r="CF11" s="147">
        <v>52</v>
      </c>
      <c r="CG11" s="147">
        <v>52</v>
      </c>
      <c r="CH11" s="147">
        <v>50.5</v>
      </c>
      <c r="CI11" s="147">
        <v>50.5</v>
      </c>
      <c r="CJ11" s="147">
        <v>45.5</v>
      </c>
      <c r="CK11" s="147">
        <v>45.5</v>
      </c>
      <c r="CL11" s="147">
        <v>45.5</v>
      </c>
      <c r="CM11" s="147">
        <v>45.5</v>
      </c>
      <c r="CN11" s="147">
        <v>45.5</v>
      </c>
    </row>
    <row r="12" spans="1:92" s="109" customFormat="1">
      <c r="A12" s="510" t="s">
        <v>201</v>
      </c>
      <c r="B12" s="147"/>
      <c r="C12" s="147"/>
      <c r="D12" s="147"/>
      <c r="E12" s="147"/>
      <c r="F12" s="147"/>
      <c r="G12" s="147"/>
      <c r="H12" s="147"/>
      <c r="I12" s="147"/>
      <c r="J12" s="147"/>
      <c r="K12" s="147"/>
      <c r="L12" s="147"/>
      <c r="M12" s="147"/>
      <c r="N12" s="147"/>
      <c r="O12" s="147"/>
      <c r="P12" s="147"/>
      <c r="Q12" s="147"/>
      <c r="R12" s="147"/>
      <c r="S12" s="147"/>
      <c r="T12" s="147"/>
      <c r="U12" s="147"/>
      <c r="V12" s="147"/>
      <c r="W12" s="147"/>
      <c r="X12" s="147"/>
      <c r="Y12" s="147"/>
      <c r="Z12" s="147"/>
      <c r="AA12" s="147"/>
      <c r="AB12" s="147"/>
      <c r="AC12" s="147"/>
      <c r="AD12" s="147"/>
      <c r="AE12" s="147"/>
      <c r="AF12" s="147"/>
      <c r="AG12" s="147"/>
      <c r="AH12" s="147"/>
      <c r="AI12" s="147"/>
      <c r="AJ12" s="147"/>
      <c r="AK12" s="147"/>
      <c r="AL12" s="147"/>
      <c r="AM12" s="147"/>
      <c r="AN12" s="147"/>
      <c r="AO12" s="147"/>
      <c r="AP12" s="147"/>
      <c r="AQ12" s="147"/>
      <c r="AR12" s="147"/>
      <c r="AS12" s="147"/>
      <c r="AT12" s="147"/>
      <c r="AU12" s="147"/>
      <c r="AV12" s="147"/>
      <c r="AW12" s="147"/>
      <c r="AX12" s="147"/>
      <c r="AY12" s="147"/>
      <c r="AZ12" s="147"/>
      <c r="BA12" s="147"/>
      <c r="BB12" s="147"/>
      <c r="BC12" s="147"/>
      <c r="BD12" s="147"/>
      <c r="BE12" s="147"/>
      <c r="BF12" s="147"/>
      <c r="BG12" s="147"/>
      <c r="BH12" s="147"/>
      <c r="BI12" s="147"/>
      <c r="BJ12" s="147"/>
      <c r="BK12" s="147"/>
      <c r="BL12" s="147"/>
      <c r="BM12" s="147"/>
      <c r="BN12" s="147"/>
      <c r="BO12" s="147"/>
      <c r="BP12" s="147"/>
      <c r="BQ12" s="147"/>
      <c r="BR12" s="147"/>
      <c r="BS12" s="147"/>
      <c r="BT12" s="147"/>
      <c r="BU12" s="147"/>
      <c r="BV12" s="147"/>
      <c r="BW12" s="147"/>
      <c r="BX12" s="147"/>
      <c r="BY12" s="147"/>
      <c r="BZ12" s="147"/>
      <c r="CA12" s="147"/>
      <c r="CB12" s="147"/>
      <c r="CC12" s="147"/>
      <c r="CD12" s="147"/>
      <c r="CE12" s="147"/>
      <c r="CF12" s="147"/>
      <c r="CG12" s="147"/>
      <c r="CH12" s="147"/>
      <c r="CI12" s="147"/>
      <c r="CJ12" s="147"/>
      <c r="CK12" s="147"/>
      <c r="CL12" s="147"/>
      <c r="CM12" s="147"/>
      <c r="CN12" s="147"/>
    </row>
    <row r="13" spans="1:92" s="109" customFormat="1">
      <c r="A13" s="509" t="s">
        <v>519</v>
      </c>
      <c r="B13" s="147"/>
      <c r="C13" s="147"/>
      <c r="D13" s="147"/>
      <c r="E13" s="147"/>
      <c r="F13" s="147"/>
      <c r="G13" s="147"/>
      <c r="H13" s="147"/>
      <c r="I13" s="147"/>
      <c r="J13" s="147"/>
      <c r="K13" s="147"/>
      <c r="L13" s="147"/>
      <c r="M13" s="147"/>
      <c r="N13" s="147"/>
      <c r="O13" s="147"/>
      <c r="P13" s="147"/>
      <c r="Q13" s="147"/>
      <c r="R13" s="147"/>
      <c r="S13" s="147"/>
      <c r="T13" s="147"/>
      <c r="U13" s="147"/>
      <c r="V13" s="147"/>
      <c r="W13" s="147"/>
      <c r="X13" s="147"/>
      <c r="Y13" s="147"/>
      <c r="Z13" s="147"/>
      <c r="AA13" s="147"/>
      <c r="AB13" s="147"/>
      <c r="AC13" s="147"/>
      <c r="AD13" s="147"/>
      <c r="AE13" s="147"/>
      <c r="AF13" s="147"/>
      <c r="AG13" s="147"/>
      <c r="AH13" s="147"/>
      <c r="AI13" s="147"/>
      <c r="AJ13" s="147"/>
      <c r="AK13" s="147"/>
      <c r="AL13" s="147"/>
      <c r="AM13" s="147"/>
      <c r="AN13" s="147"/>
      <c r="AO13" s="147"/>
      <c r="AP13" s="147"/>
      <c r="AQ13" s="147"/>
      <c r="AR13" s="147"/>
      <c r="AS13" s="147"/>
      <c r="AT13" s="147"/>
      <c r="AU13" s="147"/>
      <c r="AV13" s="147"/>
      <c r="AW13" s="147"/>
      <c r="AX13" s="147"/>
      <c r="AY13" s="147"/>
      <c r="AZ13" s="147"/>
      <c r="BA13" s="147"/>
      <c r="BB13" s="147"/>
      <c r="BC13" s="147"/>
      <c r="BD13" s="147"/>
      <c r="BE13" s="147"/>
      <c r="BF13" s="147"/>
      <c r="BG13" s="147"/>
      <c r="BH13" s="147"/>
      <c r="BI13" s="147"/>
      <c r="BJ13" s="147"/>
      <c r="BK13" s="147"/>
      <c r="BL13" s="147"/>
      <c r="BM13" s="147"/>
      <c r="BN13" s="147"/>
      <c r="BO13" s="147"/>
      <c r="BP13" s="147"/>
      <c r="BQ13" s="147"/>
      <c r="BR13" s="147"/>
      <c r="BS13" s="147"/>
      <c r="BT13" s="147"/>
      <c r="BU13" s="147"/>
      <c r="BV13" s="147"/>
      <c r="BW13" s="147"/>
      <c r="BX13" s="147"/>
      <c r="BY13" s="147"/>
      <c r="BZ13" s="147"/>
      <c r="CA13" s="147"/>
      <c r="CB13" s="147"/>
      <c r="CC13" s="147"/>
      <c r="CD13" s="147"/>
      <c r="CE13" s="147"/>
      <c r="CF13" s="147"/>
      <c r="CG13" s="147"/>
      <c r="CH13" s="147"/>
      <c r="CI13" s="147"/>
      <c r="CJ13" s="147"/>
      <c r="CK13" s="147"/>
      <c r="CL13" s="147"/>
      <c r="CM13" s="147"/>
      <c r="CN13" s="147"/>
    </row>
    <row r="14" spans="1:92" s="109" customFormat="1">
      <c r="A14" s="511" t="s">
        <v>1171</v>
      </c>
      <c r="B14" s="147">
        <v>15</v>
      </c>
      <c r="C14" s="147">
        <v>15</v>
      </c>
      <c r="D14" s="147">
        <v>15</v>
      </c>
      <c r="E14" s="147">
        <v>20</v>
      </c>
      <c r="F14" s="147">
        <v>20</v>
      </c>
      <c r="G14" s="147">
        <v>20</v>
      </c>
      <c r="H14" s="147">
        <v>20</v>
      </c>
      <c r="I14" s="147">
        <v>20</v>
      </c>
      <c r="J14" s="147">
        <v>20</v>
      </c>
      <c r="K14" s="147">
        <v>20</v>
      </c>
      <c r="L14" s="147">
        <v>20</v>
      </c>
      <c r="M14" s="147">
        <v>20</v>
      </c>
      <c r="N14" s="147">
        <v>20</v>
      </c>
      <c r="O14" s="147">
        <v>20</v>
      </c>
      <c r="P14" s="147">
        <v>20</v>
      </c>
      <c r="Q14" s="147">
        <v>20</v>
      </c>
      <c r="R14" s="147">
        <v>20</v>
      </c>
      <c r="S14" s="147">
        <v>20</v>
      </c>
      <c r="T14" s="147">
        <v>20</v>
      </c>
      <c r="U14" s="147">
        <v>20</v>
      </c>
      <c r="V14" s="147">
        <v>20</v>
      </c>
      <c r="W14" s="147">
        <v>20</v>
      </c>
      <c r="X14" s="147">
        <v>20</v>
      </c>
      <c r="Y14" s="147">
        <v>20</v>
      </c>
      <c r="Z14" s="147">
        <v>20</v>
      </c>
      <c r="AA14" s="147">
        <v>20</v>
      </c>
      <c r="AB14" s="147">
        <v>20</v>
      </c>
      <c r="AC14" s="147">
        <v>15</v>
      </c>
      <c r="AD14" s="147">
        <v>15</v>
      </c>
      <c r="AE14" s="147">
        <v>15</v>
      </c>
      <c r="AF14" s="147">
        <v>15</v>
      </c>
      <c r="AG14" s="147">
        <v>15</v>
      </c>
      <c r="AH14" s="147">
        <v>15</v>
      </c>
      <c r="AI14" s="147">
        <v>15</v>
      </c>
      <c r="AJ14" s="147">
        <v>16</v>
      </c>
      <c r="AK14" s="147">
        <v>16</v>
      </c>
      <c r="AL14" s="147">
        <v>16</v>
      </c>
      <c r="AM14" s="147">
        <v>17</v>
      </c>
      <c r="AN14" s="147">
        <v>17</v>
      </c>
      <c r="AO14" s="147">
        <v>17</v>
      </c>
      <c r="AP14" s="147">
        <v>17</v>
      </c>
      <c r="AQ14" s="147">
        <v>17</v>
      </c>
      <c r="AR14" s="147">
        <v>17</v>
      </c>
      <c r="AS14" s="147">
        <v>17</v>
      </c>
      <c r="AT14" s="147">
        <v>17</v>
      </c>
      <c r="AU14" s="147">
        <v>17</v>
      </c>
      <c r="AV14" s="147">
        <v>18</v>
      </c>
      <c r="AW14" s="147">
        <v>18</v>
      </c>
      <c r="AX14" s="147">
        <v>18</v>
      </c>
      <c r="AY14" s="147">
        <v>18</v>
      </c>
      <c r="AZ14" s="147">
        <v>18</v>
      </c>
      <c r="BA14" s="147">
        <v>13</v>
      </c>
      <c r="BB14" s="147">
        <v>13</v>
      </c>
      <c r="BC14" s="147">
        <v>15.5</v>
      </c>
      <c r="BD14" s="147">
        <v>15.5</v>
      </c>
      <c r="BE14" s="147">
        <v>15.5</v>
      </c>
      <c r="BF14" s="147">
        <v>15.5</v>
      </c>
      <c r="BG14" s="147">
        <v>15.5</v>
      </c>
      <c r="BH14" s="147">
        <v>15.5</v>
      </c>
      <c r="BI14" s="147">
        <v>15.5</v>
      </c>
      <c r="BJ14" s="147">
        <v>15.5</v>
      </c>
      <c r="BK14" s="147">
        <v>15.5</v>
      </c>
      <c r="BL14" s="147">
        <v>21</v>
      </c>
      <c r="BM14" s="147">
        <v>21</v>
      </c>
      <c r="BN14" s="147">
        <v>21</v>
      </c>
      <c r="BO14" s="147">
        <v>20</v>
      </c>
      <c r="BP14" s="147">
        <v>20</v>
      </c>
      <c r="BQ14" s="147">
        <v>20</v>
      </c>
      <c r="BR14" s="147">
        <v>20</v>
      </c>
      <c r="BS14" s="147">
        <v>20</v>
      </c>
      <c r="BT14" s="147">
        <v>20</v>
      </c>
      <c r="BU14" s="147">
        <v>20</v>
      </c>
      <c r="BV14" s="147">
        <v>20</v>
      </c>
      <c r="BW14" s="147">
        <v>20</v>
      </c>
      <c r="BX14" s="147">
        <v>20</v>
      </c>
      <c r="BY14" s="147">
        <v>20</v>
      </c>
      <c r="BZ14" s="147">
        <v>20</v>
      </c>
      <c r="CA14" s="147">
        <v>20</v>
      </c>
      <c r="CB14" s="147">
        <v>20</v>
      </c>
      <c r="CC14" s="147">
        <v>20</v>
      </c>
      <c r="CD14" s="147">
        <v>20</v>
      </c>
      <c r="CE14" s="147">
        <v>20</v>
      </c>
      <c r="CF14" s="147">
        <v>20</v>
      </c>
      <c r="CG14" s="147">
        <v>20</v>
      </c>
      <c r="CH14" s="147">
        <v>20</v>
      </c>
      <c r="CI14" s="147">
        <v>20</v>
      </c>
      <c r="CJ14" s="147">
        <v>20</v>
      </c>
      <c r="CK14" s="147">
        <v>20</v>
      </c>
      <c r="CL14" s="147">
        <v>20</v>
      </c>
      <c r="CM14" s="147">
        <v>20</v>
      </c>
      <c r="CN14" s="147">
        <v>20</v>
      </c>
    </row>
    <row r="15" spans="1:92" s="109" customFormat="1">
      <c r="A15" s="511" t="s">
        <v>515</v>
      </c>
      <c r="B15" s="147">
        <v>0</v>
      </c>
      <c r="C15" s="147">
        <v>0</v>
      </c>
      <c r="D15" s="147">
        <v>0</v>
      </c>
      <c r="E15" s="147">
        <v>10</v>
      </c>
      <c r="F15" s="147">
        <v>10</v>
      </c>
      <c r="G15" s="147">
        <v>10</v>
      </c>
      <c r="H15" s="147">
        <v>10</v>
      </c>
      <c r="I15" s="147">
        <v>10</v>
      </c>
      <c r="J15" s="147">
        <v>10</v>
      </c>
      <c r="K15" s="147">
        <v>10</v>
      </c>
      <c r="L15" s="147">
        <v>10</v>
      </c>
      <c r="M15" s="147">
        <v>10</v>
      </c>
      <c r="N15" s="147">
        <v>10</v>
      </c>
      <c r="O15" s="147">
        <v>10</v>
      </c>
      <c r="P15" s="147">
        <v>10</v>
      </c>
      <c r="Q15" s="147">
        <v>10</v>
      </c>
      <c r="R15" s="147">
        <v>10</v>
      </c>
      <c r="S15" s="147">
        <v>10</v>
      </c>
      <c r="T15" s="147">
        <v>10</v>
      </c>
      <c r="U15" s="147">
        <v>10</v>
      </c>
      <c r="V15" s="147">
        <v>10</v>
      </c>
      <c r="W15" s="147">
        <v>10</v>
      </c>
      <c r="X15" s="147">
        <v>10</v>
      </c>
      <c r="Y15" s="147">
        <v>10</v>
      </c>
      <c r="Z15" s="147">
        <v>10</v>
      </c>
      <c r="AA15" s="147">
        <v>10</v>
      </c>
      <c r="AB15" s="147">
        <v>10</v>
      </c>
      <c r="AC15" s="147">
        <v>10</v>
      </c>
      <c r="AD15" s="147">
        <v>10</v>
      </c>
      <c r="AE15" s="147">
        <v>10</v>
      </c>
      <c r="AF15" s="147">
        <v>10</v>
      </c>
      <c r="AG15" s="147">
        <v>10</v>
      </c>
      <c r="AH15" s="147">
        <v>10</v>
      </c>
      <c r="AI15" s="147">
        <v>10</v>
      </c>
      <c r="AJ15" s="147">
        <v>10</v>
      </c>
      <c r="AK15" s="147">
        <v>10</v>
      </c>
      <c r="AL15" s="147">
        <v>10</v>
      </c>
      <c r="AM15" s="147">
        <v>10</v>
      </c>
      <c r="AN15" s="147">
        <v>10</v>
      </c>
      <c r="AO15" s="147">
        <v>10</v>
      </c>
      <c r="AP15" s="147">
        <v>10</v>
      </c>
      <c r="AQ15" s="147">
        <v>10</v>
      </c>
      <c r="AR15" s="147">
        <v>10</v>
      </c>
      <c r="AS15" s="147">
        <v>10</v>
      </c>
      <c r="AT15" s="147">
        <v>10</v>
      </c>
      <c r="AU15" s="147">
        <v>10</v>
      </c>
      <c r="AV15" s="147">
        <v>10</v>
      </c>
      <c r="AW15" s="147">
        <v>10</v>
      </c>
      <c r="AX15" s="147">
        <v>10</v>
      </c>
      <c r="AY15" s="147">
        <v>10</v>
      </c>
      <c r="AZ15" s="147">
        <v>10</v>
      </c>
      <c r="BA15" s="147">
        <v>10</v>
      </c>
      <c r="BB15" s="147">
        <v>10</v>
      </c>
      <c r="BC15" s="147">
        <v>5.5</v>
      </c>
      <c r="BD15" s="147">
        <v>5.5</v>
      </c>
      <c r="BE15" s="147">
        <v>5.5</v>
      </c>
      <c r="BF15" s="147">
        <v>5.5</v>
      </c>
      <c r="BG15" s="147">
        <v>5.5</v>
      </c>
      <c r="BH15" s="147">
        <v>5.5</v>
      </c>
      <c r="BI15" s="147">
        <v>5.5</v>
      </c>
      <c r="BJ15" s="147">
        <v>5.5</v>
      </c>
      <c r="BK15" s="147">
        <v>5.5</v>
      </c>
      <c r="BL15" s="147">
        <v>0</v>
      </c>
      <c r="BM15" s="147">
        <v>0</v>
      </c>
      <c r="BN15" s="147">
        <v>0</v>
      </c>
      <c r="BO15" s="147">
        <v>0</v>
      </c>
      <c r="BP15" s="147">
        <v>0</v>
      </c>
      <c r="BQ15" s="147">
        <v>0</v>
      </c>
      <c r="BR15" s="147">
        <v>0</v>
      </c>
      <c r="BS15" s="147">
        <v>0</v>
      </c>
      <c r="BT15" s="147">
        <v>0</v>
      </c>
      <c r="BU15" s="147">
        <v>0</v>
      </c>
      <c r="BV15" s="147">
        <v>0</v>
      </c>
      <c r="BW15" s="147">
        <v>0</v>
      </c>
      <c r="BX15" s="147">
        <v>0</v>
      </c>
      <c r="BY15" s="147">
        <v>0</v>
      </c>
      <c r="BZ15" s="147">
        <v>0</v>
      </c>
      <c r="CA15" s="147">
        <v>0</v>
      </c>
      <c r="CB15" s="147">
        <v>0</v>
      </c>
      <c r="CC15" s="147">
        <v>0</v>
      </c>
      <c r="CD15" s="147">
        <v>0</v>
      </c>
      <c r="CE15" s="147">
        <v>0</v>
      </c>
      <c r="CF15" s="147">
        <v>0</v>
      </c>
      <c r="CG15" s="147">
        <v>0</v>
      </c>
      <c r="CH15" s="147">
        <v>0</v>
      </c>
      <c r="CI15" s="147">
        <v>0</v>
      </c>
      <c r="CJ15" s="147">
        <v>0</v>
      </c>
      <c r="CK15" s="147">
        <v>0</v>
      </c>
      <c r="CL15" s="147">
        <v>0</v>
      </c>
      <c r="CM15" s="147">
        <v>0</v>
      </c>
      <c r="CN15" s="147">
        <v>0</v>
      </c>
    </row>
    <row r="16" spans="1:92" s="109" customFormat="1">
      <c r="A16" s="511" t="s">
        <v>1365</v>
      </c>
      <c r="B16" s="147">
        <v>20</v>
      </c>
      <c r="C16" s="147">
        <v>20</v>
      </c>
      <c r="D16" s="147">
        <v>20</v>
      </c>
      <c r="E16" s="147">
        <v>30</v>
      </c>
      <c r="F16" s="147">
        <v>30</v>
      </c>
      <c r="G16" s="147">
        <v>30</v>
      </c>
      <c r="H16" s="147">
        <v>40</v>
      </c>
      <c r="I16" s="147">
        <v>40</v>
      </c>
      <c r="J16" s="147">
        <v>40</v>
      </c>
      <c r="K16" s="147">
        <v>40</v>
      </c>
      <c r="L16" s="147">
        <v>50</v>
      </c>
      <c r="M16" s="147">
        <v>50</v>
      </c>
      <c r="N16" s="147">
        <v>50</v>
      </c>
      <c r="O16" s="147">
        <v>50</v>
      </c>
      <c r="P16" s="147">
        <v>55.000000000000007</v>
      </c>
      <c r="Q16" s="147">
        <v>55.000000000000007</v>
      </c>
      <c r="R16" s="147">
        <v>55.000000000000007</v>
      </c>
      <c r="S16" s="147">
        <v>55.000000000000007</v>
      </c>
      <c r="T16" s="147">
        <v>60</v>
      </c>
      <c r="U16" s="147">
        <v>60</v>
      </c>
      <c r="V16" s="147">
        <v>60</v>
      </c>
      <c r="W16" s="147">
        <v>60</v>
      </c>
      <c r="X16" s="147">
        <v>65</v>
      </c>
      <c r="Y16" s="147">
        <v>65</v>
      </c>
      <c r="Z16" s="147">
        <v>65</v>
      </c>
      <c r="AA16" s="147">
        <v>65</v>
      </c>
      <c r="AB16" s="147">
        <v>65</v>
      </c>
      <c r="AC16" s="147">
        <v>70</v>
      </c>
      <c r="AD16" s="147">
        <v>70</v>
      </c>
      <c r="AE16" s="147">
        <v>70</v>
      </c>
      <c r="AF16" s="147">
        <v>70</v>
      </c>
      <c r="AG16" s="147">
        <v>70</v>
      </c>
      <c r="AH16" s="147">
        <v>70</v>
      </c>
      <c r="AI16" s="147">
        <v>70</v>
      </c>
      <c r="AJ16" s="147">
        <v>69</v>
      </c>
      <c r="AK16" s="147">
        <v>69</v>
      </c>
      <c r="AL16" s="147">
        <v>69</v>
      </c>
      <c r="AM16" s="147">
        <v>69</v>
      </c>
      <c r="AN16" s="147">
        <v>68</v>
      </c>
      <c r="AO16" s="147">
        <v>68</v>
      </c>
      <c r="AP16" s="147">
        <v>68</v>
      </c>
      <c r="AQ16" s="147">
        <v>68</v>
      </c>
      <c r="AR16" s="147">
        <v>68</v>
      </c>
      <c r="AS16" s="147">
        <v>68</v>
      </c>
      <c r="AT16" s="147">
        <v>68</v>
      </c>
      <c r="AU16" s="147">
        <v>68</v>
      </c>
      <c r="AV16" s="147">
        <v>67</v>
      </c>
      <c r="AW16" s="147">
        <v>67</v>
      </c>
      <c r="AX16" s="147">
        <v>67</v>
      </c>
      <c r="AY16" s="147">
        <v>67</v>
      </c>
      <c r="AZ16" s="147">
        <v>67</v>
      </c>
      <c r="BA16" s="147">
        <v>72</v>
      </c>
      <c r="BB16" s="147">
        <v>72</v>
      </c>
      <c r="BC16" s="147">
        <v>72</v>
      </c>
      <c r="BD16" s="147">
        <v>74</v>
      </c>
      <c r="BE16" s="147">
        <v>74</v>
      </c>
      <c r="BF16" s="147">
        <v>74</v>
      </c>
      <c r="BG16" s="147">
        <v>74</v>
      </c>
      <c r="BH16" s="147">
        <v>74</v>
      </c>
      <c r="BI16" s="147">
        <v>74</v>
      </c>
      <c r="BJ16" s="147">
        <v>74</v>
      </c>
      <c r="BK16" s="147">
        <v>74</v>
      </c>
      <c r="BL16" s="147">
        <v>65</v>
      </c>
      <c r="BM16" s="147">
        <v>60</v>
      </c>
      <c r="BN16" s="147">
        <v>60</v>
      </c>
      <c r="BO16" s="147">
        <v>60</v>
      </c>
      <c r="BP16" s="147">
        <v>60</v>
      </c>
      <c r="BQ16" s="147">
        <v>60</v>
      </c>
      <c r="BR16" s="147">
        <v>60</v>
      </c>
      <c r="BS16" s="147">
        <v>60</v>
      </c>
      <c r="BT16" s="147">
        <v>60</v>
      </c>
      <c r="BU16" s="147">
        <v>60</v>
      </c>
      <c r="BV16" s="147">
        <v>60</v>
      </c>
      <c r="BW16" s="147">
        <v>60</v>
      </c>
      <c r="BX16" s="147">
        <v>59</v>
      </c>
      <c r="BY16" s="147">
        <v>59</v>
      </c>
      <c r="BZ16" s="147">
        <v>59</v>
      </c>
      <c r="CA16" s="147">
        <v>59</v>
      </c>
      <c r="CB16" s="147">
        <v>59</v>
      </c>
      <c r="CC16" s="147">
        <v>59</v>
      </c>
      <c r="CD16" s="147">
        <v>59</v>
      </c>
      <c r="CE16" s="147">
        <v>59</v>
      </c>
      <c r="CF16" s="147">
        <v>59</v>
      </c>
      <c r="CG16" s="147">
        <v>59</v>
      </c>
      <c r="CH16" s="147">
        <v>59</v>
      </c>
      <c r="CI16" s="147">
        <v>59</v>
      </c>
      <c r="CJ16" s="147">
        <v>65</v>
      </c>
      <c r="CK16" s="147">
        <v>65</v>
      </c>
      <c r="CL16" s="147">
        <v>65</v>
      </c>
      <c r="CM16" s="147">
        <v>65</v>
      </c>
      <c r="CN16" s="147">
        <v>65</v>
      </c>
    </row>
    <row r="17" spans="1:92" s="109" customFormat="1">
      <c r="A17" s="511" t="s">
        <v>518</v>
      </c>
      <c r="B17" s="147">
        <v>65</v>
      </c>
      <c r="C17" s="147">
        <v>65</v>
      </c>
      <c r="D17" s="147">
        <v>65</v>
      </c>
      <c r="E17" s="147">
        <v>40</v>
      </c>
      <c r="F17" s="147">
        <v>40</v>
      </c>
      <c r="G17" s="147">
        <v>40</v>
      </c>
      <c r="H17" s="147">
        <v>30</v>
      </c>
      <c r="I17" s="147">
        <v>30</v>
      </c>
      <c r="J17" s="147">
        <v>30</v>
      </c>
      <c r="K17" s="147">
        <v>30</v>
      </c>
      <c r="L17" s="147">
        <v>20</v>
      </c>
      <c r="M17" s="147">
        <v>20</v>
      </c>
      <c r="N17" s="147">
        <v>20</v>
      </c>
      <c r="O17" s="147">
        <v>20</v>
      </c>
      <c r="P17" s="147">
        <v>15</v>
      </c>
      <c r="Q17" s="147">
        <v>15</v>
      </c>
      <c r="R17" s="147">
        <v>15</v>
      </c>
      <c r="S17" s="147">
        <v>15</v>
      </c>
      <c r="T17" s="147">
        <v>10</v>
      </c>
      <c r="U17" s="147">
        <v>10</v>
      </c>
      <c r="V17" s="147">
        <v>10</v>
      </c>
      <c r="W17" s="147">
        <v>10</v>
      </c>
      <c r="X17" s="147">
        <v>5</v>
      </c>
      <c r="Y17" s="147">
        <v>5</v>
      </c>
      <c r="Z17" s="147">
        <v>5</v>
      </c>
      <c r="AA17" s="147">
        <v>5</v>
      </c>
      <c r="AB17" s="147">
        <v>5</v>
      </c>
      <c r="AC17" s="147">
        <v>5</v>
      </c>
      <c r="AD17" s="147">
        <v>5</v>
      </c>
      <c r="AE17" s="147">
        <v>5</v>
      </c>
      <c r="AF17" s="147">
        <v>5</v>
      </c>
      <c r="AG17" s="147">
        <v>5</v>
      </c>
      <c r="AH17" s="147">
        <v>5</v>
      </c>
      <c r="AI17" s="147">
        <v>5</v>
      </c>
      <c r="AJ17" s="147">
        <v>5.0000000000000044</v>
      </c>
      <c r="AK17" s="147">
        <v>5.0000000000000044</v>
      </c>
      <c r="AL17" s="147">
        <v>5</v>
      </c>
      <c r="AM17" s="147">
        <v>4</v>
      </c>
      <c r="AN17" s="147">
        <v>5</v>
      </c>
      <c r="AO17" s="147">
        <v>5</v>
      </c>
      <c r="AP17" s="147">
        <v>5</v>
      </c>
      <c r="AQ17" s="147">
        <v>5</v>
      </c>
      <c r="AR17" s="147">
        <v>5</v>
      </c>
      <c r="AS17" s="147">
        <v>5</v>
      </c>
      <c r="AT17" s="147">
        <v>5</v>
      </c>
      <c r="AU17" s="147">
        <v>5</v>
      </c>
      <c r="AV17" s="147">
        <v>5</v>
      </c>
      <c r="AW17" s="147">
        <v>5</v>
      </c>
      <c r="AX17" s="147">
        <v>5</v>
      </c>
      <c r="AY17" s="147">
        <v>5</v>
      </c>
      <c r="AZ17" s="147">
        <v>5</v>
      </c>
      <c r="BA17" s="147">
        <v>5</v>
      </c>
      <c r="BB17" s="147">
        <v>5</v>
      </c>
      <c r="BC17" s="147">
        <v>7</v>
      </c>
      <c r="BD17" s="147">
        <v>5</v>
      </c>
      <c r="BE17" s="147">
        <v>5</v>
      </c>
      <c r="BF17" s="147">
        <v>5</v>
      </c>
      <c r="BG17" s="147">
        <v>5</v>
      </c>
      <c r="BH17" s="147">
        <v>5</v>
      </c>
      <c r="BI17" s="147">
        <v>5</v>
      </c>
      <c r="BJ17" s="147">
        <v>5</v>
      </c>
      <c r="BK17" s="147">
        <v>5</v>
      </c>
      <c r="BL17" s="147">
        <v>14</v>
      </c>
      <c r="BM17" s="147">
        <v>19</v>
      </c>
      <c r="BN17" s="147">
        <v>19</v>
      </c>
      <c r="BO17" s="147">
        <v>20</v>
      </c>
      <c r="BP17" s="147">
        <v>20</v>
      </c>
      <c r="BQ17" s="147">
        <v>20</v>
      </c>
      <c r="BR17" s="147">
        <v>20</v>
      </c>
      <c r="BS17" s="147">
        <v>20</v>
      </c>
      <c r="BT17" s="147">
        <v>20</v>
      </c>
      <c r="BU17" s="147">
        <v>20</v>
      </c>
      <c r="BV17" s="147">
        <v>20</v>
      </c>
      <c r="BW17" s="147">
        <v>20</v>
      </c>
      <c r="BX17" s="147">
        <v>21</v>
      </c>
      <c r="BY17" s="147">
        <v>21</v>
      </c>
      <c r="BZ17" s="147">
        <v>21</v>
      </c>
      <c r="CA17" s="147">
        <v>21</v>
      </c>
      <c r="CB17" s="147">
        <v>21</v>
      </c>
      <c r="CC17" s="147">
        <v>21</v>
      </c>
      <c r="CD17" s="147">
        <v>21</v>
      </c>
      <c r="CE17" s="147">
        <v>21</v>
      </c>
      <c r="CF17" s="147">
        <v>21</v>
      </c>
      <c r="CG17" s="147">
        <v>21</v>
      </c>
      <c r="CH17" s="147">
        <v>21</v>
      </c>
      <c r="CI17" s="147">
        <v>21</v>
      </c>
      <c r="CJ17" s="147">
        <v>15</v>
      </c>
      <c r="CK17" s="147">
        <v>15</v>
      </c>
      <c r="CL17" s="147">
        <v>15</v>
      </c>
      <c r="CM17" s="147">
        <v>15</v>
      </c>
      <c r="CN17" s="147">
        <v>15</v>
      </c>
    </row>
    <row r="18" spans="1:92" s="109" customFormat="1">
      <c r="A18" s="509" t="s">
        <v>150</v>
      </c>
      <c r="B18" s="147"/>
      <c r="C18" s="147"/>
      <c r="D18" s="147"/>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7"/>
      <c r="AX18" s="147"/>
      <c r="AY18" s="147"/>
      <c r="AZ18" s="147"/>
      <c r="BA18" s="147"/>
      <c r="BB18" s="147"/>
      <c r="BC18" s="147"/>
      <c r="BD18" s="147"/>
      <c r="BE18" s="147"/>
      <c r="BF18" s="147"/>
      <c r="BG18" s="147"/>
      <c r="BH18" s="147"/>
      <c r="BI18" s="147"/>
      <c r="BJ18" s="147"/>
      <c r="BK18" s="147"/>
      <c r="BL18" s="147"/>
      <c r="BM18" s="147"/>
      <c r="BN18" s="147"/>
      <c r="BO18" s="147"/>
      <c r="BP18" s="147"/>
      <c r="BQ18" s="147"/>
      <c r="BR18" s="147"/>
      <c r="BS18" s="147"/>
      <c r="BT18" s="147"/>
      <c r="BU18" s="147"/>
      <c r="BV18" s="147"/>
      <c r="BW18" s="147"/>
      <c r="BX18" s="147"/>
      <c r="BY18" s="147"/>
      <c r="BZ18" s="147"/>
      <c r="CA18" s="147"/>
      <c r="CB18" s="147"/>
      <c r="CC18" s="147"/>
      <c r="CD18" s="147"/>
      <c r="CE18" s="147"/>
      <c r="CF18" s="147"/>
      <c r="CG18" s="147"/>
      <c r="CH18" s="147"/>
      <c r="CI18" s="147"/>
      <c r="CJ18" s="147"/>
      <c r="CK18" s="147"/>
      <c r="CL18" s="147"/>
      <c r="CM18" s="147"/>
      <c r="CN18" s="147"/>
    </row>
    <row r="19" spans="1:92" s="109" customFormat="1">
      <c r="A19" s="511" t="s">
        <v>1171</v>
      </c>
      <c r="B19" s="147"/>
      <c r="C19" s="147"/>
      <c r="D19" s="147"/>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7"/>
      <c r="AL19" s="147">
        <v>0</v>
      </c>
      <c r="AM19" s="147">
        <v>0</v>
      </c>
      <c r="AN19" s="147">
        <v>0</v>
      </c>
      <c r="AO19" s="147">
        <v>0</v>
      </c>
      <c r="AP19" s="147">
        <v>0</v>
      </c>
      <c r="AQ19" s="147">
        <v>20</v>
      </c>
      <c r="AR19" s="147">
        <v>20</v>
      </c>
      <c r="AS19" s="147">
        <v>20</v>
      </c>
      <c r="AT19" s="147">
        <v>20</v>
      </c>
      <c r="AU19" s="147">
        <v>20</v>
      </c>
      <c r="AV19" s="147">
        <v>20</v>
      </c>
      <c r="AW19" s="147">
        <v>20</v>
      </c>
      <c r="AX19" s="147">
        <v>20</v>
      </c>
      <c r="AY19" s="147">
        <v>20</v>
      </c>
      <c r="AZ19" s="147">
        <v>20</v>
      </c>
      <c r="BA19" s="147">
        <v>20</v>
      </c>
      <c r="BB19" s="147">
        <v>20</v>
      </c>
      <c r="BC19" s="147">
        <v>24.5</v>
      </c>
      <c r="BD19" s="147">
        <v>24.5</v>
      </c>
      <c r="BE19" s="147">
        <v>24.5</v>
      </c>
      <c r="BF19" s="147">
        <v>24.5</v>
      </c>
      <c r="BG19" s="147">
        <v>24.5</v>
      </c>
      <c r="BH19" s="147">
        <v>24.5</v>
      </c>
      <c r="BI19" s="147">
        <v>24.5</v>
      </c>
      <c r="BJ19" s="147">
        <v>24.5</v>
      </c>
      <c r="BK19" s="147">
        <v>24.5</v>
      </c>
      <c r="BL19" s="147">
        <v>24.5</v>
      </c>
      <c r="BM19" s="147">
        <v>24.5</v>
      </c>
      <c r="BN19" s="147">
        <v>24.5</v>
      </c>
      <c r="BO19" s="147">
        <v>20</v>
      </c>
      <c r="BP19" s="147">
        <v>20</v>
      </c>
      <c r="BQ19" s="147">
        <v>20</v>
      </c>
      <c r="BR19" s="147">
        <v>20</v>
      </c>
      <c r="BS19" s="147">
        <v>20</v>
      </c>
      <c r="BT19" s="147">
        <v>20</v>
      </c>
      <c r="BU19" s="147">
        <v>20</v>
      </c>
      <c r="BV19" s="147">
        <v>20</v>
      </c>
      <c r="BW19" s="147">
        <v>20</v>
      </c>
      <c r="BX19" s="147">
        <v>20</v>
      </c>
      <c r="BY19" s="147">
        <v>20</v>
      </c>
      <c r="BZ19" s="147">
        <v>20</v>
      </c>
      <c r="CA19" s="147">
        <v>20</v>
      </c>
      <c r="CB19" s="147">
        <v>20</v>
      </c>
      <c r="CC19" s="147">
        <v>20</v>
      </c>
      <c r="CD19" s="147">
        <v>20</v>
      </c>
      <c r="CE19" s="147">
        <v>20</v>
      </c>
      <c r="CF19" s="147">
        <v>20</v>
      </c>
      <c r="CG19" s="147">
        <v>20</v>
      </c>
      <c r="CH19" s="147">
        <v>20</v>
      </c>
      <c r="CI19" s="147">
        <v>20</v>
      </c>
      <c r="CJ19" s="147">
        <v>20</v>
      </c>
      <c r="CK19" s="147">
        <v>20</v>
      </c>
      <c r="CL19" s="147">
        <v>20</v>
      </c>
      <c r="CM19" s="147">
        <v>20</v>
      </c>
      <c r="CN19" s="147">
        <v>20</v>
      </c>
    </row>
    <row r="20" spans="1:92" s="109" customFormat="1">
      <c r="A20" s="511" t="s">
        <v>515</v>
      </c>
      <c r="B20" s="147"/>
      <c r="C20" s="147"/>
      <c r="D20" s="147"/>
      <c r="E20" s="147"/>
      <c r="F20" s="147"/>
      <c r="G20" s="147"/>
      <c r="H20" s="147"/>
      <c r="I20" s="147"/>
      <c r="J20" s="147"/>
      <c r="K20" s="147"/>
      <c r="L20" s="147"/>
      <c r="M20" s="147"/>
      <c r="N20" s="147"/>
      <c r="O20" s="147"/>
      <c r="P20" s="147"/>
      <c r="Q20" s="147"/>
      <c r="R20" s="147"/>
      <c r="S20" s="147"/>
      <c r="T20" s="147"/>
      <c r="U20" s="147"/>
      <c r="V20" s="147"/>
      <c r="W20" s="147"/>
      <c r="X20" s="147"/>
      <c r="Y20" s="147"/>
      <c r="Z20" s="147"/>
      <c r="AA20" s="147"/>
      <c r="AB20" s="147"/>
      <c r="AC20" s="147"/>
      <c r="AD20" s="147"/>
      <c r="AE20" s="147"/>
      <c r="AF20" s="147"/>
      <c r="AG20" s="147"/>
      <c r="AH20" s="147"/>
      <c r="AI20" s="147"/>
      <c r="AJ20" s="147"/>
      <c r="AK20" s="147"/>
      <c r="AL20" s="147">
        <v>0</v>
      </c>
      <c r="AM20" s="147">
        <v>0</v>
      </c>
      <c r="AN20" s="147">
        <v>0</v>
      </c>
      <c r="AO20" s="147">
        <v>0</v>
      </c>
      <c r="AP20" s="147">
        <v>0</v>
      </c>
      <c r="AQ20" s="147">
        <v>10</v>
      </c>
      <c r="AR20" s="147">
        <v>10</v>
      </c>
      <c r="AS20" s="147">
        <v>10</v>
      </c>
      <c r="AT20" s="147">
        <v>10</v>
      </c>
      <c r="AU20" s="147">
        <v>10</v>
      </c>
      <c r="AV20" s="147">
        <v>10</v>
      </c>
      <c r="AW20" s="147">
        <v>10</v>
      </c>
      <c r="AX20" s="147">
        <v>10</v>
      </c>
      <c r="AY20" s="147">
        <v>10</v>
      </c>
      <c r="AZ20" s="147">
        <v>10</v>
      </c>
      <c r="BA20" s="147">
        <v>10</v>
      </c>
      <c r="BB20" s="147">
        <v>10</v>
      </c>
      <c r="BC20" s="147">
        <v>5.5</v>
      </c>
      <c r="BD20" s="147">
        <v>5.5</v>
      </c>
      <c r="BE20" s="147">
        <v>5.5</v>
      </c>
      <c r="BF20" s="147">
        <v>5.5</v>
      </c>
      <c r="BG20" s="147">
        <v>5.5</v>
      </c>
      <c r="BH20" s="147">
        <v>5.5</v>
      </c>
      <c r="BI20" s="147">
        <v>5.5</v>
      </c>
      <c r="BJ20" s="147">
        <v>5.5</v>
      </c>
      <c r="BK20" s="147">
        <v>5.5</v>
      </c>
      <c r="BL20" s="147">
        <v>0</v>
      </c>
      <c r="BM20" s="147">
        <v>0</v>
      </c>
      <c r="BN20" s="147">
        <v>0</v>
      </c>
      <c r="BO20" s="147">
        <v>0</v>
      </c>
      <c r="BP20" s="147">
        <v>0</v>
      </c>
      <c r="BQ20" s="147">
        <v>0</v>
      </c>
      <c r="BR20" s="147">
        <v>0</v>
      </c>
      <c r="BS20" s="147">
        <v>0</v>
      </c>
      <c r="BT20" s="147">
        <v>0</v>
      </c>
      <c r="BU20" s="147">
        <v>0</v>
      </c>
      <c r="BV20" s="147">
        <v>0</v>
      </c>
      <c r="BW20" s="147">
        <v>0</v>
      </c>
      <c r="BX20" s="147">
        <v>0</v>
      </c>
      <c r="BY20" s="147">
        <v>0</v>
      </c>
      <c r="BZ20" s="147">
        <v>0</v>
      </c>
      <c r="CA20" s="147">
        <v>0</v>
      </c>
      <c r="CB20" s="147">
        <v>0</v>
      </c>
      <c r="CC20" s="147">
        <v>0</v>
      </c>
      <c r="CD20" s="147">
        <v>0</v>
      </c>
      <c r="CE20" s="147">
        <v>0</v>
      </c>
      <c r="CF20" s="147">
        <v>0</v>
      </c>
      <c r="CG20" s="147">
        <v>0</v>
      </c>
      <c r="CH20" s="147">
        <v>0</v>
      </c>
      <c r="CI20" s="147">
        <v>0</v>
      </c>
      <c r="CJ20" s="147">
        <v>0</v>
      </c>
      <c r="CK20" s="147">
        <v>0</v>
      </c>
      <c r="CL20" s="147">
        <v>0</v>
      </c>
      <c r="CM20" s="147">
        <v>0</v>
      </c>
      <c r="CN20" s="147">
        <v>0</v>
      </c>
    </row>
    <row r="21" spans="1:92" s="109" customFormat="1">
      <c r="A21" s="511" t="s">
        <v>1365</v>
      </c>
      <c r="B21" s="147"/>
      <c r="C21" s="147"/>
      <c r="D21" s="147"/>
      <c r="E21" s="147"/>
      <c r="F21" s="147"/>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147"/>
      <c r="AK21" s="147"/>
      <c r="AL21" s="147">
        <v>0</v>
      </c>
      <c r="AM21" s="147">
        <v>0</v>
      </c>
      <c r="AN21" s="147">
        <v>0</v>
      </c>
      <c r="AO21" s="147">
        <v>0</v>
      </c>
      <c r="AP21" s="147">
        <v>0</v>
      </c>
      <c r="AQ21" s="147">
        <v>65</v>
      </c>
      <c r="AR21" s="147">
        <v>65</v>
      </c>
      <c r="AS21" s="147">
        <v>65</v>
      </c>
      <c r="AT21" s="147">
        <v>65</v>
      </c>
      <c r="AU21" s="147">
        <v>65</v>
      </c>
      <c r="AV21" s="147">
        <v>65</v>
      </c>
      <c r="AW21" s="147">
        <v>65</v>
      </c>
      <c r="AX21" s="147">
        <v>65</v>
      </c>
      <c r="AY21" s="147">
        <v>65</v>
      </c>
      <c r="AZ21" s="147">
        <v>65</v>
      </c>
      <c r="BA21" s="147">
        <v>65</v>
      </c>
      <c r="BB21" s="147">
        <v>65</v>
      </c>
      <c r="BC21" s="147">
        <v>65</v>
      </c>
      <c r="BD21" s="147">
        <v>65</v>
      </c>
      <c r="BE21" s="147">
        <v>65</v>
      </c>
      <c r="BF21" s="147">
        <v>65</v>
      </c>
      <c r="BG21" s="147">
        <v>65</v>
      </c>
      <c r="BH21" s="147">
        <v>65</v>
      </c>
      <c r="BI21" s="147">
        <v>65</v>
      </c>
      <c r="BJ21" s="147">
        <v>65</v>
      </c>
      <c r="BK21" s="147">
        <v>65</v>
      </c>
      <c r="BL21" s="147">
        <v>65</v>
      </c>
      <c r="BM21" s="147">
        <v>65</v>
      </c>
      <c r="BN21" s="147">
        <v>65</v>
      </c>
      <c r="BO21" s="147">
        <v>65</v>
      </c>
      <c r="BP21" s="147">
        <v>65</v>
      </c>
      <c r="BQ21" s="147">
        <v>65</v>
      </c>
      <c r="BR21" s="147">
        <v>65</v>
      </c>
      <c r="BS21" s="147">
        <v>65</v>
      </c>
      <c r="BT21" s="147">
        <v>65</v>
      </c>
      <c r="BU21" s="147">
        <v>65</v>
      </c>
      <c r="BV21" s="147">
        <v>65</v>
      </c>
      <c r="BW21" s="147">
        <v>65</v>
      </c>
      <c r="BX21" s="147">
        <v>65</v>
      </c>
      <c r="BY21" s="147">
        <v>65</v>
      </c>
      <c r="BZ21" s="147">
        <v>65</v>
      </c>
      <c r="CA21" s="147">
        <v>65</v>
      </c>
      <c r="CB21" s="147">
        <v>65</v>
      </c>
      <c r="CC21" s="147">
        <v>65</v>
      </c>
      <c r="CD21" s="147">
        <v>65</v>
      </c>
      <c r="CE21" s="147">
        <v>65</v>
      </c>
      <c r="CF21" s="147">
        <v>65</v>
      </c>
      <c r="CG21" s="147">
        <v>65</v>
      </c>
      <c r="CH21" s="147">
        <v>65</v>
      </c>
      <c r="CI21" s="147">
        <v>65</v>
      </c>
      <c r="CJ21" s="147">
        <v>65</v>
      </c>
      <c r="CK21" s="147">
        <v>65</v>
      </c>
      <c r="CL21" s="147">
        <v>65</v>
      </c>
      <c r="CM21" s="147">
        <v>65</v>
      </c>
      <c r="CN21" s="147">
        <v>65</v>
      </c>
    </row>
    <row r="22" spans="1:92" s="109" customFormat="1">
      <c r="A22" s="511" t="s">
        <v>518</v>
      </c>
      <c r="B22" s="147"/>
      <c r="C22" s="147"/>
      <c r="D22" s="147"/>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7"/>
      <c r="AL22" s="147">
        <v>0</v>
      </c>
      <c r="AM22" s="147">
        <v>0</v>
      </c>
      <c r="AN22" s="147">
        <v>0</v>
      </c>
      <c r="AO22" s="147">
        <v>0</v>
      </c>
      <c r="AP22" s="147">
        <v>0</v>
      </c>
      <c r="AQ22" s="147">
        <v>5</v>
      </c>
      <c r="AR22" s="147">
        <v>5</v>
      </c>
      <c r="AS22" s="147">
        <v>5</v>
      </c>
      <c r="AT22" s="147">
        <v>5</v>
      </c>
      <c r="AU22" s="147">
        <v>5</v>
      </c>
      <c r="AV22" s="147">
        <v>5</v>
      </c>
      <c r="AW22" s="147">
        <v>5</v>
      </c>
      <c r="AX22" s="147">
        <v>5</v>
      </c>
      <c r="AY22" s="147">
        <v>5</v>
      </c>
      <c r="AZ22" s="147">
        <v>5</v>
      </c>
      <c r="BA22" s="147">
        <v>5</v>
      </c>
      <c r="BB22" s="147">
        <v>5</v>
      </c>
      <c r="BC22" s="147">
        <v>5</v>
      </c>
      <c r="BD22" s="147">
        <v>5</v>
      </c>
      <c r="BE22" s="147">
        <v>5</v>
      </c>
      <c r="BF22" s="147">
        <v>5</v>
      </c>
      <c r="BG22" s="147">
        <v>5</v>
      </c>
      <c r="BH22" s="147">
        <v>5</v>
      </c>
      <c r="BI22" s="147">
        <v>5</v>
      </c>
      <c r="BJ22" s="147">
        <v>5</v>
      </c>
      <c r="BK22" s="147">
        <v>5</v>
      </c>
      <c r="BL22" s="147">
        <v>10.5</v>
      </c>
      <c r="BM22" s="147">
        <v>10.5</v>
      </c>
      <c r="BN22" s="147">
        <v>10.5</v>
      </c>
      <c r="BO22" s="147">
        <v>15</v>
      </c>
      <c r="BP22" s="147">
        <v>15</v>
      </c>
      <c r="BQ22" s="147">
        <v>15</v>
      </c>
      <c r="BR22" s="147">
        <v>10.5</v>
      </c>
      <c r="BS22" s="147">
        <v>15</v>
      </c>
      <c r="BT22" s="147">
        <v>15</v>
      </c>
      <c r="BU22" s="147">
        <v>15</v>
      </c>
      <c r="BV22" s="147">
        <v>15</v>
      </c>
      <c r="BW22" s="147">
        <v>15</v>
      </c>
      <c r="BX22" s="147">
        <v>15</v>
      </c>
      <c r="BY22" s="147">
        <v>15</v>
      </c>
      <c r="BZ22" s="147">
        <v>15</v>
      </c>
      <c r="CA22" s="147">
        <v>15</v>
      </c>
      <c r="CB22" s="147">
        <v>15</v>
      </c>
      <c r="CC22" s="147">
        <v>15</v>
      </c>
      <c r="CD22" s="147">
        <v>15</v>
      </c>
      <c r="CE22" s="147">
        <v>15</v>
      </c>
      <c r="CF22" s="147">
        <v>15</v>
      </c>
      <c r="CG22" s="147">
        <v>15</v>
      </c>
      <c r="CH22" s="147">
        <v>15</v>
      </c>
      <c r="CI22" s="147">
        <v>15</v>
      </c>
      <c r="CJ22" s="147">
        <v>15</v>
      </c>
      <c r="CK22" s="147">
        <v>15</v>
      </c>
      <c r="CL22" s="147">
        <v>15</v>
      </c>
      <c r="CM22" s="147">
        <v>15</v>
      </c>
      <c r="CN22" s="147">
        <v>15</v>
      </c>
    </row>
    <row r="23" spans="1:92" s="109" customFormat="1">
      <c r="A23" s="510" t="s">
        <v>203</v>
      </c>
      <c r="B23" s="147"/>
      <c r="C23" s="147"/>
      <c r="D23" s="147"/>
      <c r="E23" s="147"/>
      <c r="F23" s="147"/>
      <c r="G23" s="147"/>
      <c r="H23" s="147"/>
      <c r="I23" s="147"/>
      <c r="J23" s="147"/>
      <c r="K23" s="147"/>
      <c r="L23" s="147"/>
      <c r="M23" s="147"/>
      <c r="N23" s="147"/>
      <c r="O23" s="147"/>
      <c r="P23" s="147"/>
      <c r="Q23" s="147"/>
      <c r="R23" s="147"/>
      <c r="S23" s="147"/>
      <c r="T23" s="147"/>
      <c r="U23" s="147"/>
      <c r="V23" s="147"/>
      <c r="W23" s="147"/>
      <c r="X23" s="147"/>
      <c r="Y23" s="147"/>
      <c r="Z23" s="147"/>
      <c r="AA23" s="147"/>
      <c r="AB23" s="147"/>
      <c r="AC23" s="147"/>
      <c r="AD23" s="147"/>
      <c r="AE23" s="147"/>
      <c r="AF23" s="147"/>
      <c r="AG23" s="147"/>
      <c r="AH23" s="147"/>
      <c r="AI23" s="147"/>
      <c r="AJ23" s="147"/>
      <c r="AK23" s="147"/>
      <c r="AL23" s="147"/>
      <c r="AM23" s="147"/>
      <c r="AN23" s="147"/>
      <c r="AO23" s="147"/>
      <c r="AP23" s="147"/>
      <c r="AQ23" s="147"/>
      <c r="AR23" s="147"/>
      <c r="AS23" s="147"/>
      <c r="AT23" s="147"/>
      <c r="AU23" s="147"/>
      <c r="AV23" s="147"/>
      <c r="AW23" s="147"/>
      <c r="AX23" s="147"/>
      <c r="AY23" s="147"/>
      <c r="AZ23" s="147"/>
      <c r="BA23" s="147"/>
      <c r="BB23" s="147"/>
      <c r="BC23" s="147"/>
      <c r="BD23" s="147"/>
      <c r="BE23" s="147"/>
      <c r="BF23" s="147"/>
      <c r="BG23" s="147"/>
      <c r="BH23" s="147"/>
      <c r="BI23" s="147"/>
      <c r="BJ23" s="147"/>
      <c r="BK23" s="147"/>
      <c r="BL23" s="147"/>
      <c r="BM23" s="147"/>
      <c r="BN23" s="147"/>
      <c r="BO23" s="147"/>
      <c r="BP23" s="147"/>
      <c r="BQ23" s="147"/>
      <c r="BR23" s="147"/>
      <c r="BS23" s="147"/>
      <c r="BT23" s="147"/>
      <c r="BU23" s="147"/>
      <c r="BV23" s="147"/>
      <c r="BW23" s="147"/>
      <c r="BX23" s="147"/>
      <c r="BY23" s="147"/>
      <c r="BZ23" s="147"/>
      <c r="CA23" s="147"/>
      <c r="CB23" s="147"/>
      <c r="CC23" s="147"/>
      <c r="CD23" s="147"/>
      <c r="CE23" s="147"/>
      <c r="CF23" s="147"/>
      <c r="CG23" s="147"/>
      <c r="CH23" s="147"/>
      <c r="CI23" s="147"/>
      <c r="CJ23" s="147"/>
      <c r="CK23" s="147"/>
      <c r="CL23" s="147"/>
      <c r="CM23" s="147"/>
      <c r="CN23" s="147"/>
    </row>
    <row r="24" spans="1:92" s="109" customFormat="1">
      <c r="A24" s="509" t="s">
        <v>1171</v>
      </c>
      <c r="B24" s="147">
        <v>10</v>
      </c>
      <c r="C24" s="147">
        <v>10</v>
      </c>
      <c r="D24" s="147">
        <v>10</v>
      </c>
      <c r="E24" s="147">
        <v>15</v>
      </c>
      <c r="F24" s="147">
        <v>15</v>
      </c>
      <c r="G24" s="147">
        <v>15</v>
      </c>
      <c r="H24" s="147">
        <v>15</v>
      </c>
      <c r="I24" s="147">
        <v>15</v>
      </c>
      <c r="J24" s="147">
        <v>15</v>
      </c>
      <c r="K24" s="147">
        <v>15</v>
      </c>
      <c r="L24" s="147">
        <v>15</v>
      </c>
      <c r="M24" s="147">
        <v>15</v>
      </c>
      <c r="N24" s="147">
        <v>15</v>
      </c>
      <c r="O24" s="147">
        <v>15</v>
      </c>
      <c r="P24" s="147">
        <v>15</v>
      </c>
      <c r="Q24" s="147">
        <v>15</v>
      </c>
      <c r="R24" s="147">
        <v>15</v>
      </c>
      <c r="S24" s="147">
        <v>15</v>
      </c>
      <c r="T24" s="147">
        <v>15</v>
      </c>
      <c r="U24" s="147">
        <v>15</v>
      </c>
      <c r="V24" s="147">
        <v>15</v>
      </c>
      <c r="W24" s="147">
        <v>15</v>
      </c>
      <c r="X24" s="147">
        <v>15</v>
      </c>
      <c r="Y24" s="147">
        <v>15</v>
      </c>
      <c r="Z24" s="147">
        <v>15</v>
      </c>
      <c r="AA24" s="147">
        <v>15</v>
      </c>
      <c r="AB24" s="147">
        <v>15</v>
      </c>
      <c r="AC24" s="147">
        <v>15</v>
      </c>
      <c r="AD24" s="147">
        <v>15</v>
      </c>
      <c r="AE24" s="147">
        <v>15</v>
      </c>
      <c r="AF24" s="147">
        <v>15</v>
      </c>
      <c r="AG24" s="147">
        <v>13.5</v>
      </c>
      <c r="AH24" s="147">
        <v>13.5</v>
      </c>
      <c r="AI24" s="147">
        <v>15</v>
      </c>
      <c r="AJ24" s="147">
        <v>15</v>
      </c>
      <c r="AK24" s="147">
        <v>20</v>
      </c>
      <c r="AL24" s="147">
        <v>20</v>
      </c>
      <c r="AM24" s="147">
        <v>20</v>
      </c>
      <c r="AN24" s="147">
        <v>20</v>
      </c>
      <c r="AO24" s="147">
        <v>20</v>
      </c>
      <c r="AP24" s="147">
        <v>20</v>
      </c>
      <c r="AQ24" s="147">
        <v>20</v>
      </c>
      <c r="AR24" s="147">
        <v>20</v>
      </c>
      <c r="AS24" s="147">
        <v>20</v>
      </c>
      <c r="AT24" s="147">
        <v>20</v>
      </c>
      <c r="AU24" s="147">
        <v>20</v>
      </c>
      <c r="AV24" s="147">
        <v>20</v>
      </c>
      <c r="AW24" s="147">
        <v>20</v>
      </c>
      <c r="AX24" s="147">
        <v>20</v>
      </c>
      <c r="AY24" s="147">
        <v>20</v>
      </c>
      <c r="AZ24" s="147">
        <v>20</v>
      </c>
      <c r="BA24" s="147">
        <v>20</v>
      </c>
      <c r="BB24" s="147">
        <v>20</v>
      </c>
      <c r="BC24" s="147">
        <v>20</v>
      </c>
      <c r="BD24" s="147">
        <v>25</v>
      </c>
      <c r="BE24" s="147">
        <v>25</v>
      </c>
      <c r="BF24" s="147">
        <v>25</v>
      </c>
      <c r="BG24" s="147">
        <v>25</v>
      </c>
      <c r="BH24" s="147">
        <v>25</v>
      </c>
      <c r="BI24" s="147">
        <v>25</v>
      </c>
      <c r="BJ24" s="147">
        <v>25</v>
      </c>
      <c r="BK24" s="147">
        <v>36</v>
      </c>
      <c r="BL24" s="147">
        <v>36</v>
      </c>
      <c r="BM24" s="147">
        <v>36</v>
      </c>
      <c r="BN24" s="147">
        <v>34</v>
      </c>
      <c r="BO24" s="147">
        <v>34</v>
      </c>
      <c r="BP24" s="147">
        <v>34</v>
      </c>
      <c r="BQ24" s="147">
        <v>33</v>
      </c>
      <c r="BR24" s="147">
        <v>33</v>
      </c>
      <c r="BS24" s="147">
        <v>33</v>
      </c>
      <c r="BT24" s="147">
        <v>31</v>
      </c>
      <c r="BU24" s="147">
        <v>31</v>
      </c>
      <c r="BV24" s="147">
        <v>17</v>
      </c>
      <c r="BW24" s="147">
        <v>17</v>
      </c>
      <c r="BX24" s="147">
        <v>17</v>
      </c>
      <c r="BY24" s="147">
        <v>17</v>
      </c>
      <c r="BZ24" s="147">
        <v>17</v>
      </c>
      <c r="CA24" s="147">
        <v>17</v>
      </c>
      <c r="CB24" s="147">
        <v>17</v>
      </c>
      <c r="CC24" s="147">
        <v>20</v>
      </c>
      <c r="CD24" s="147">
        <v>20</v>
      </c>
      <c r="CE24" s="147">
        <v>20</v>
      </c>
      <c r="CF24" s="147">
        <v>20</v>
      </c>
      <c r="CG24" s="147">
        <v>20</v>
      </c>
      <c r="CH24" s="147">
        <v>20</v>
      </c>
      <c r="CI24" s="147">
        <v>20</v>
      </c>
      <c r="CJ24" s="147">
        <v>20</v>
      </c>
      <c r="CK24" s="147">
        <v>20</v>
      </c>
      <c r="CL24" s="147">
        <v>20</v>
      </c>
      <c r="CM24" s="147">
        <v>20</v>
      </c>
      <c r="CN24" s="147">
        <v>20</v>
      </c>
    </row>
    <row r="25" spans="1:92" s="109" customFormat="1">
      <c r="A25" s="509" t="s">
        <v>515</v>
      </c>
      <c r="B25" s="147">
        <v>0</v>
      </c>
      <c r="C25" s="147">
        <v>0</v>
      </c>
      <c r="D25" s="147">
        <v>0</v>
      </c>
      <c r="E25" s="147">
        <v>8</v>
      </c>
      <c r="F25" s="147">
        <v>8</v>
      </c>
      <c r="G25" s="147">
        <v>8</v>
      </c>
      <c r="H25" s="147">
        <v>8</v>
      </c>
      <c r="I25" s="147">
        <v>8</v>
      </c>
      <c r="J25" s="147">
        <v>8</v>
      </c>
      <c r="K25" s="147">
        <v>8</v>
      </c>
      <c r="L25" s="147">
        <v>8</v>
      </c>
      <c r="M25" s="147">
        <v>8</v>
      </c>
      <c r="N25" s="147">
        <v>8</v>
      </c>
      <c r="O25" s="147">
        <v>8</v>
      </c>
      <c r="P25" s="147">
        <v>8</v>
      </c>
      <c r="Q25" s="147">
        <v>8</v>
      </c>
      <c r="R25" s="147">
        <v>8</v>
      </c>
      <c r="S25" s="147">
        <v>8</v>
      </c>
      <c r="T25" s="147">
        <v>8</v>
      </c>
      <c r="U25" s="147">
        <v>8</v>
      </c>
      <c r="V25" s="147">
        <v>8</v>
      </c>
      <c r="W25" s="147">
        <v>8</v>
      </c>
      <c r="X25" s="147">
        <v>8</v>
      </c>
      <c r="Y25" s="147">
        <v>8</v>
      </c>
      <c r="Z25" s="147">
        <v>8</v>
      </c>
      <c r="AA25" s="147">
        <v>8</v>
      </c>
      <c r="AB25" s="147">
        <v>8</v>
      </c>
      <c r="AC25" s="147">
        <v>5</v>
      </c>
      <c r="AD25" s="147">
        <v>5</v>
      </c>
      <c r="AE25" s="147">
        <v>4</v>
      </c>
      <c r="AF25" s="147">
        <v>4</v>
      </c>
      <c r="AG25" s="147">
        <v>4</v>
      </c>
      <c r="AH25" s="147">
        <v>8</v>
      </c>
      <c r="AI25" s="147">
        <v>8</v>
      </c>
      <c r="AJ25" s="147">
        <v>8</v>
      </c>
      <c r="AK25" s="147">
        <v>12</v>
      </c>
      <c r="AL25" s="147">
        <v>12</v>
      </c>
      <c r="AM25" s="147">
        <v>12</v>
      </c>
      <c r="AN25" s="147">
        <v>12</v>
      </c>
      <c r="AO25" s="147">
        <v>12</v>
      </c>
      <c r="AP25" s="147">
        <v>12</v>
      </c>
      <c r="AQ25" s="147">
        <v>12</v>
      </c>
      <c r="AR25" s="147">
        <v>12</v>
      </c>
      <c r="AS25" s="147">
        <v>11</v>
      </c>
      <c r="AT25" s="147">
        <v>11</v>
      </c>
      <c r="AU25" s="147">
        <v>11</v>
      </c>
      <c r="AV25" s="147">
        <v>11</v>
      </c>
      <c r="AW25" s="147">
        <v>11</v>
      </c>
      <c r="AX25" s="147">
        <v>11</v>
      </c>
      <c r="AY25" s="147">
        <v>11</v>
      </c>
      <c r="AZ25" s="147">
        <v>11</v>
      </c>
      <c r="BA25" s="147">
        <v>11</v>
      </c>
      <c r="BB25" s="147">
        <v>11</v>
      </c>
      <c r="BC25" s="147">
        <v>11</v>
      </c>
      <c r="BD25" s="147">
        <v>11</v>
      </c>
      <c r="BE25" s="147">
        <v>11</v>
      </c>
      <c r="BF25" s="147">
        <v>11</v>
      </c>
      <c r="BG25" s="147">
        <v>11</v>
      </c>
      <c r="BH25" s="147">
        <v>11</v>
      </c>
      <c r="BI25" s="147">
        <v>11</v>
      </c>
      <c r="BJ25" s="147">
        <v>11</v>
      </c>
      <c r="BK25" s="147">
        <v>0</v>
      </c>
      <c r="BL25" s="147">
        <v>0</v>
      </c>
      <c r="BM25" s="147">
        <v>0</v>
      </c>
      <c r="BN25" s="147">
        <v>0</v>
      </c>
      <c r="BO25" s="147">
        <v>0</v>
      </c>
      <c r="BP25" s="147">
        <v>0</v>
      </c>
      <c r="BQ25" s="147">
        <v>0</v>
      </c>
      <c r="BR25" s="147">
        <v>0</v>
      </c>
      <c r="BS25" s="147">
        <v>0</v>
      </c>
      <c r="BT25" s="147">
        <v>0</v>
      </c>
      <c r="BU25" s="147">
        <v>0</v>
      </c>
      <c r="BV25" s="147">
        <v>0</v>
      </c>
      <c r="BW25" s="147">
        <v>0</v>
      </c>
      <c r="BX25" s="147">
        <v>0</v>
      </c>
      <c r="BY25" s="147">
        <v>0</v>
      </c>
      <c r="BZ25" s="147">
        <v>0</v>
      </c>
      <c r="CA25" s="147">
        <v>0</v>
      </c>
      <c r="CB25" s="147">
        <v>0</v>
      </c>
      <c r="CC25" s="147">
        <v>0</v>
      </c>
      <c r="CD25" s="147">
        <v>0</v>
      </c>
      <c r="CE25" s="147">
        <v>0</v>
      </c>
      <c r="CF25" s="147">
        <v>0</v>
      </c>
      <c r="CG25" s="147">
        <v>0</v>
      </c>
      <c r="CH25" s="147">
        <v>0</v>
      </c>
      <c r="CI25" s="147">
        <v>0</v>
      </c>
      <c r="CJ25" s="147">
        <v>0</v>
      </c>
      <c r="CK25" s="147">
        <v>0</v>
      </c>
      <c r="CL25" s="147">
        <v>0</v>
      </c>
      <c r="CM25" s="147">
        <v>0</v>
      </c>
      <c r="CN25" s="147">
        <v>0</v>
      </c>
    </row>
    <row r="26" spans="1:92" s="109" customFormat="1">
      <c r="A26" s="509" t="s">
        <v>518</v>
      </c>
      <c r="B26" s="147">
        <v>90</v>
      </c>
      <c r="C26" s="147">
        <v>90</v>
      </c>
      <c r="D26" s="147">
        <v>90</v>
      </c>
      <c r="E26" s="147">
        <v>77</v>
      </c>
      <c r="F26" s="147">
        <v>77</v>
      </c>
      <c r="G26" s="147">
        <v>77</v>
      </c>
      <c r="H26" s="147">
        <v>77</v>
      </c>
      <c r="I26" s="147">
        <v>77</v>
      </c>
      <c r="J26" s="147">
        <v>77</v>
      </c>
      <c r="K26" s="147">
        <v>77</v>
      </c>
      <c r="L26" s="147">
        <v>77</v>
      </c>
      <c r="M26" s="147">
        <v>77</v>
      </c>
      <c r="N26" s="147">
        <v>77</v>
      </c>
      <c r="O26" s="147">
        <v>77</v>
      </c>
      <c r="P26" s="147">
        <v>77</v>
      </c>
      <c r="Q26" s="147">
        <v>77</v>
      </c>
      <c r="R26" s="147">
        <v>77</v>
      </c>
      <c r="S26" s="147">
        <v>77</v>
      </c>
      <c r="T26" s="147">
        <v>77</v>
      </c>
      <c r="U26" s="147">
        <v>77</v>
      </c>
      <c r="V26" s="147">
        <v>77</v>
      </c>
      <c r="W26" s="147">
        <v>77</v>
      </c>
      <c r="X26" s="147">
        <v>77</v>
      </c>
      <c r="Y26" s="147">
        <v>77</v>
      </c>
      <c r="Z26" s="147">
        <v>77</v>
      </c>
      <c r="AA26" s="147">
        <v>77</v>
      </c>
      <c r="AB26" s="147">
        <v>77</v>
      </c>
      <c r="AC26" s="147">
        <v>80</v>
      </c>
      <c r="AD26" s="147">
        <v>80</v>
      </c>
      <c r="AE26" s="147">
        <v>81</v>
      </c>
      <c r="AF26" s="147">
        <v>81</v>
      </c>
      <c r="AG26" s="147">
        <v>82.5</v>
      </c>
      <c r="AH26" s="147">
        <v>78.5</v>
      </c>
      <c r="AI26" s="147">
        <v>77</v>
      </c>
      <c r="AJ26" s="147">
        <v>77</v>
      </c>
      <c r="AK26" s="147">
        <v>68</v>
      </c>
      <c r="AL26" s="147">
        <v>68</v>
      </c>
      <c r="AM26" s="147">
        <v>68</v>
      </c>
      <c r="AN26" s="147">
        <v>68</v>
      </c>
      <c r="AO26" s="147">
        <v>68</v>
      </c>
      <c r="AP26" s="147">
        <v>68</v>
      </c>
      <c r="AQ26" s="147">
        <v>68</v>
      </c>
      <c r="AR26" s="147">
        <v>68</v>
      </c>
      <c r="AS26" s="147">
        <v>69</v>
      </c>
      <c r="AT26" s="147">
        <v>69</v>
      </c>
      <c r="AU26" s="147">
        <v>69</v>
      </c>
      <c r="AV26" s="147">
        <v>69</v>
      </c>
      <c r="AW26" s="147">
        <v>69</v>
      </c>
      <c r="AX26" s="147">
        <v>69</v>
      </c>
      <c r="AY26" s="147">
        <v>69</v>
      </c>
      <c r="AZ26" s="147">
        <v>69</v>
      </c>
      <c r="BA26" s="147">
        <v>69</v>
      </c>
      <c r="BB26" s="147">
        <v>69</v>
      </c>
      <c r="BC26" s="147">
        <v>69</v>
      </c>
      <c r="BD26" s="147">
        <v>64</v>
      </c>
      <c r="BE26" s="147">
        <v>64</v>
      </c>
      <c r="BF26" s="147">
        <v>64</v>
      </c>
      <c r="BG26" s="147">
        <v>64</v>
      </c>
      <c r="BH26" s="147">
        <v>64</v>
      </c>
      <c r="BI26" s="147">
        <v>64</v>
      </c>
      <c r="BJ26" s="147">
        <v>64</v>
      </c>
      <c r="BK26" s="147">
        <v>64</v>
      </c>
      <c r="BL26" s="147">
        <v>64</v>
      </c>
      <c r="BM26" s="147">
        <v>64</v>
      </c>
      <c r="BN26" s="147">
        <v>66</v>
      </c>
      <c r="BO26" s="147">
        <v>66</v>
      </c>
      <c r="BP26" s="147">
        <v>66</v>
      </c>
      <c r="BQ26" s="147">
        <v>67</v>
      </c>
      <c r="BR26" s="147">
        <v>67</v>
      </c>
      <c r="BS26" s="147">
        <v>67</v>
      </c>
      <c r="BT26" s="147">
        <v>69</v>
      </c>
      <c r="BU26" s="147">
        <v>69</v>
      </c>
      <c r="BV26" s="147">
        <v>83</v>
      </c>
      <c r="BW26" s="147">
        <v>83</v>
      </c>
      <c r="BX26" s="147">
        <v>83</v>
      </c>
      <c r="BY26" s="147">
        <v>83</v>
      </c>
      <c r="BZ26" s="147">
        <v>83</v>
      </c>
      <c r="CA26" s="147">
        <v>83</v>
      </c>
      <c r="CB26" s="147">
        <v>83</v>
      </c>
      <c r="CC26" s="147">
        <v>80</v>
      </c>
      <c r="CD26" s="147">
        <v>80</v>
      </c>
      <c r="CE26" s="147">
        <v>80</v>
      </c>
      <c r="CF26" s="147">
        <v>80</v>
      </c>
      <c r="CG26" s="147">
        <v>80</v>
      </c>
      <c r="CH26" s="147">
        <v>80</v>
      </c>
      <c r="CI26" s="147">
        <v>80</v>
      </c>
      <c r="CJ26" s="147">
        <v>80</v>
      </c>
      <c r="CK26" s="147">
        <v>80</v>
      </c>
      <c r="CL26" s="147">
        <v>0</v>
      </c>
      <c r="CM26" s="147">
        <v>0</v>
      </c>
      <c r="CN26" s="147">
        <v>0</v>
      </c>
    </row>
    <row r="27" spans="1:92" s="109" customFormat="1">
      <c r="A27" s="510" t="s">
        <v>282</v>
      </c>
      <c r="B27" s="147"/>
      <c r="C27" s="147"/>
      <c r="D27" s="147"/>
      <c r="E27" s="147"/>
      <c r="F27" s="147"/>
      <c r="G27" s="147"/>
      <c r="H27" s="147"/>
      <c r="I27" s="147"/>
      <c r="J27" s="147"/>
      <c r="K27" s="147"/>
      <c r="L27" s="147"/>
      <c r="M27" s="147"/>
      <c r="N27" s="147"/>
      <c r="O27" s="147"/>
      <c r="P27" s="147"/>
      <c r="Q27" s="147"/>
      <c r="R27" s="147"/>
      <c r="S27" s="147"/>
      <c r="T27" s="147"/>
      <c r="U27" s="147"/>
      <c r="V27" s="147"/>
      <c r="W27" s="147"/>
      <c r="X27" s="147"/>
      <c r="Y27" s="147"/>
      <c r="Z27" s="147"/>
      <c r="AA27" s="147"/>
      <c r="AB27" s="147"/>
      <c r="AC27" s="147"/>
      <c r="AD27" s="147"/>
      <c r="AE27" s="147"/>
      <c r="AF27" s="147"/>
      <c r="AG27" s="147"/>
      <c r="AH27" s="147"/>
      <c r="AI27" s="147"/>
      <c r="AJ27" s="147"/>
      <c r="AK27" s="147"/>
      <c r="AL27" s="147"/>
      <c r="AM27" s="147"/>
      <c r="AN27" s="147"/>
      <c r="AO27" s="147"/>
      <c r="AP27" s="147"/>
      <c r="AQ27" s="147"/>
      <c r="AR27" s="147"/>
      <c r="AS27" s="147"/>
      <c r="AT27" s="147"/>
      <c r="AU27" s="147"/>
      <c r="AV27" s="147"/>
      <c r="AW27" s="147"/>
      <c r="AX27" s="147"/>
      <c r="AY27" s="147"/>
      <c r="AZ27" s="147"/>
      <c r="BA27" s="147"/>
      <c r="BB27" s="147"/>
      <c r="BC27" s="147"/>
      <c r="BD27" s="147"/>
      <c r="BE27" s="147"/>
      <c r="BF27" s="147"/>
      <c r="BG27" s="147"/>
      <c r="BH27" s="147"/>
      <c r="BI27" s="147"/>
      <c r="BJ27" s="147"/>
      <c r="BK27" s="147"/>
      <c r="BL27" s="147"/>
      <c r="BM27" s="147"/>
      <c r="BN27" s="147"/>
      <c r="BO27" s="147"/>
      <c r="BP27" s="147"/>
      <c r="BQ27" s="147"/>
      <c r="BR27" s="147"/>
      <c r="BS27" s="147"/>
      <c r="BT27" s="147"/>
      <c r="BU27" s="147"/>
      <c r="BV27" s="147"/>
      <c r="BW27" s="147"/>
      <c r="BX27" s="147"/>
      <c r="BY27" s="147"/>
      <c r="BZ27" s="147"/>
      <c r="CA27" s="147"/>
      <c r="CB27" s="147"/>
      <c r="CC27" s="147"/>
      <c r="CD27" s="147"/>
      <c r="CE27" s="147"/>
      <c r="CF27" s="147"/>
      <c r="CG27" s="147"/>
      <c r="CH27" s="147"/>
      <c r="CI27" s="147"/>
      <c r="CJ27" s="147"/>
      <c r="CK27" s="147"/>
      <c r="CL27" s="147"/>
      <c r="CM27" s="147"/>
      <c r="CN27" s="147"/>
    </row>
    <row r="28" spans="1:92" s="109" customFormat="1">
      <c r="A28" s="509" t="s">
        <v>1365</v>
      </c>
      <c r="B28" s="147">
        <v>60</v>
      </c>
      <c r="C28" s="147">
        <v>60</v>
      </c>
      <c r="D28" s="147">
        <v>60</v>
      </c>
      <c r="E28" s="147">
        <v>60</v>
      </c>
      <c r="F28" s="147">
        <v>60</v>
      </c>
      <c r="G28" s="147">
        <v>60</v>
      </c>
      <c r="H28" s="147">
        <v>60</v>
      </c>
      <c r="I28" s="147">
        <v>60</v>
      </c>
      <c r="J28" s="147">
        <v>15</v>
      </c>
      <c r="K28" s="147">
        <v>0</v>
      </c>
      <c r="L28" s="147">
        <v>0</v>
      </c>
      <c r="M28" s="147">
        <v>0</v>
      </c>
      <c r="N28" s="147">
        <v>0</v>
      </c>
      <c r="O28" s="147">
        <v>0</v>
      </c>
      <c r="P28" s="147">
        <v>0</v>
      </c>
      <c r="Q28" s="147">
        <v>0</v>
      </c>
      <c r="R28" s="147">
        <v>0</v>
      </c>
      <c r="S28" s="147">
        <v>0</v>
      </c>
      <c r="T28" s="147">
        <v>0</v>
      </c>
      <c r="U28" s="147">
        <v>0</v>
      </c>
      <c r="V28" s="147">
        <v>0</v>
      </c>
      <c r="W28" s="147">
        <v>0</v>
      </c>
      <c r="X28" s="147">
        <v>0</v>
      </c>
      <c r="Y28" s="147">
        <v>0</v>
      </c>
      <c r="Z28" s="147">
        <v>0</v>
      </c>
      <c r="AA28" s="147">
        <v>0</v>
      </c>
      <c r="AB28" s="147">
        <v>0</v>
      </c>
      <c r="AC28" s="147">
        <v>0</v>
      </c>
      <c r="AD28" s="147">
        <v>0</v>
      </c>
      <c r="AE28" s="147">
        <v>0</v>
      </c>
      <c r="AF28" s="147">
        <v>0</v>
      </c>
      <c r="AG28" s="147">
        <v>0</v>
      </c>
      <c r="AH28" s="147">
        <v>0</v>
      </c>
      <c r="AI28" s="147">
        <v>0</v>
      </c>
      <c r="AJ28" s="147">
        <v>0</v>
      </c>
      <c r="AK28" s="147">
        <v>0</v>
      </c>
      <c r="AL28" s="147">
        <v>0</v>
      </c>
      <c r="AM28" s="147">
        <v>0</v>
      </c>
      <c r="AN28" s="147">
        <v>0</v>
      </c>
      <c r="AO28" s="147">
        <v>0</v>
      </c>
      <c r="AP28" s="147">
        <v>0</v>
      </c>
      <c r="AQ28" s="147">
        <v>0</v>
      </c>
      <c r="AR28" s="147">
        <v>0</v>
      </c>
      <c r="AS28" s="147">
        <v>0</v>
      </c>
      <c r="AT28" s="147">
        <v>0</v>
      </c>
      <c r="AU28" s="147">
        <v>0</v>
      </c>
      <c r="AV28" s="147">
        <v>0</v>
      </c>
      <c r="AW28" s="147">
        <v>0</v>
      </c>
      <c r="AX28" s="147">
        <v>0</v>
      </c>
      <c r="AY28" s="147">
        <v>0</v>
      </c>
      <c r="AZ28" s="147">
        <v>0</v>
      </c>
      <c r="BA28" s="147">
        <v>0</v>
      </c>
      <c r="BB28" s="147">
        <v>0</v>
      </c>
      <c r="BC28" s="147">
        <v>0</v>
      </c>
      <c r="BD28" s="147">
        <v>0</v>
      </c>
      <c r="BE28" s="147">
        <v>0</v>
      </c>
      <c r="BF28" s="147">
        <v>0</v>
      </c>
      <c r="BG28" s="147">
        <v>0</v>
      </c>
      <c r="BH28" s="147">
        <v>0</v>
      </c>
      <c r="BI28" s="147">
        <v>0</v>
      </c>
      <c r="BJ28" s="147">
        <v>0</v>
      </c>
      <c r="BK28" s="147">
        <v>0</v>
      </c>
      <c r="BL28" s="147">
        <v>0</v>
      </c>
      <c r="BM28" s="147">
        <v>0</v>
      </c>
      <c r="BN28" s="147">
        <v>0</v>
      </c>
      <c r="BO28" s="147">
        <v>0</v>
      </c>
      <c r="BP28" s="147">
        <v>0</v>
      </c>
      <c r="BQ28" s="147">
        <v>0</v>
      </c>
      <c r="BR28" s="147">
        <v>0</v>
      </c>
      <c r="BS28" s="147">
        <v>0</v>
      </c>
      <c r="BT28" s="147">
        <v>0</v>
      </c>
      <c r="BU28" s="147">
        <v>0</v>
      </c>
      <c r="BV28" s="147">
        <v>0</v>
      </c>
      <c r="BW28" s="147">
        <v>0</v>
      </c>
      <c r="BX28" s="147">
        <v>0</v>
      </c>
      <c r="BY28" s="147">
        <v>0</v>
      </c>
      <c r="BZ28" s="147">
        <v>0</v>
      </c>
      <c r="CA28" s="147">
        <v>0</v>
      </c>
      <c r="CB28" s="147">
        <v>0</v>
      </c>
      <c r="CC28" s="147">
        <v>0</v>
      </c>
      <c r="CD28" s="147">
        <v>0</v>
      </c>
      <c r="CE28" s="147">
        <v>0</v>
      </c>
      <c r="CF28" s="147">
        <v>0</v>
      </c>
      <c r="CG28" s="147">
        <v>0</v>
      </c>
      <c r="CH28" s="147">
        <v>0</v>
      </c>
      <c r="CI28" s="147">
        <v>0</v>
      </c>
      <c r="CJ28" s="147">
        <v>0</v>
      </c>
      <c r="CK28" s="147">
        <v>0</v>
      </c>
      <c r="CL28" s="147">
        <v>0</v>
      </c>
      <c r="CM28" s="147">
        <v>0</v>
      </c>
      <c r="CN28" s="147">
        <v>0</v>
      </c>
    </row>
    <row r="29" spans="1:92" s="505" customFormat="1" ht="13.5" thickBot="1">
      <c r="A29" s="512" t="s">
        <v>518</v>
      </c>
      <c r="B29" s="691">
        <v>40</v>
      </c>
      <c r="C29" s="691">
        <v>40</v>
      </c>
      <c r="D29" s="691">
        <v>40</v>
      </c>
      <c r="E29" s="691">
        <v>40</v>
      </c>
      <c r="F29" s="691">
        <v>40</v>
      </c>
      <c r="G29" s="691">
        <v>40</v>
      </c>
      <c r="H29" s="691">
        <v>40</v>
      </c>
      <c r="I29" s="691">
        <v>40</v>
      </c>
      <c r="J29" s="691">
        <v>85</v>
      </c>
      <c r="K29" s="691">
        <v>100</v>
      </c>
      <c r="L29" s="691">
        <v>100</v>
      </c>
      <c r="M29" s="691">
        <v>100</v>
      </c>
      <c r="N29" s="691">
        <v>100</v>
      </c>
      <c r="O29" s="691">
        <v>100</v>
      </c>
      <c r="P29" s="691">
        <v>100</v>
      </c>
      <c r="Q29" s="691">
        <v>100</v>
      </c>
      <c r="R29" s="691">
        <v>100</v>
      </c>
      <c r="S29" s="691">
        <v>100</v>
      </c>
      <c r="T29" s="691">
        <v>100</v>
      </c>
      <c r="U29" s="691">
        <v>100</v>
      </c>
      <c r="V29" s="691">
        <v>100</v>
      </c>
      <c r="W29" s="691">
        <v>100</v>
      </c>
      <c r="X29" s="691">
        <v>100</v>
      </c>
      <c r="Y29" s="691">
        <v>100</v>
      </c>
      <c r="Z29" s="691">
        <v>100</v>
      </c>
      <c r="AA29" s="691">
        <v>100</v>
      </c>
      <c r="AB29" s="691">
        <v>100</v>
      </c>
      <c r="AC29" s="691">
        <v>100</v>
      </c>
      <c r="AD29" s="691">
        <v>100</v>
      </c>
      <c r="AE29" s="691">
        <v>100</v>
      </c>
      <c r="AF29" s="691">
        <v>100</v>
      </c>
      <c r="AG29" s="691">
        <v>100</v>
      </c>
      <c r="AH29" s="691">
        <v>100</v>
      </c>
      <c r="AI29" s="691">
        <v>100</v>
      </c>
      <c r="AJ29" s="691">
        <v>100</v>
      </c>
      <c r="AK29" s="691">
        <v>100</v>
      </c>
      <c r="AL29" s="691">
        <v>100</v>
      </c>
      <c r="AM29" s="691">
        <v>100</v>
      </c>
      <c r="AN29" s="691">
        <v>100</v>
      </c>
      <c r="AO29" s="691">
        <v>100</v>
      </c>
      <c r="AP29" s="691">
        <v>100</v>
      </c>
      <c r="AQ29" s="691">
        <v>100</v>
      </c>
      <c r="AR29" s="691">
        <v>100</v>
      </c>
      <c r="AS29" s="691">
        <v>100</v>
      </c>
      <c r="AT29" s="691">
        <v>100</v>
      </c>
      <c r="AU29" s="691">
        <v>100</v>
      </c>
      <c r="AV29" s="691">
        <v>100</v>
      </c>
      <c r="AW29" s="691">
        <v>100</v>
      </c>
      <c r="AX29" s="691">
        <v>100</v>
      </c>
      <c r="AY29" s="691">
        <v>100</v>
      </c>
      <c r="AZ29" s="691">
        <v>0</v>
      </c>
      <c r="BA29" s="691">
        <v>0</v>
      </c>
      <c r="BB29" s="691">
        <v>0</v>
      </c>
      <c r="BC29" s="691">
        <v>0</v>
      </c>
      <c r="BD29" s="691">
        <v>0</v>
      </c>
      <c r="BE29" s="691">
        <v>0</v>
      </c>
      <c r="BF29" s="691">
        <v>0</v>
      </c>
      <c r="BG29" s="691">
        <v>0</v>
      </c>
      <c r="BH29" s="691">
        <v>0</v>
      </c>
      <c r="BI29" s="691">
        <v>0</v>
      </c>
      <c r="BJ29" s="691">
        <v>0</v>
      </c>
      <c r="BK29" s="691">
        <v>0</v>
      </c>
      <c r="BL29" s="691">
        <v>0</v>
      </c>
      <c r="BM29" s="691">
        <v>0</v>
      </c>
      <c r="BN29" s="691">
        <v>0</v>
      </c>
      <c r="BO29" s="691">
        <v>0</v>
      </c>
      <c r="BP29" s="691">
        <v>0</v>
      </c>
      <c r="BQ29" s="691">
        <v>0</v>
      </c>
      <c r="BR29" s="691">
        <v>0</v>
      </c>
      <c r="BS29" s="691">
        <v>0</v>
      </c>
      <c r="BT29" s="691">
        <v>0</v>
      </c>
      <c r="BU29" s="691">
        <v>0</v>
      </c>
      <c r="BV29" s="691">
        <v>0</v>
      </c>
      <c r="BW29" s="691">
        <v>0</v>
      </c>
      <c r="BX29" s="691">
        <v>0</v>
      </c>
      <c r="BY29" s="691">
        <v>100</v>
      </c>
      <c r="BZ29" s="691">
        <v>100</v>
      </c>
      <c r="CA29" s="691">
        <v>100</v>
      </c>
      <c r="CB29" s="691">
        <v>100</v>
      </c>
      <c r="CC29" s="691">
        <v>100</v>
      </c>
      <c r="CD29" s="691">
        <v>100</v>
      </c>
      <c r="CE29" s="691">
        <v>100</v>
      </c>
      <c r="CF29" s="691">
        <v>100</v>
      </c>
      <c r="CG29" s="691">
        <v>100</v>
      </c>
      <c r="CH29" s="691">
        <v>100</v>
      </c>
      <c r="CI29" s="691">
        <v>100</v>
      </c>
      <c r="CJ29" s="691">
        <v>100</v>
      </c>
      <c r="CK29" s="691">
        <v>100</v>
      </c>
      <c r="CL29" s="691">
        <v>100</v>
      </c>
      <c r="CM29" s="691">
        <v>100</v>
      </c>
      <c r="CN29" s="691">
        <v>100</v>
      </c>
    </row>
    <row r="30" spans="1:92" s="505" customFormat="1" ht="13.5" thickTop="1">
      <c r="A30" s="506"/>
      <c r="C30" s="507"/>
      <c r="D30" s="507"/>
      <c r="E30" s="507"/>
      <c r="F30" s="507"/>
      <c r="G30" s="507"/>
      <c r="H30" s="507"/>
      <c r="I30" s="507"/>
      <c r="J30" s="507"/>
      <c r="K30" s="507"/>
      <c r="L30" s="507"/>
      <c r="M30" s="291"/>
      <c r="N30" s="291"/>
      <c r="O30" s="291"/>
      <c r="P30" s="291"/>
      <c r="Q30" s="291"/>
      <c r="R30" s="291"/>
      <c r="S30" s="291"/>
      <c r="T30" s="291"/>
      <c r="U30" s="291"/>
      <c r="V30" s="291"/>
      <c r="W30" s="291"/>
      <c r="X30" s="291"/>
      <c r="Y30" s="291"/>
      <c r="Z30" s="291"/>
      <c r="AA30" s="291"/>
      <c r="AB30" s="291"/>
      <c r="AC30" s="291"/>
      <c r="AD30" s="291"/>
      <c r="AE30" s="291"/>
      <c r="AF30" s="291"/>
      <c r="AG30" s="291"/>
      <c r="AH30" s="291"/>
      <c r="AI30" s="291"/>
      <c r="AJ30" s="291"/>
      <c r="AK30" s="291"/>
      <c r="AL30" s="291"/>
      <c r="AM30" s="291"/>
      <c r="AN30" s="291"/>
      <c r="AO30" s="291"/>
      <c r="AP30" s="291"/>
      <c r="AQ30" s="291"/>
      <c r="AR30" s="291"/>
      <c r="AS30" s="291"/>
      <c r="AT30" s="291"/>
      <c r="AU30" s="291"/>
      <c r="AV30" s="291"/>
      <c r="AW30" s="291"/>
      <c r="AX30" s="291"/>
      <c r="AY30" s="291"/>
      <c r="AZ30" s="291"/>
      <c r="BA30" s="291"/>
      <c r="BB30" s="291"/>
      <c r="BC30" s="291"/>
      <c r="BD30" s="291"/>
      <c r="BE30" s="291"/>
      <c r="BF30" s="291"/>
      <c r="BG30" s="291"/>
      <c r="BH30" s="291"/>
      <c r="BI30" s="291"/>
      <c r="BJ30" s="291"/>
      <c r="BK30" s="291"/>
      <c r="BL30" s="291"/>
      <c r="BM30" s="291"/>
      <c r="BN30" s="291"/>
      <c r="BO30" s="291"/>
      <c r="BP30" s="291"/>
      <c r="BQ30" s="291"/>
      <c r="BR30" s="291"/>
      <c r="BS30" s="291"/>
      <c r="BT30" s="291"/>
      <c r="BU30" s="291"/>
      <c r="BV30" s="291"/>
      <c r="BW30" s="291"/>
      <c r="BX30" s="291"/>
      <c r="BY30" s="291"/>
      <c r="BZ30" s="291"/>
      <c r="CA30" s="291"/>
      <c r="CB30" s="291"/>
      <c r="CC30" s="291"/>
    </row>
    <row r="31" spans="1:92" s="109" customFormat="1">
      <c r="C31" s="291"/>
      <c r="D31" s="291"/>
      <c r="E31" s="291"/>
      <c r="F31" s="291"/>
      <c r="G31" s="291"/>
      <c r="H31" s="291"/>
      <c r="I31" s="291"/>
      <c r="J31" s="291"/>
      <c r="K31" s="291"/>
      <c r="L31" s="291"/>
      <c r="M31" s="291"/>
      <c r="N31" s="291"/>
      <c r="O31" s="291"/>
      <c r="P31" s="291"/>
      <c r="Q31" s="291"/>
      <c r="R31" s="291"/>
      <c r="S31" s="291"/>
      <c r="T31" s="291"/>
      <c r="U31" s="291"/>
      <c r="V31" s="291"/>
      <c r="W31" s="291"/>
      <c r="X31" s="291"/>
      <c r="Y31" s="291"/>
      <c r="Z31" s="291"/>
      <c r="AA31" s="291"/>
      <c r="AB31" s="291"/>
      <c r="AC31" s="291"/>
      <c r="AD31" s="291"/>
      <c r="AE31" s="291"/>
      <c r="AF31" s="291"/>
      <c r="AG31" s="291"/>
      <c r="AH31" s="291"/>
      <c r="AI31" s="291"/>
      <c r="AJ31" s="291"/>
      <c r="AK31" s="291"/>
      <c r="AL31" s="291"/>
      <c r="AM31" s="291"/>
      <c r="AN31" s="291"/>
      <c r="AO31" s="291"/>
      <c r="AP31" s="291"/>
      <c r="AQ31" s="291"/>
      <c r="AR31" s="291"/>
      <c r="AS31" s="291"/>
      <c r="AT31" s="291"/>
      <c r="AU31" s="291"/>
      <c r="AV31" s="291"/>
      <c r="AW31" s="291"/>
      <c r="AX31" s="291"/>
      <c r="AY31" s="291"/>
      <c r="AZ31" s="291"/>
      <c r="BA31" s="291"/>
      <c r="BB31" s="291"/>
      <c r="BC31" s="291"/>
      <c r="BD31" s="291"/>
      <c r="BE31" s="291"/>
      <c r="BF31" s="291"/>
      <c r="BG31" s="291"/>
      <c r="BH31" s="291"/>
      <c r="BI31" s="291"/>
      <c r="BJ31" s="291"/>
      <c r="BK31" s="291"/>
      <c r="BL31" s="291"/>
      <c r="BM31" s="291"/>
      <c r="BN31" s="291"/>
      <c r="BO31" s="291"/>
      <c r="BP31" s="291"/>
      <c r="BQ31" s="291"/>
      <c r="BR31" s="291"/>
      <c r="BS31" s="291"/>
      <c r="BT31" s="291"/>
      <c r="BU31" s="291"/>
      <c r="BV31" s="291"/>
      <c r="BW31" s="291"/>
      <c r="BX31" s="291"/>
      <c r="BY31" s="291"/>
      <c r="BZ31" s="291"/>
      <c r="CA31" s="291"/>
      <c r="CB31" s="291"/>
      <c r="CC31" s="291"/>
    </row>
    <row r="32" spans="1:92" s="109" customFormat="1">
      <c r="C32" s="291"/>
      <c r="D32" s="291"/>
      <c r="E32" s="291"/>
      <c r="F32" s="291"/>
      <c r="G32" s="291"/>
      <c r="H32" s="291"/>
      <c r="I32" s="291"/>
      <c r="J32" s="291"/>
      <c r="K32" s="291"/>
      <c r="L32" s="291"/>
      <c r="M32" s="291"/>
      <c r="N32" s="291"/>
      <c r="O32" s="291"/>
      <c r="P32" s="291"/>
      <c r="Q32" s="291"/>
      <c r="R32" s="291"/>
      <c r="S32" s="291"/>
      <c r="T32" s="291"/>
      <c r="U32" s="291"/>
      <c r="V32" s="291"/>
      <c r="W32" s="291"/>
      <c r="X32" s="291"/>
      <c r="Y32" s="291"/>
      <c r="Z32" s="291"/>
      <c r="AA32" s="291"/>
      <c r="AB32" s="291"/>
      <c r="AC32" s="291"/>
      <c r="AD32" s="291"/>
      <c r="AE32" s="291"/>
      <c r="AF32" s="291"/>
      <c r="AG32" s="291"/>
      <c r="AH32" s="291"/>
      <c r="AI32" s="291"/>
      <c r="AJ32" s="291"/>
      <c r="AK32" s="291"/>
      <c r="AL32" s="291"/>
      <c r="AM32" s="291"/>
      <c r="AN32" s="291"/>
      <c r="AO32" s="291"/>
      <c r="AP32" s="291"/>
      <c r="AQ32" s="291"/>
      <c r="AR32" s="291"/>
      <c r="AS32" s="291"/>
      <c r="AT32" s="291"/>
      <c r="AU32" s="291"/>
      <c r="AV32" s="291"/>
      <c r="AW32" s="291"/>
      <c r="AX32" s="291"/>
      <c r="AY32" s="291"/>
      <c r="AZ32" s="291"/>
      <c r="BA32" s="291"/>
      <c r="BB32" s="291"/>
      <c r="BC32" s="291"/>
      <c r="BD32" s="291"/>
      <c r="BE32" s="291"/>
      <c r="BF32" s="291"/>
      <c r="BG32" s="291"/>
      <c r="BH32" s="291"/>
      <c r="BI32" s="291"/>
      <c r="BJ32" s="291"/>
      <c r="BK32" s="291"/>
      <c r="BL32" s="291"/>
      <c r="BM32" s="291"/>
      <c r="BN32" s="291"/>
      <c r="BO32" s="291"/>
      <c r="BP32" s="291"/>
      <c r="BQ32" s="291"/>
      <c r="BR32" s="291"/>
      <c r="BS32" s="291"/>
      <c r="BT32" s="291"/>
      <c r="BU32" s="291"/>
      <c r="BV32" s="291"/>
      <c r="BW32" s="291"/>
      <c r="BX32" s="291"/>
      <c r="BY32" s="291"/>
      <c r="BZ32" s="291"/>
      <c r="CA32" s="291"/>
      <c r="CB32" s="291"/>
      <c r="CC32" s="291"/>
    </row>
    <row r="33" spans="3:81" s="109" customFormat="1">
      <c r="C33" s="291"/>
      <c r="D33" s="291"/>
      <c r="E33" s="291"/>
      <c r="F33" s="291"/>
      <c r="G33" s="291"/>
      <c r="H33" s="291"/>
      <c r="I33" s="291"/>
      <c r="J33" s="291"/>
      <c r="K33" s="291"/>
      <c r="L33" s="291"/>
      <c r="M33" s="291"/>
      <c r="N33" s="291"/>
      <c r="O33" s="291"/>
      <c r="P33" s="291"/>
      <c r="Q33" s="291"/>
      <c r="R33" s="291"/>
      <c r="S33" s="291"/>
      <c r="T33" s="291"/>
      <c r="U33" s="291"/>
      <c r="V33" s="291"/>
      <c r="W33" s="291"/>
      <c r="X33" s="291"/>
      <c r="Y33" s="291"/>
      <c r="Z33" s="291"/>
      <c r="AA33" s="291"/>
      <c r="AB33" s="291"/>
      <c r="AC33" s="291"/>
      <c r="AD33" s="291"/>
      <c r="AE33" s="291"/>
      <c r="AF33" s="291"/>
      <c r="AG33" s="291"/>
      <c r="AH33" s="291"/>
      <c r="AI33" s="291"/>
      <c r="AJ33" s="291"/>
      <c r="AK33" s="291"/>
      <c r="AL33" s="291"/>
      <c r="AM33" s="291"/>
      <c r="AN33" s="291"/>
      <c r="AO33" s="291"/>
      <c r="AP33" s="291"/>
      <c r="AQ33" s="291"/>
      <c r="AR33" s="291"/>
      <c r="AS33" s="291"/>
      <c r="AT33" s="291"/>
      <c r="AU33" s="291"/>
      <c r="AV33" s="291"/>
      <c r="AW33" s="291"/>
      <c r="AX33" s="291"/>
      <c r="AY33" s="291"/>
      <c r="AZ33" s="291"/>
      <c r="BA33" s="291"/>
      <c r="BB33" s="291"/>
      <c r="BC33" s="291"/>
      <c r="BD33" s="291"/>
      <c r="BE33" s="291"/>
      <c r="BF33" s="291"/>
      <c r="BG33" s="291"/>
      <c r="BH33" s="291"/>
      <c r="BI33" s="291"/>
      <c r="BJ33" s="291"/>
      <c r="BK33" s="291"/>
      <c r="BL33" s="291"/>
      <c r="BM33" s="291"/>
      <c r="BN33" s="291"/>
      <c r="BO33" s="291"/>
      <c r="BP33" s="291"/>
      <c r="BQ33" s="291"/>
      <c r="BR33" s="291"/>
      <c r="BS33" s="291"/>
      <c r="BT33" s="291"/>
      <c r="BU33" s="291"/>
      <c r="BV33" s="291"/>
      <c r="BW33" s="291"/>
      <c r="BX33" s="291"/>
      <c r="BY33" s="291"/>
      <c r="BZ33" s="291"/>
      <c r="CA33" s="291"/>
      <c r="CB33" s="291"/>
      <c r="CC33" s="291"/>
    </row>
    <row r="34" spans="3:81" s="109" customFormat="1">
      <c r="C34" s="291"/>
      <c r="D34" s="291"/>
      <c r="E34" s="291"/>
      <c r="F34" s="291"/>
      <c r="G34" s="291"/>
      <c r="H34" s="291"/>
      <c r="I34" s="291"/>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1"/>
      <c r="AN34" s="291"/>
      <c r="AO34" s="291"/>
      <c r="AP34" s="291"/>
      <c r="AQ34" s="291"/>
      <c r="AR34" s="291"/>
      <c r="AS34" s="291"/>
      <c r="AT34" s="291"/>
      <c r="AU34" s="291"/>
      <c r="AV34" s="291"/>
      <c r="AW34" s="291"/>
      <c r="AX34" s="291"/>
      <c r="AY34" s="291"/>
      <c r="AZ34" s="291"/>
      <c r="BA34" s="291"/>
      <c r="BB34" s="291"/>
      <c r="BC34" s="291"/>
      <c r="BD34" s="291"/>
      <c r="BE34" s="291"/>
      <c r="BF34" s="291"/>
      <c r="BG34" s="291"/>
      <c r="BH34" s="291"/>
      <c r="BI34" s="291"/>
      <c r="BJ34" s="291"/>
      <c r="BK34" s="291"/>
      <c r="BL34" s="291"/>
      <c r="BM34" s="291"/>
      <c r="BN34" s="291"/>
      <c r="BO34" s="291"/>
      <c r="BP34" s="291"/>
      <c r="BQ34" s="291"/>
      <c r="BR34" s="291"/>
      <c r="BS34" s="291"/>
      <c r="BT34" s="291"/>
      <c r="BU34" s="291"/>
      <c r="BV34" s="291"/>
      <c r="BW34" s="291"/>
      <c r="BX34" s="291"/>
      <c r="BY34" s="291"/>
      <c r="BZ34" s="291"/>
      <c r="CA34" s="291"/>
      <c r="CB34" s="291"/>
      <c r="CC34" s="291"/>
    </row>
  </sheetData>
  <sheetProtection sheet="1" objects="1" scenarios="1"/>
  <hyperlinks>
    <hyperlink ref="A4" location="'Index'!F14" display="Índice!A1" xr:uid="{A591B88F-57CA-48AD-8089-A9C96F65A887}"/>
  </hyperlinks>
  <printOptions horizontalCentered="1"/>
  <pageMargins left="0.39370078740157483" right="0.39370078740157483" top="0.39370078740157483" bottom="0.39370078740157483" header="0.51181102362204722" footer="0.51181102362204722"/>
  <pageSetup paperSize="9" orientation="landscape" r:id="rId1"/>
  <headerFooter alignWithMargins="0">
    <oddHeader>&amp;R&amp;"Calibri"&amp;10&amp;K000000 #interna&amp;1#_x000D_</oddHead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B654A-B867-4740-B939-545FE7D9E338}">
  <sheetPr codeName="Plan35">
    <tabColor rgb="FF808080"/>
  </sheetPr>
  <dimension ref="A1:AW350"/>
  <sheetViews>
    <sheetView showGridLines="0" showRowColHeaders="0" zoomScaleNormal="100" workbookViewId="0">
      <pane xSplit="1" ySplit="5" topLeftCell="AO6" activePane="bottomRight" state="frozen"/>
      <selection pane="topRight" activeCell="B1" sqref="B1"/>
      <selection pane="bottomLeft" activeCell="A6" sqref="A6"/>
      <selection pane="bottomRight" activeCell="A4" sqref="A4"/>
    </sheetView>
  </sheetViews>
  <sheetFormatPr defaultColWidth="12.42578125" defaultRowHeight="12.75"/>
  <cols>
    <col min="1" max="1" width="64.7109375" customWidth="1"/>
    <col min="2" max="236" width="12.7109375" customWidth="1"/>
  </cols>
  <sheetData>
    <row r="1" spans="1:49" s="80" customFormat="1" ht="16.350000000000001" customHeight="1">
      <c r="A1" s="90"/>
      <c r="B1" s="514"/>
      <c r="C1" s="514"/>
      <c r="D1" s="514"/>
      <c r="E1" s="514"/>
      <c r="F1" s="514"/>
      <c r="G1" s="514"/>
      <c r="H1" s="514"/>
      <c r="I1" s="514"/>
      <c r="J1" s="514"/>
      <c r="K1" s="514"/>
      <c r="L1" s="514"/>
      <c r="M1" s="514"/>
      <c r="N1" s="514"/>
      <c r="O1" s="514"/>
      <c r="P1" s="514"/>
      <c r="Q1" s="514"/>
      <c r="R1" s="514"/>
      <c r="S1" s="514"/>
      <c r="T1" s="514"/>
      <c r="U1" s="514"/>
      <c r="V1" s="514"/>
      <c r="W1" s="514"/>
      <c r="X1" s="514"/>
      <c r="Y1" s="514"/>
      <c r="Z1" s="514"/>
      <c r="AA1" s="514"/>
      <c r="AB1" s="514"/>
      <c r="AC1" s="514"/>
      <c r="AD1" s="514"/>
      <c r="AE1" s="514"/>
      <c r="AF1" s="514"/>
      <c r="AG1" s="514"/>
      <c r="AH1" s="514"/>
      <c r="AI1" s="514"/>
      <c r="AJ1" s="514"/>
      <c r="AK1" s="514"/>
      <c r="AL1" s="514"/>
      <c r="AM1" s="514"/>
      <c r="AN1" s="514"/>
      <c r="AO1" s="514"/>
      <c r="AP1" s="514"/>
      <c r="AQ1" s="514"/>
      <c r="AR1" s="514"/>
      <c r="AS1" s="514"/>
      <c r="AT1" s="514"/>
      <c r="AU1" s="514"/>
      <c r="AV1" s="514"/>
      <c r="AW1" s="514"/>
    </row>
    <row r="2" spans="1:49" s="80" customFormat="1" ht="33" customHeight="1">
      <c r="A2" s="616" t="s">
        <v>796</v>
      </c>
      <c r="B2" s="430"/>
      <c r="C2" s="430"/>
      <c r="D2" s="430"/>
      <c r="E2" s="430"/>
      <c r="F2" s="430"/>
      <c r="G2" s="430"/>
      <c r="H2" s="430"/>
      <c r="I2" s="430"/>
      <c r="J2" s="430"/>
      <c r="K2" s="430"/>
      <c r="L2" s="430"/>
      <c r="M2" s="430"/>
      <c r="N2" s="430"/>
      <c r="O2" s="430"/>
      <c r="P2" s="430"/>
      <c r="Q2" s="430"/>
      <c r="R2" s="430"/>
      <c r="S2" s="430"/>
      <c r="T2" s="430"/>
      <c r="U2" s="430"/>
      <c r="V2" s="430"/>
      <c r="W2" s="430"/>
      <c r="X2" s="430"/>
      <c r="Y2" s="430"/>
      <c r="Z2" s="430"/>
      <c r="AA2" s="430"/>
      <c r="AB2" s="430"/>
      <c r="AC2" s="430"/>
      <c r="AD2" s="430"/>
      <c r="AE2" s="430"/>
      <c r="AF2" s="430"/>
      <c r="AG2" s="430"/>
      <c r="AH2" s="430"/>
      <c r="AI2" s="430"/>
      <c r="AJ2" s="430"/>
      <c r="AK2" s="430"/>
      <c r="AL2" s="430"/>
      <c r="AM2" s="430"/>
      <c r="AN2" s="430"/>
      <c r="AO2" s="430"/>
      <c r="AP2" s="430"/>
      <c r="AQ2" s="430"/>
      <c r="AR2" s="430"/>
      <c r="AS2" s="430"/>
      <c r="AT2" s="430"/>
      <c r="AU2" s="430"/>
      <c r="AV2" s="430"/>
      <c r="AW2" s="430"/>
    </row>
    <row r="3" spans="1:49" s="80" customFormat="1" ht="16.350000000000001" customHeight="1">
      <c r="A3" s="617" t="s">
        <v>1595</v>
      </c>
      <c r="B3" s="430"/>
      <c r="C3" s="430"/>
      <c r="D3" s="430"/>
      <c r="E3" s="430"/>
      <c r="F3" s="430"/>
      <c r="G3" s="430"/>
      <c r="H3" s="430"/>
      <c r="I3" s="430"/>
      <c r="J3" s="430"/>
      <c r="K3" s="430"/>
      <c r="L3" s="430"/>
      <c r="M3" s="430"/>
      <c r="N3" s="430"/>
      <c r="O3" s="430"/>
      <c r="P3" s="430"/>
      <c r="Q3" s="430"/>
      <c r="R3" s="430"/>
      <c r="S3" s="430"/>
      <c r="T3" s="430"/>
      <c r="U3" s="430"/>
      <c r="V3" s="430"/>
      <c r="W3" s="430"/>
      <c r="X3" s="430"/>
      <c r="Y3" s="430"/>
      <c r="Z3" s="430"/>
      <c r="AA3" s="430"/>
      <c r="AB3" s="430"/>
      <c r="AC3" s="430"/>
      <c r="AD3" s="430"/>
      <c r="AE3" s="430"/>
      <c r="AF3" s="430"/>
      <c r="AG3" s="430"/>
      <c r="AH3" s="430"/>
      <c r="AI3" s="430"/>
      <c r="AJ3" s="430"/>
      <c r="AK3" s="430"/>
      <c r="AL3" s="430"/>
      <c r="AM3" s="430"/>
      <c r="AN3" s="430"/>
      <c r="AO3" s="430"/>
      <c r="AP3" s="430"/>
      <c r="AQ3" s="430"/>
      <c r="AR3" s="430"/>
      <c r="AS3" s="430"/>
      <c r="AT3" s="430"/>
      <c r="AU3" s="430"/>
      <c r="AV3" s="430"/>
      <c r="AW3" s="430"/>
    </row>
    <row r="4" spans="1:49" s="81" customFormat="1" ht="16.350000000000001" customHeight="1">
      <c r="A4" s="95" t="s">
        <v>1457</v>
      </c>
      <c r="B4" s="93" t="s">
        <v>1543</v>
      </c>
      <c r="C4" s="93" t="s">
        <v>3</v>
      </c>
      <c r="D4" s="93" t="s">
        <v>759</v>
      </c>
      <c r="E4" s="93" t="s">
        <v>1544</v>
      </c>
      <c r="F4" s="93" t="s">
        <v>1545</v>
      </c>
      <c r="G4" s="94" t="s">
        <v>761</v>
      </c>
      <c r="H4" s="94" t="s">
        <v>762</v>
      </c>
      <c r="I4" s="94" t="s">
        <v>1478</v>
      </c>
      <c r="J4" s="94" t="s">
        <v>1479</v>
      </c>
      <c r="K4" s="94" t="s">
        <v>1460</v>
      </c>
      <c r="L4" s="94" t="s">
        <v>1461</v>
      </c>
      <c r="M4" s="94" t="s">
        <v>1480</v>
      </c>
      <c r="N4" s="94" t="s">
        <v>1481</v>
      </c>
      <c r="O4" s="94" t="s">
        <v>1464</v>
      </c>
      <c r="P4" s="94" t="s">
        <v>1465</v>
      </c>
      <c r="Q4" s="94" t="s">
        <v>1482</v>
      </c>
      <c r="R4" s="94" t="s">
        <v>1483</v>
      </c>
      <c r="S4" s="94" t="s">
        <v>1468</v>
      </c>
      <c r="T4" s="94" t="s">
        <v>1469</v>
      </c>
      <c r="U4" s="94" t="s">
        <v>1484</v>
      </c>
      <c r="V4" s="94" t="s">
        <v>1485</v>
      </c>
      <c r="W4" s="94" t="s">
        <v>1472</v>
      </c>
      <c r="X4" s="94" t="s">
        <v>1473</v>
      </c>
      <c r="Y4" s="94" t="s">
        <v>1486</v>
      </c>
      <c r="Z4" s="94" t="s">
        <v>1487</v>
      </c>
      <c r="AA4" s="94" t="s">
        <v>1163</v>
      </c>
      <c r="AB4" s="94" t="s">
        <v>1164</v>
      </c>
      <c r="AC4" s="94" t="s">
        <v>1488</v>
      </c>
      <c r="AD4" s="94" t="s">
        <v>1489</v>
      </c>
      <c r="AE4" s="94" t="s">
        <v>1203</v>
      </c>
      <c r="AF4" s="94" t="s">
        <v>1204</v>
      </c>
      <c r="AG4" s="94" t="s">
        <v>1490</v>
      </c>
      <c r="AH4" s="94" t="s">
        <v>1491</v>
      </c>
      <c r="AI4" s="94" t="s">
        <v>1477</v>
      </c>
      <c r="AJ4" s="94" t="s">
        <v>1403</v>
      </c>
      <c r="AK4" s="94" t="s">
        <v>1418</v>
      </c>
      <c r="AL4" s="94" t="s">
        <v>1419</v>
      </c>
      <c r="AM4" s="94" t="s">
        <v>1406</v>
      </c>
      <c r="AN4" s="94" t="s">
        <v>1407</v>
      </c>
      <c r="AO4" s="94" t="s">
        <v>1420</v>
      </c>
      <c r="AP4" s="94" t="s">
        <v>1421</v>
      </c>
      <c r="AQ4" s="94" t="s">
        <v>1410</v>
      </c>
      <c r="AR4" s="94" t="s">
        <v>1411</v>
      </c>
      <c r="AS4" s="94" t="s">
        <v>1422</v>
      </c>
      <c r="AT4" s="94" t="s">
        <v>1423</v>
      </c>
      <c r="AU4" s="94" t="s">
        <v>1414</v>
      </c>
      <c r="AV4" s="94" t="s">
        <v>1415</v>
      </c>
      <c r="AW4" s="94" t="s">
        <v>1424</v>
      </c>
    </row>
    <row r="5" spans="1:49" s="109" customFormat="1" ht="4.5" customHeight="1">
      <c r="A5" s="344"/>
      <c r="B5" s="345"/>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row>
    <row r="6" spans="1:49" s="79" customFormat="1">
      <c r="A6" s="118" t="s">
        <v>271</v>
      </c>
      <c r="B6" s="627">
        <v>109285.842</v>
      </c>
      <c r="C6" s="627">
        <v>113665.253</v>
      </c>
      <c r="D6" s="627">
        <v>116351.01700000001</v>
      </c>
      <c r="E6" s="627">
        <v>118377.268</v>
      </c>
      <c r="F6" s="627">
        <v>118234.351</v>
      </c>
      <c r="G6" s="627">
        <v>112293.28157805999</v>
      </c>
      <c r="H6" s="627">
        <v>118042.87</v>
      </c>
      <c r="I6" s="627">
        <v>123713.046</v>
      </c>
      <c r="J6" s="627">
        <v>126588.485</v>
      </c>
      <c r="K6" s="627">
        <v>128704.988</v>
      </c>
      <c r="L6" s="627">
        <v>127991.067</v>
      </c>
      <c r="M6" s="627">
        <v>136633.69200000001</v>
      </c>
      <c r="N6" s="627">
        <v>135551.196</v>
      </c>
      <c r="O6" s="627">
        <v>128443.802</v>
      </c>
      <c r="P6" s="627">
        <v>125073.65700000001</v>
      </c>
      <c r="Q6" s="627">
        <v>127060.689</v>
      </c>
      <c r="R6" s="627">
        <v>130453.208</v>
      </c>
      <c r="S6" s="627">
        <v>124049.367</v>
      </c>
      <c r="T6" s="627">
        <v>127047.617</v>
      </c>
      <c r="U6" s="627">
        <v>129152.387</v>
      </c>
      <c r="V6" s="627">
        <v>135511.42199999999</v>
      </c>
      <c r="W6" s="627">
        <v>126583.489</v>
      </c>
      <c r="X6" s="627">
        <v>130078.024</v>
      </c>
      <c r="Y6" s="627">
        <v>131940.068</v>
      </c>
      <c r="Z6" s="627">
        <v>134178.484</v>
      </c>
      <c r="AA6" s="627">
        <v>134936.78899999999</v>
      </c>
      <c r="AB6" s="627">
        <v>130173.19100000001</v>
      </c>
      <c r="AC6" s="627">
        <v>134283.46299999999</v>
      </c>
      <c r="AD6" s="627">
        <v>132150.432</v>
      </c>
      <c r="AE6" s="627">
        <v>139118.32800000001</v>
      </c>
      <c r="AF6" s="627">
        <v>142667.97500000001</v>
      </c>
      <c r="AG6" s="627">
        <v>163255.00599999999</v>
      </c>
      <c r="AH6" s="627">
        <v>161924.48000000001</v>
      </c>
      <c r="AI6" s="627">
        <v>161783.326</v>
      </c>
      <c r="AJ6" s="627">
        <v>163153.19200000001</v>
      </c>
      <c r="AK6" s="627">
        <v>167786.02600000001</v>
      </c>
      <c r="AL6" s="627">
        <v>165648.21100000001</v>
      </c>
      <c r="AM6" s="627">
        <v>163490.33600000001</v>
      </c>
      <c r="AN6" s="627">
        <v>168976.49900000001</v>
      </c>
      <c r="AO6" s="627">
        <v>173759.73</v>
      </c>
      <c r="AP6" s="627">
        <v>178688.546</v>
      </c>
      <c r="AQ6" s="627">
        <v>179258.40299999999</v>
      </c>
      <c r="AR6" s="627">
        <v>174369.617</v>
      </c>
      <c r="AS6" s="627">
        <v>179275.38500000001</v>
      </c>
      <c r="AT6" s="627">
        <v>174033.09099999999</v>
      </c>
      <c r="AU6" s="627">
        <v>177822.258</v>
      </c>
      <c r="AV6" s="627">
        <v>175348.30100000001</v>
      </c>
      <c r="AW6" s="627">
        <v>185841.20800000001</v>
      </c>
    </row>
    <row r="7" spans="1:49" s="79" customFormat="1">
      <c r="A7" s="118" t="s">
        <v>272</v>
      </c>
      <c r="B7" s="627">
        <v>77099.942999999999</v>
      </c>
      <c r="C7" s="627">
        <v>73271.941000000006</v>
      </c>
      <c r="D7" s="627">
        <v>74607.191999999995</v>
      </c>
      <c r="E7" s="627">
        <v>75972.956999999995</v>
      </c>
      <c r="F7" s="627">
        <v>85500.896999999997</v>
      </c>
      <c r="G7" s="627">
        <v>80571.362904289999</v>
      </c>
      <c r="H7" s="627">
        <v>84276.304999999993</v>
      </c>
      <c r="I7" s="627">
        <v>88810.29</v>
      </c>
      <c r="J7" s="627">
        <v>89538.217999999993</v>
      </c>
      <c r="K7" s="627">
        <v>91297.64</v>
      </c>
      <c r="L7" s="627">
        <v>89853.356</v>
      </c>
      <c r="M7" s="627">
        <v>97961.672999999995</v>
      </c>
      <c r="N7" s="627">
        <v>95713.963000000003</v>
      </c>
      <c r="O7" s="627">
        <v>89977.516000000003</v>
      </c>
      <c r="P7" s="627">
        <v>86188.277000000002</v>
      </c>
      <c r="Q7" s="627">
        <v>87975.914999999994</v>
      </c>
      <c r="R7" s="627">
        <v>90283.551000000007</v>
      </c>
      <c r="S7" s="627">
        <v>84867.245999999999</v>
      </c>
      <c r="T7" s="627">
        <v>87643.046000000002</v>
      </c>
      <c r="U7" s="627">
        <v>89648.072</v>
      </c>
      <c r="V7" s="627">
        <v>95227.96</v>
      </c>
      <c r="W7" s="627">
        <v>87686.995999999999</v>
      </c>
      <c r="X7" s="627">
        <v>90678.501999999993</v>
      </c>
      <c r="Y7" s="627">
        <v>93106.508000000002</v>
      </c>
      <c r="Z7" s="627">
        <v>95289.701000000001</v>
      </c>
      <c r="AA7" s="627">
        <v>98038.654999999999</v>
      </c>
      <c r="AB7" s="627">
        <v>94031.976999999999</v>
      </c>
      <c r="AC7" s="627">
        <v>98497.837</v>
      </c>
      <c r="AD7" s="627">
        <v>96380.201000000001</v>
      </c>
      <c r="AE7" s="627">
        <v>108276.22199999999</v>
      </c>
      <c r="AF7" s="627">
        <v>112354.25</v>
      </c>
      <c r="AG7" s="627">
        <v>133499.52600000001</v>
      </c>
      <c r="AH7" s="627">
        <v>132247.50599999999</v>
      </c>
      <c r="AI7" s="627">
        <v>137275.36300000001</v>
      </c>
      <c r="AJ7" s="627">
        <v>138943.348</v>
      </c>
      <c r="AK7" s="627">
        <v>143511.47700000001</v>
      </c>
      <c r="AL7" s="627">
        <v>141352.77900000001</v>
      </c>
      <c r="AM7" s="627">
        <v>142954.508</v>
      </c>
      <c r="AN7" s="627">
        <v>148440.671</v>
      </c>
      <c r="AO7" s="627">
        <v>153223.902</v>
      </c>
      <c r="AP7" s="627">
        <v>158152.71799999999</v>
      </c>
      <c r="AQ7" s="627">
        <v>161656.264</v>
      </c>
      <c r="AR7" s="627">
        <v>156767.478</v>
      </c>
      <c r="AS7" s="627">
        <v>161673.24600000001</v>
      </c>
      <c r="AT7" s="627">
        <v>156430.95199999999</v>
      </c>
      <c r="AU7" s="627">
        <v>163153.80900000001</v>
      </c>
      <c r="AV7" s="627">
        <v>160679.85200000001</v>
      </c>
      <c r="AW7" s="627">
        <v>171172.75899999999</v>
      </c>
    </row>
    <row r="8" spans="1:49" s="79" customFormat="1">
      <c r="A8" s="743" t="s">
        <v>392</v>
      </c>
      <c r="B8" s="628">
        <v>65534.951999999997</v>
      </c>
      <c r="C8" s="628">
        <v>62281.15</v>
      </c>
      <c r="D8" s="628">
        <v>63416.112999999998</v>
      </c>
      <c r="E8" s="628">
        <v>64577.012999999999</v>
      </c>
      <c r="F8" s="628">
        <v>67055.163</v>
      </c>
      <c r="G8" s="628">
        <v>63520.399093860004</v>
      </c>
      <c r="H8" s="628">
        <v>62049.999000000003</v>
      </c>
      <c r="I8" s="628">
        <v>71554.346000000005</v>
      </c>
      <c r="J8" s="628">
        <v>71035.683999999994</v>
      </c>
      <c r="K8" s="628">
        <v>69739.142000000007</v>
      </c>
      <c r="L8" s="628">
        <v>68935.77</v>
      </c>
      <c r="M8" s="628">
        <v>68070.868000000002</v>
      </c>
      <c r="N8" s="628">
        <v>68677.377999999997</v>
      </c>
      <c r="O8" s="628">
        <v>65336.288999999997</v>
      </c>
      <c r="P8" s="628">
        <v>63964.567000000003</v>
      </c>
      <c r="Q8" s="628">
        <v>65500.135000000002</v>
      </c>
      <c r="R8" s="628">
        <v>67718.438999999998</v>
      </c>
      <c r="S8" s="628">
        <v>62926.076000000001</v>
      </c>
      <c r="T8" s="628">
        <v>64733.760999999999</v>
      </c>
      <c r="U8" s="628">
        <v>67709.672000000006</v>
      </c>
      <c r="V8" s="628">
        <v>72320.06</v>
      </c>
      <c r="W8" s="628">
        <v>66996.341</v>
      </c>
      <c r="X8" s="628">
        <v>66676.146999999997</v>
      </c>
      <c r="Y8" s="628">
        <v>68182.23</v>
      </c>
      <c r="Z8" s="628">
        <v>71169.070999999996</v>
      </c>
      <c r="AA8" s="628">
        <v>73781.698000000004</v>
      </c>
      <c r="AB8" s="628">
        <v>70176.532000000007</v>
      </c>
      <c r="AC8" s="628">
        <v>72644.69</v>
      </c>
      <c r="AD8" s="628">
        <v>71289.092999999993</v>
      </c>
      <c r="AE8" s="628">
        <v>78020.210999999996</v>
      </c>
      <c r="AF8" s="628">
        <v>80607.751999999993</v>
      </c>
      <c r="AG8" s="628">
        <v>100867.766</v>
      </c>
      <c r="AH8" s="628">
        <v>104315.243</v>
      </c>
      <c r="AI8" s="628">
        <v>106652.375</v>
      </c>
      <c r="AJ8" s="628">
        <v>112036.523</v>
      </c>
      <c r="AK8" s="628">
        <v>114254.702</v>
      </c>
      <c r="AL8" s="628">
        <v>111337.592</v>
      </c>
      <c r="AM8" s="628">
        <v>117468.833</v>
      </c>
      <c r="AN8" s="628">
        <v>120266.421</v>
      </c>
      <c r="AO8" s="628">
        <v>122355.48699999999</v>
      </c>
      <c r="AP8" s="628">
        <v>128802.52</v>
      </c>
      <c r="AQ8" s="628">
        <v>133016.59400000001</v>
      </c>
      <c r="AR8" s="628">
        <v>135501.30499999999</v>
      </c>
      <c r="AS8" s="628">
        <v>137937.5</v>
      </c>
      <c r="AT8" s="628">
        <v>136356.255</v>
      </c>
      <c r="AU8" s="628">
        <v>139852.10399999999</v>
      </c>
      <c r="AV8" s="628">
        <v>143271.01</v>
      </c>
      <c r="AW8" s="628">
        <v>149177.576</v>
      </c>
    </row>
    <row r="9" spans="1:49" s="79" customFormat="1">
      <c r="A9" s="744" t="s">
        <v>393</v>
      </c>
      <c r="B9" s="628">
        <v>66351</v>
      </c>
      <c r="C9" s="628">
        <v>62428</v>
      </c>
      <c r="D9" s="628">
        <v>63183</v>
      </c>
      <c r="E9" s="628">
        <v>64473</v>
      </c>
      <c r="F9" s="628">
        <v>70537</v>
      </c>
      <c r="G9" s="628">
        <v>72096.740000000005</v>
      </c>
      <c r="H9" s="628">
        <v>70043.645999999993</v>
      </c>
      <c r="I9" s="628">
        <v>71488.952000000005</v>
      </c>
      <c r="J9" s="628">
        <v>70675.464000000007</v>
      </c>
      <c r="K9" s="628">
        <v>73315.646999999997</v>
      </c>
      <c r="L9" s="628">
        <v>72534.472999999998</v>
      </c>
      <c r="M9" s="628">
        <v>73367.572</v>
      </c>
      <c r="N9" s="628">
        <v>71314.421000000002</v>
      </c>
      <c r="O9" s="628">
        <v>73623.327000000005</v>
      </c>
      <c r="P9" s="628">
        <v>73098.923999999999</v>
      </c>
      <c r="Q9" s="628">
        <v>75039.487999999998</v>
      </c>
      <c r="R9" s="628">
        <v>76702.976999999999</v>
      </c>
      <c r="S9" s="628">
        <v>79031.520999999993</v>
      </c>
      <c r="T9" s="628">
        <v>80199.982000000004</v>
      </c>
      <c r="U9" s="628">
        <v>82575.293999999994</v>
      </c>
      <c r="V9" s="628">
        <v>88067.957999999999</v>
      </c>
      <c r="W9" s="628">
        <v>90269.19</v>
      </c>
      <c r="X9" s="628">
        <v>91861.082999999999</v>
      </c>
      <c r="Y9" s="628">
        <v>92746.040999999997</v>
      </c>
      <c r="Z9" s="628">
        <v>92016.168000000005</v>
      </c>
      <c r="AA9" s="628">
        <v>94580.125</v>
      </c>
      <c r="AB9" s="628">
        <v>91658.604999999996</v>
      </c>
      <c r="AC9" s="628">
        <v>94464.002999999997</v>
      </c>
      <c r="AD9" s="628">
        <v>98921.447</v>
      </c>
      <c r="AE9" s="628">
        <v>102385.984</v>
      </c>
      <c r="AF9" s="628">
        <v>105157.429</v>
      </c>
      <c r="AG9" s="628">
        <v>112314.96400000001</v>
      </c>
      <c r="AH9" s="628">
        <v>116940.78200000001</v>
      </c>
      <c r="AI9" s="628">
        <v>127903.192</v>
      </c>
      <c r="AJ9" s="628">
        <v>135604.18900000001</v>
      </c>
      <c r="AK9" s="628">
        <v>137010.46799999999</v>
      </c>
      <c r="AL9" s="628">
        <v>134523.198</v>
      </c>
      <c r="AM9" s="628">
        <v>142281.79699999999</v>
      </c>
      <c r="AN9" s="628">
        <v>145496.19399999999</v>
      </c>
      <c r="AO9" s="628">
        <v>147578.50099999999</v>
      </c>
      <c r="AP9" s="628">
        <v>153962.68900000001</v>
      </c>
      <c r="AQ9" s="628">
        <v>159036.00899999999</v>
      </c>
      <c r="AR9" s="628">
        <v>157590.897</v>
      </c>
      <c r="AS9" s="628">
        <v>160888.182</v>
      </c>
      <c r="AT9" s="628">
        <v>163827.386</v>
      </c>
      <c r="AU9" s="628">
        <v>168949.367</v>
      </c>
      <c r="AV9" s="628">
        <v>172481.16</v>
      </c>
      <c r="AW9" s="628">
        <v>178365.63200000001</v>
      </c>
    </row>
    <row r="10" spans="1:49" s="79" customFormat="1">
      <c r="A10" s="744" t="s">
        <v>553</v>
      </c>
      <c r="B10" s="628">
        <v>0</v>
      </c>
      <c r="C10" s="628">
        <v>0</v>
      </c>
      <c r="D10" s="628">
        <v>0</v>
      </c>
      <c r="E10" s="628">
        <v>0</v>
      </c>
      <c r="F10" s="628">
        <v>0</v>
      </c>
      <c r="G10" s="628">
        <v>0</v>
      </c>
      <c r="H10" s="628">
        <v>0</v>
      </c>
      <c r="I10" s="628">
        <v>8100</v>
      </c>
      <c r="J10" s="628">
        <v>8100</v>
      </c>
      <c r="K10" s="628">
        <v>8100</v>
      </c>
      <c r="L10" s="628">
        <v>8100</v>
      </c>
      <c r="M10" s="628">
        <v>8100</v>
      </c>
      <c r="N10" s="628">
        <v>8100</v>
      </c>
      <c r="O10" s="628">
        <v>8100</v>
      </c>
      <c r="P10" s="628">
        <v>8100</v>
      </c>
      <c r="Q10" s="628">
        <v>8100</v>
      </c>
      <c r="R10" s="628">
        <v>8100</v>
      </c>
      <c r="S10" s="628">
        <v>8100</v>
      </c>
      <c r="T10" s="628">
        <v>8100</v>
      </c>
      <c r="U10" s="628">
        <v>8100</v>
      </c>
      <c r="V10" s="628">
        <v>8100</v>
      </c>
      <c r="W10" s="628">
        <v>8100</v>
      </c>
      <c r="X10" s="628">
        <v>8100</v>
      </c>
      <c r="Y10" s="628">
        <v>8100</v>
      </c>
      <c r="Z10" s="628">
        <v>8100</v>
      </c>
      <c r="AA10" s="628">
        <v>8100</v>
      </c>
      <c r="AB10" s="628">
        <v>8100</v>
      </c>
      <c r="AC10" s="628">
        <v>8100</v>
      </c>
      <c r="AD10" s="628">
        <v>8100</v>
      </c>
      <c r="AE10" s="628">
        <v>8100</v>
      </c>
      <c r="AF10" s="628">
        <v>8100</v>
      </c>
      <c r="AG10" s="628">
        <v>8100</v>
      </c>
      <c r="AH10" s="628">
        <v>8100</v>
      </c>
      <c r="AI10" s="628">
        <v>8100</v>
      </c>
      <c r="AJ10" s="628">
        <v>8100</v>
      </c>
      <c r="AK10" s="628">
        <v>8100</v>
      </c>
      <c r="AL10" s="628">
        <v>8100</v>
      </c>
      <c r="AM10" s="628">
        <v>8100</v>
      </c>
      <c r="AN10" s="628">
        <v>8100</v>
      </c>
      <c r="AO10" s="628">
        <v>7100</v>
      </c>
      <c r="AP10" s="628">
        <v>7100</v>
      </c>
      <c r="AQ10" s="628">
        <v>7100</v>
      </c>
      <c r="AR10" s="628">
        <v>7100</v>
      </c>
      <c r="AS10" s="628">
        <v>6100</v>
      </c>
      <c r="AT10" s="628">
        <v>6100</v>
      </c>
      <c r="AU10" s="628">
        <v>6100</v>
      </c>
      <c r="AV10" s="628">
        <v>6100</v>
      </c>
      <c r="AW10" s="628">
        <v>5100</v>
      </c>
    </row>
    <row r="11" spans="1:49" s="79" customFormat="1">
      <c r="A11" s="744" t="s">
        <v>394</v>
      </c>
      <c r="B11" s="628">
        <v>0</v>
      </c>
      <c r="C11" s="628">
        <v>0</v>
      </c>
      <c r="D11" s="628">
        <v>0</v>
      </c>
      <c r="E11" s="628">
        <v>0</v>
      </c>
      <c r="F11" s="628">
        <v>-3481.9679999999998</v>
      </c>
      <c r="G11" s="628">
        <v>-8576.3410000000003</v>
      </c>
      <c r="H11" s="628">
        <v>-7993.6469999999999</v>
      </c>
      <c r="I11" s="628">
        <v>-8034.6059999999998</v>
      </c>
      <c r="J11" s="628">
        <v>-7739.78</v>
      </c>
      <c r="K11" s="628">
        <v>-11676.504999999999</v>
      </c>
      <c r="L11" s="628">
        <v>-11698.703</v>
      </c>
      <c r="M11" s="628">
        <v>-13396.704</v>
      </c>
      <c r="N11" s="628">
        <v>-10737.043</v>
      </c>
      <c r="O11" s="628">
        <v>-16387.038</v>
      </c>
      <c r="P11" s="628">
        <v>-17234.357</v>
      </c>
      <c r="Q11" s="628">
        <v>-17639.352999999999</v>
      </c>
      <c r="R11" s="628">
        <v>-17084.538</v>
      </c>
      <c r="S11" s="628">
        <v>-24205.445</v>
      </c>
      <c r="T11" s="628">
        <v>-23566.221000000001</v>
      </c>
      <c r="U11" s="628">
        <v>-22965.621999999999</v>
      </c>
      <c r="V11" s="628">
        <v>-23847.898000000001</v>
      </c>
      <c r="W11" s="628">
        <v>-31372.848999999998</v>
      </c>
      <c r="X11" s="628">
        <v>-33284.936000000002</v>
      </c>
      <c r="Y11" s="628">
        <v>-32663.811000000002</v>
      </c>
      <c r="Z11" s="628">
        <v>-28947.097000000002</v>
      </c>
      <c r="AA11" s="628">
        <v>-28898.427</v>
      </c>
      <c r="AB11" s="628">
        <v>-29582.073</v>
      </c>
      <c r="AC11" s="628">
        <v>-29919.312999999998</v>
      </c>
      <c r="AD11" s="628">
        <v>-35732.353999999999</v>
      </c>
      <c r="AE11" s="628">
        <v>-32465.773000000001</v>
      </c>
      <c r="AF11" s="628">
        <v>-32649.677</v>
      </c>
      <c r="AG11" s="628">
        <v>-19547.198</v>
      </c>
      <c r="AH11" s="628">
        <v>-20725.539000000001</v>
      </c>
      <c r="AI11" s="628">
        <v>-29350.816999999999</v>
      </c>
      <c r="AJ11" s="628">
        <v>-31667.666000000001</v>
      </c>
      <c r="AK11" s="628">
        <v>-30855.766</v>
      </c>
      <c r="AL11" s="628">
        <v>-31285.606</v>
      </c>
      <c r="AM11" s="628">
        <v>-32912.964</v>
      </c>
      <c r="AN11" s="628">
        <v>-33329.773000000001</v>
      </c>
      <c r="AO11" s="628">
        <v>-32323.013999999999</v>
      </c>
      <c r="AP11" s="628">
        <v>-32260.169000000002</v>
      </c>
      <c r="AQ11" s="628">
        <v>-33119.415000000001</v>
      </c>
      <c r="AR11" s="628">
        <v>-29189.592000000001</v>
      </c>
      <c r="AS11" s="628">
        <v>-29050.682000000001</v>
      </c>
      <c r="AT11" s="628">
        <v>-33571.131000000001</v>
      </c>
      <c r="AU11" s="628">
        <v>-35197.262999999999</v>
      </c>
      <c r="AV11" s="628">
        <v>-35310.15</v>
      </c>
      <c r="AW11" s="628">
        <v>-34288.055999999997</v>
      </c>
    </row>
    <row r="12" spans="1:49" s="79" customFormat="1" ht="26.25" customHeight="1">
      <c r="A12" s="743" t="s">
        <v>395</v>
      </c>
      <c r="B12" s="628">
        <v>0</v>
      </c>
      <c r="C12" s="628">
        <v>0</v>
      </c>
      <c r="D12" s="628">
        <v>0</v>
      </c>
      <c r="E12" s="628">
        <v>0</v>
      </c>
      <c r="F12" s="628">
        <v>0</v>
      </c>
      <c r="G12" s="628">
        <v>-843.91099999999994</v>
      </c>
      <c r="H12" s="628">
        <v>-800.28800000000001</v>
      </c>
      <c r="I12" s="628">
        <v>-757.83</v>
      </c>
      <c r="J12" s="628">
        <v>-715.28099999999995</v>
      </c>
      <c r="K12" s="628">
        <v>-1343.4549999999999</v>
      </c>
      <c r="L12" s="628">
        <v>-1245.653</v>
      </c>
      <c r="M12" s="628">
        <v>-1154.6590000000001</v>
      </c>
      <c r="N12" s="628">
        <v>-1075.845</v>
      </c>
      <c r="O12" s="628">
        <v>-1563.4860000000001</v>
      </c>
      <c r="P12" s="628">
        <v>-1393.6089999999999</v>
      </c>
      <c r="Q12" s="628">
        <v>-1232.7239999999999</v>
      </c>
      <c r="R12" s="628">
        <v>-954.28099999999995</v>
      </c>
      <c r="S12" s="628">
        <v>-965.68899999999996</v>
      </c>
      <c r="T12" s="628">
        <v>-726.50599999999997</v>
      </c>
      <c r="U12" s="628">
        <v>-487.06400000000002</v>
      </c>
      <c r="V12" s="628">
        <v>-247.965</v>
      </c>
      <c r="W12" s="628">
        <v>-273.572</v>
      </c>
      <c r="X12" s="628">
        <v>-236.71299999999999</v>
      </c>
      <c r="Y12" s="628">
        <v>-745.05499999999995</v>
      </c>
      <c r="Z12" s="628">
        <v>-216.81</v>
      </c>
      <c r="AA12" s="628">
        <v>-167.71299999999999</v>
      </c>
      <c r="AB12" s="628">
        <v>-24.081</v>
      </c>
      <c r="AC12" s="628">
        <v>-47.942999999999998</v>
      </c>
      <c r="AD12" s="628">
        <v>-43.067999999999998</v>
      </c>
      <c r="AE12" s="628">
        <v>-50.164000000000001</v>
      </c>
      <c r="AF12" s="628">
        <v>-46.877000000000002</v>
      </c>
      <c r="AG12" s="628">
        <v>-43.274000000000001</v>
      </c>
      <c r="AH12" s="628">
        <v>-35.026000000000003</v>
      </c>
      <c r="AI12" s="628">
        <v>-33.911000000000001</v>
      </c>
      <c r="AJ12" s="628">
        <v>-27.646999999999998</v>
      </c>
      <c r="AK12" s="628">
        <v>-28.126999999999999</v>
      </c>
      <c r="AL12" s="628">
        <v>-26.756</v>
      </c>
      <c r="AM12" s="628">
        <v>-20.22</v>
      </c>
      <c r="AN12" s="628">
        <v>-19.041</v>
      </c>
      <c r="AO12" s="628">
        <v>-16.029</v>
      </c>
      <c r="AP12" s="628">
        <v>-12.36</v>
      </c>
      <c r="AQ12" s="628">
        <v>-9.7200000000000006</v>
      </c>
      <c r="AR12" s="628">
        <v>-7.1619999999999999</v>
      </c>
      <c r="AS12" s="628">
        <v>-5.194</v>
      </c>
      <c r="AT12" s="628">
        <v>-2.0640000000000001</v>
      </c>
      <c r="AU12" s="628">
        <v>-1.9</v>
      </c>
      <c r="AV12" s="628">
        <v>-1.8759999999999999</v>
      </c>
      <c r="AW12" s="628">
        <v>-1.625</v>
      </c>
    </row>
    <row r="13" spans="1:49" s="79" customFormat="1">
      <c r="A13" s="743" t="s">
        <v>396</v>
      </c>
      <c r="B13" s="628">
        <v>0</v>
      </c>
      <c r="C13" s="628">
        <v>0</v>
      </c>
      <c r="D13" s="628">
        <v>0</v>
      </c>
      <c r="E13" s="628">
        <v>0</v>
      </c>
      <c r="F13" s="628">
        <v>0</v>
      </c>
      <c r="G13" s="628">
        <v>-687.42499999999995</v>
      </c>
      <c r="H13" s="628">
        <v>-734.03700000000003</v>
      </c>
      <c r="I13" s="628">
        <v>-758.05899999999997</v>
      </c>
      <c r="J13" s="628">
        <v>-1066.2950000000001</v>
      </c>
      <c r="K13" s="628">
        <v>-2048.2339999999999</v>
      </c>
      <c r="L13" s="628">
        <v>-2095.2829999999999</v>
      </c>
      <c r="M13" s="628">
        <v>-2148.4839999999999</v>
      </c>
      <c r="N13" s="628">
        <v>-2346.2330000000002</v>
      </c>
      <c r="O13" s="628">
        <v>-3382.3980000000001</v>
      </c>
      <c r="P13" s="628">
        <v>-3245.92</v>
      </c>
      <c r="Q13" s="628">
        <v>-3514.0520000000001</v>
      </c>
      <c r="R13" s="628">
        <v>-4258.3599999999997</v>
      </c>
      <c r="S13" s="628">
        <v>-5232.8469999999998</v>
      </c>
      <c r="T13" s="628">
        <v>-5104.7740000000003</v>
      </c>
      <c r="U13" s="628">
        <v>-4831.3209999999999</v>
      </c>
      <c r="V13" s="628">
        <v>-5158.51</v>
      </c>
      <c r="W13" s="628">
        <v>-6625.8059999999996</v>
      </c>
      <c r="X13" s="628">
        <v>-6281.16</v>
      </c>
      <c r="Y13" s="628">
        <v>-5922.6319999999996</v>
      </c>
      <c r="Z13" s="628">
        <v>-5777.4110000000001</v>
      </c>
      <c r="AA13" s="628">
        <v>-5472.6559999999999</v>
      </c>
      <c r="AB13" s="628">
        <v>-5530.76</v>
      </c>
      <c r="AC13" s="628">
        <v>-4297.0990000000002</v>
      </c>
      <c r="AD13" s="628">
        <v>-5913.9620000000004</v>
      </c>
      <c r="AE13" s="628">
        <v>-6573.5659999999998</v>
      </c>
      <c r="AF13" s="628">
        <v>-6888.8159999999998</v>
      </c>
      <c r="AG13" s="628">
        <v>-6358.8919999999998</v>
      </c>
      <c r="AH13" s="628">
        <v>-6211.77</v>
      </c>
      <c r="AI13" s="628">
        <v>-4968.8209999999999</v>
      </c>
      <c r="AJ13" s="628">
        <v>-4755.5230000000001</v>
      </c>
      <c r="AK13" s="628">
        <v>-5035.1629999999996</v>
      </c>
      <c r="AL13" s="628">
        <v>-7021.4790000000003</v>
      </c>
      <c r="AM13" s="628">
        <v>-7013.6390000000001</v>
      </c>
      <c r="AN13" s="628">
        <v>-6962.6459999999997</v>
      </c>
      <c r="AO13" s="628">
        <v>-9631.2819999999992</v>
      </c>
      <c r="AP13" s="628">
        <v>-11066.608</v>
      </c>
      <c r="AQ13" s="628">
        <v>-10688.5</v>
      </c>
      <c r="AR13" s="628">
        <v>-10966.643</v>
      </c>
      <c r="AS13" s="628">
        <v>-10664.605</v>
      </c>
      <c r="AT13" s="628">
        <v>-10787.013999999999</v>
      </c>
      <c r="AU13" s="628">
        <v>-10466.486999999999</v>
      </c>
      <c r="AV13" s="628">
        <v>-10409.696</v>
      </c>
      <c r="AW13" s="628">
        <v>-10649.414000000001</v>
      </c>
    </row>
    <row r="14" spans="1:49" s="79" customFormat="1" ht="26.25" customHeight="1">
      <c r="A14" s="743" t="s">
        <v>397</v>
      </c>
      <c r="B14" s="628">
        <v>0</v>
      </c>
      <c r="C14" s="628">
        <v>0</v>
      </c>
      <c r="D14" s="628">
        <v>0</v>
      </c>
      <c r="E14" s="628">
        <v>0</v>
      </c>
      <c r="F14" s="628">
        <v>0</v>
      </c>
      <c r="G14" s="628">
        <v>-2283.2809999999999</v>
      </c>
      <c r="H14" s="628">
        <v>-1578.241</v>
      </c>
      <c r="I14" s="628">
        <v>-1628.046</v>
      </c>
      <c r="J14" s="628">
        <v>-1192.027</v>
      </c>
      <c r="K14" s="628">
        <v>-2470.3159999999998</v>
      </c>
      <c r="L14" s="628">
        <v>-1243.18</v>
      </c>
      <c r="M14" s="628">
        <v>-1301.806</v>
      </c>
      <c r="N14" s="628">
        <v>0</v>
      </c>
      <c r="O14" s="628">
        <v>-68.02</v>
      </c>
      <c r="P14" s="628">
        <v>-74.341999999999999</v>
      </c>
      <c r="Q14" s="628">
        <v>-76.988</v>
      </c>
      <c r="R14" s="628">
        <v>-65.808999999999997</v>
      </c>
      <c r="S14" s="628">
        <v>-90.298000000000002</v>
      </c>
      <c r="T14" s="628">
        <v>-94.680999999999997</v>
      </c>
      <c r="U14" s="628">
        <v>-97.055000000000007</v>
      </c>
      <c r="V14" s="628">
        <v>-3293.873</v>
      </c>
      <c r="W14" s="628">
        <v>-4329.46</v>
      </c>
      <c r="X14" s="628">
        <v>-5817.4920000000002</v>
      </c>
      <c r="Y14" s="628">
        <v>-6113.8959999999997</v>
      </c>
      <c r="Z14" s="628">
        <v>-3731.8330000000001</v>
      </c>
      <c r="AA14" s="628">
        <v>-3927.0250000000001</v>
      </c>
      <c r="AB14" s="628">
        <v>-115.021</v>
      </c>
      <c r="AC14" s="628">
        <v>-116.57</v>
      </c>
      <c r="AD14" s="628">
        <v>-133.096</v>
      </c>
      <c r="AE14" s="628">
        <v>-188.39699999999999</v>
      </c>
      <c r="AF14" s="628">
        <v>-160.11000000000001</v>
      </c>
      <c r="AG14" s="628">
        <v>-563.05600000000004</v>
      </c>
      <c r="AH14" s="628">
        <v>-4588.6350000000002</v>
      </c>
      <c r="AI14" s="628">
        <v>-14431.215</v>
      </c>
      <c r="AJ14" s="628">
        <v>-15624.819</v>
      </c>
      <c r="AK14" s="628">
        <v>-14307.945</v>
      </c>
      <c r="AL14" s="628">
        <v>-11184.84</v>
      </c>
      <c r="AM14" s="628">
        <v>-15263.232</v>
      </c>
      <c r="AN14" s="628">
        <v>-15173.248</v>
      </c>
      <c r="AO14" s="628">
        <v>-13897.344999999999</v>
      </c>
      <c r="AP14" s="628">
        <v>-15548.609</v>
      </c>
      <c r="AQ14" s="628">
        <v>-16103.384</v>
      </c>
      <c r="AR14" s="628">
        <v>-11549.723</v>
      </c>
      <c r="AS14" s="628">
        <v>-11934.492</v>
      </c>
      <c r="AT14" s="628">
        <v>-12962.189</v>
      </c>
      <c r="AU14" s="628">
        <v>-13373.986999999999</v>
      </c>
      <c r="AV14" s="628">
        <v>-12828.341</v>
      </c>
      <c r="AW14" s="628">
        <v>-13286.878000000001</v>
      </c>
    </row>
    <row r="15" spans="1:49" s="79" customFormat="1">
      <c r="A15" s="743" t="s">
        <v>398</v>
      </c>
      <c r="B15" s="628">
        <v>0</v>
      </c>
      <c r="C15" s="628">
        <v>0</v>
      </c>
      <c r="D15" s="628">
        <v>0</v>
      </c>
      <c r="E15" s="628">
        <v>0</v>
      </c>
      <c r="F15" s="628">
        <v>0</v>
      </c>
      <c r="G15" s="628">
        <v>-126.437</v>
      </c>
      <c r="H15" s="628">
        <v>-120.245</v>
      </c>
      <c r="I15" s="628">
        <v>-148.61000000000001</v>
      </c>
      <c r="J15" s="628">
        <v>-171.05</v>
      </c>
      <c r="K15" s="628">
        <v>-434.49299999999999</v>
      </c>
      <c r="L15" s="628">
        <v>-378.53399999999999</v>
      </c>
      <c r="M15" s="628">
        <v>-508.16199999999998</v>
      </c>
      <c r="N15" s="628">
        <v>-402.53100000000001</v>
      </c>
      <c r="O15" s="628">
        <v>-528.61800000000005</v>
      </c>
      <c r="P15" s="628">
        <v>-511.09300000000002</v>
      </c>
      <c r="Q15" s="628">
        <v>-464.83800000000002</v>
      </c>
      <c r="R15" s="628">
        <v>-493.315</v>
      </c>
      <c r="S15" s="628">
        <v>-710.61500000000001</v>
      </c>
      <c r="T15" s="628">
        <v>-637.40300000000002</v>
      </c>
      <c r="U15" s="628">
        <v>-632.27599999999995</v>
      </c>
      <c r="V15" s="628">
        <v>-673.78300000000002</v>
      </c>
      <c r="W15" s="628">
        <v>-852.60900000000004</v>
      </c>
      <c r="X15" s="628">
        <v>-2.5999999999999999E-2</v>
      </c>
      <c r="Y15" s="628">
        <v>-2.5999999999999999E-2</v>
      </c>
      <c r="Z15" s="628">
        <v>-2.5999999999999999E-2</v>
      </c>
      <c r="AA15" s="628">
        <v>-2.5150000000000001</v>
      </c>
      <c r="AB15" s="628">
        <v>-35.762999999999998</v>
      </c>
      <c r="AC15" s="628">
        <v>-24.966999999999999</v>
      </c>
      <c r="AD15" s="628">
        <v>-90.222999999999999</v>
      </c>
      <c r="AE15" s="628">
        <v>-103.063</v>
      </c>
      <c r="AF15" s="628">
        <v>-101.78700000000001</v>
      </c>
      <c r="AG15" s="628">
        <v>-133.4</v>
      </c>
      <c r="AH15" s="628">
        <v>-112.462</v>
      </c>
      <c r="AI15" s="628">
        <v>-142.21799999999999</v>
      </c>
      <c r="AJ15" s="628">
        <v>-47.671999999999997</v>
      </c>
      <c r="AK15" s="628">
        <v>-95.846000000000004</v>
      </c>
      <c r="AL15" s="628">
        <v>-160.215</v>
      </c>
      <c r="AM15" s="628">
        <v>-141.554</v>
      </c>
      <c r="AN15" s="628">
        <v>-146.78200000000001</v>
      </c>
      <c r="AO15" s="628">
        <v>-207.48699999999999</v>
      </c>
      <c r="AP15" s="628">
        <v>-223.666</v>
      </c>
      <c r="AQ15" s="628">
        <v>-196.453</v>
      </c>
      <c r="AR15" s="628">
        <v>-161.46799999999999</v>
      </c>
      <c r="AS15" s="628">
        <v>-286.30099999999999</v>
      </c>
      <c r="AT15" s="628">
        <v>-121.206</v>
      </c>
      <c r="AU15" s="628">
        <v>-297.17</v>
      </c>
      <c r="AV15" s="628">
        <v>-419.92200000000003</v>
      </c>
      <c r="AW15" s="628">
        <v>-402.67599999999999</v>
      </c>
    </row>
    <row r="16" spans="1:49" s="79" customFormat="1">
      <c r="A16" s="743" t="s">
        <v>399</v>
      </c>
      <c r="B16" s="628">
        <v>0</v>
      </c>
      <c r="C16" s="628">
        <v>0</v>
      </c>
      <c r="D16" s="628">
        <v>0</v>
      </c>
      <c r="E16" s="628">
        <v>0</v>
      </c>
      <c r="F16" s="628">
        <v>0</v>
      </c>
      <c r="G16" s="628">
        <v>0</v>
      </c>
      <c r="H16" s="628">
        <v>0</v>
      </c>
      <c r="I16" s="628">
        <v>0</v>
      </c>
      <c r="J16" s="628">
        <v>0</v>
      </c>
      <c r="K16" s="628">
        <v>0</v>
      </c>
      <c r="L16" s="628">
        <v>0</v>
      </c>
      <c r="M16" s="628">
        <v>0</v>
      </c>
      <c r="N16" s="628">
        <v>0</v>
      </c>
      <c r="O16" s="628">
        <v>0</v>
      </c>
      <c r="P16" s="628">
        <v>0</v>
      </c>
      <c r="Q16" s="628">
        <v>0</v>
      </c>
      <c r="R16" s="628">
        <v>0</v>
      </c>
      <c r="S16" s="628">
        <v>-2070.4140000000002</v>
      </c>
      <c r="T16" s="628">
        <v>-1757.55</v>
      </c>
      <c r="U16" s="628">
        <v>-2229.4430000000002</v>
      </c>
      <c r="V16" s="628">
        <v>-1717.569</v>
      </c>
      <c r="W16" s="628">
        <v>-2868.3339999999998</v>
      </c>
      <c r="X16" s="628">
        <v>-2500.471</v>
      </c>
      <c r="Y16" s="628">
        <v>-2581.9029999999998</v>
      </c>
      <c r="Z16" s="628">
        <v>-715.69200000000001</v>
      </c>
      <c r="AA16" s="628">
        <v>-958.91200000000003</v>
      </c>
      <c r="AB16" s="628">
        <v>-431.71100000000001</v>
      </c>
      <c r="AC16" s="628">
        <v>-2369.66</v>
      </c>
      <c r="AD16" s="628">
        <v>0</v>
      </c>
      <c r="AE16" s="628">
        <v>0</v>
      </c>
      <c r="AF16" s="628">
        <v>-1864.7059999999999</v>
      </c>
      <c r="AG16" s="628">
        <v>-1322.91</v>
      </c>
      <c r="AH16" s="628">
        <v>-1375.048</v>
      </c>
      <c r="AI16" s="628">
        <v>-1618.501</v>
      </c>
      <c r="AJ16" s="628">
        <v>-1540.9860000000001</v>
      </c>
      <c r="AK16" s="628">
        <v>-1994.742</v>
      </c>
      <c r="AL16" s="628">
        <v>-1748.0709999999999</v>
      </c>
      <c r="AM16" s="628">
        <v>-1476.192</v>
      </c>
      <c r="AN16" s="628">
        <v>-2045.288</v>
      </c>
      <c r="AO16" s="628">
        <v>-1560.2329999999999</v>
      </c>
      <c r="AP16" s="628">
        <v>-1692.539</v>
      </c>
      <c r="AQ16" s="628">
        <v>-1837.4069999999999</v>
      </c>
      <c r="AR16" s="628">
        <v>-1995.7049999999999</v>
      </c>
      <c r="AS16" s="628">
        <v>-1957.06</v>
      </c>
      <c r="AT16" s="628">
        <v>-2345.3829999999998</v>
      </c>
      <c r="AU16" s="628">
        <v>-2283.71</v>
      </c>
      <c r="AV16" s="628">
        <v>-2113.8009999999999</v>
      </c>
      <c r="AW16" s="628">
        <v>-1811.202</v>
      </c>
    </row>
    <row r="17" spans="1:49" s="79" customFormat="1" ht="26.25" customHeight="1">
      <c r="A17" s="743" t="s">
        <v>400</v>
      </c>
      <c r="B17" s="628">
        <v>0</v>
      </c>
      <c r="C17" s="628">
        <v>0</v>
      </c>
      <c r="D17" s="628">
        <v>0</v>
      </c>
      <c r="E17" s="628">
        <v>0</v>
      </c>
      <c r="F17" s="628">
        <v>0</v>
      </c>
      <c r="G17" s="628">
        <v>-81.236000000000004</v>
      </c>
      <c r="H17" s="628">
        <v>-123.95099999999999</v>
      </c>
      <c r="I17" s="628">
        <v>0</v>
      </c>
      <c r="J17" s="628">
        <v>0</v>
      </c>
      <c r="K17" s="628">
        <v>-619.57500000000005</v>
      </c>
      <c r="L17" s="628">
        <v>-1990.2739999999999</v>
      </c>
      <c r="M17" s="628">
        <v>-3187.2640000000001</v>
      </c>
      <c r="N17" s="628">
        <v>-3425.2350000000001</v>
      </c>
      <c r="O17" s="628">
        <v>-5537.6689999999999</v>
      </c>
      <c r="P17" s="628">
        <v>-6886.54</v>
      </c>
      <c r="Q17" s="628">
        <v>-6877.2619999999997</v>
      </c>
      <c r="R17" s="628">
        <v>-6099.0940000000001</v>
      </c>
      <c r="S17" s="628">
        <v>-4803.076</v>
      </c>
      <c r="T17" s="628">
        <v>-4852.491</v>
      </c>
      <c r="U17" s="628">
        <v>-4105.5780000000004</v>
      </c>
      <c r="V17" s="628">
        <v>-2663.1959999999999</v>
      </c>
      <c r="W17" s="628">
        <v>-3163.386</v>
      </c>
      <c r="X17" s="628">
        <v>-3980.386</v>
      </c>
      <c r="Y17" s="628">
        <v>-3777.377</v>
      </c>
      <c r="Z17" s="628">
        <v>-4631.17</v>
      </c>
      <c r="AA17" s="628">
        <v>-3799.7170000000001</v>
      </c>
      <c r="AB17" s="628">
        <v>-7961.893</v>
      </c>
      <c r="AC17" s="628">
        <v>-7587.3410000000003</v>
      </c>
      <c r="AD17" s="628">
        <v>-15473.213</v>
      </c>
      <c r="AE17" s="628">
        <v>-13307.831</v>
      </c>
      <c r="AF17" s="628">
        <v>-12964.62</v>
      </c>
      <c r="AG17" s="628">
        <v>-2127.3429999999998</v>
      </c>
      <c r="AH17" s="628">
        <v>0</v>
      </c>
      <c r="AI17" s="628">
        <v>0</v>
      </c>
      <c r="AJ17" s="628">
        <v>-487.09899999999999</v>
      </c>
      <c r="AK17" s="628">
        <v>0</v>
      </c>
      <c r="AL17" s="628">
        <v>-649.88599999999997</v>
      </c>
      <c r="AM17" s="628">
        <v>0</v>
      </c>
      <c r="AN17" s="628">
        <v>0</v>
      </c>
      <c r="AO17" s="628">
        <v>0</v>
      </c>
      <c r="AP17" s="628">
        <v>0</v>
      </c>
      <c r="AQ17" s="628">
        <v>0</v>
      </c>
      <c r="AR17" s="628">
        <v>0</v>
      </c>
      <c r="AS17" s="628">
        <v>0</v>
      </c>
      <c r="AT17" s="628">
        <v>0</v>
      </c>
      <c r="AU17" s="628">
        <v>0</v>
      </c>
      <c r="AV17" s="628">
        <v>0</v>
      </c>
      <c r="AW17" s="628">
        <v>0</v>
      </c>
    </row>
    <row r="18" spans="1:49" s="79" customFormat="1" ht="26.25" customHeight="1">
      <c r="A18" s="743" t="s">
        <v>401</v>
      </c>
      <c r="B18" s="628">
        <v>0</v>
      </c>
      <c r="C18" s="628">
        <v>0</v>
      </c>
      <c r="D18" s="628">
        <v>0</v>
      </c>
      <c r="E18" s="628">
        <v>0</v>
      </c>
      <c r="F18" s="628">
        <v>0</v>
      </c>
      <c r="G18" s="628">
        <v>-634.56799999999998</v>
      </c>
      <c r="H18" s="628">
        <v>-591.38400000000001</v>
      </c>
      <c r="I18" s="628">
        <v>-640.82299999999998</v>
      </c>
      <c r="J18" s="628">
        <v>-556.17399999999998</v>
      </c>
      <c r="K18" s="628">
        <v>-358.94499999999999</v>
      </c>
      <c r="L18" s="628">
        <v>-290.71199999999999</v>
      </c>
      <c r="M18" s="628">
        <v>-635.38900000000001</v>
      </c>
      <c r="N18" s="628">
        <v>-2846.808</v>
      </c>
      <c r="O18" s="628">
        <v>-4598.4740000000002</v>
      </c>
      <c r="P18" s="628">
        <v>-4588.7700000000004</v>
      </c>
      <c r="Q18" s="628">
        <v>-5049.4840000000004</v>
      </c>
      <c r="R18" s="628">
        <v>-4636.8490000000002</v>
      </c>
      <c r="S18" s="628">
        <v>-9046.3179999999993</v>
      </c>
      <c r="T18" s="628">
        <v>-9148.8130000000001</v>
      </c>
      <c r="U18" s="628">
        <v>-9376.2279999999992</v>
      </c>
      <c r="V18" s="628">
        <v>-9230.5779999999995</v>
      </c>
      <c r="W18" s="628">
        <v>-11604.575000000001</v>
      </c>
      <c r="X18" s="628">
        <v>-11874.722</v>
      </c>
      <c r="Y18" s="628">
        <v>-12035.880999999999</v>
      </c>
      <c r="Z18" s="628">
        <v>-11895.016</v>
      </c>
      <c r="AA18" s="628">
        <v>-12166.027</v>
      </c>
      <c r="AB18" s="628">
        <v>-12817.075000000001</v>
      </c>
      <c r="AC18" s="628">
        <v>-13603.428</v>
      </c>
      <c r="AD18" s="628">
        <v>-12297.448</v>
      </c>
      <c r="AE18" s="628">
        <v>-10462.91</v>
      </c>
      <c r="AF18" s="628">
        <v>-8745.3160000000007</v>
      </c>
      <c r="AG18" s="628">
        <v>-7166.799</v>
      </c>
      <c r="AH18" s="628">
        <v>-6702.085</v>
      </c>
      <c r="AI18" s="628">
        <v>-5859.393</v>
      </c>
      <c r="AJ18" s="628">
        <v>-7509.3040000000001</v>
      </c>
      <c r="AK18" s="628">
        <v>-5800.8019999999997</v>
      </c>
      <c r="AL18" s="628">
        <v>-7558.0889999999999</v>
      </c>
      <c r="AM18" s="628">
        <v>-6093.3419999999996</v>
      </c>
      <c r="AN18" s="628">
        <v>-5612.5889999999999</v>
      </c>
      <c r="AO18" s="628">
        <v>-3555.3710000000001</v>
      </c>
      <c r="AP18" s="628">
        <v>-116.376</v>
      </c>
      <c r="AQ18" s="628">
        <v>0</v>
      </c>
      <c r="AR18" s="628">
        <v>-832.11300000000006</v>
      </c>
      <c r="AS18" s="628">
        <v>-669.404</v>
      </c>
      <c r="AT18" s="628">
        <v>-4687.1499999999996</v>
      </c>
      <c r="AU18" s="628">
        <v>-6934.6109999999999</v>
      </c>
      <c r="AV18" s="628">
        <v>-8216.5529999999999</v>
      </c>
      <c r="AW18" s="628">
        <v>-6922.326</v>
      </c>
    </row>
    <row r="19" spans="1:49" s="79" customFormat="1">
      <c r="A19" s="743" t="s">
        <v>402</v>
      </c>
      <c r="B19" s="628">
        <v>0</v>
      </c>
      <c r="C19" s="628">
        <v>0</v>
      </c>
      <c r="D19" s="628">
        <v>0</v>
      </c>
      <c r="E19" s="628">
        <v>0</v>
      </c>
      <c r="F19" s="628">
        <v>0</v>
      </c>
      <c r="G19" s="628">
        <v>-44.5</v>
      </c>
      <c r="H19" s="628">
        <v>-41.735999999999997</v>
      </c>
      <c r="I19" s="628">
        <v>-39.392000000000003</v>
      </c>
      <c r="J19" s="628">
        <v>-37.921999999999997</v>
      </c>
      <c r="K19" s="628">
        <v>-72.129000000000005</v>
      </c>
      <c r="L19" s="628">
        <v>-68.742999999999995</v>
      </c>
      <c r="M19" s="628">
        <v>-65.052000000000007</v>
      </c>
      <c r="N19" s="628">
        <v>-62.04</v>
      </c>
      <c r="O19" s="628">
        <v>-87.204999999999998</v>
      </c>
      <c r="P19" s="628">
        <v>-81.375</v>
      </c>
      <c r="Q19" s="628">
        <v>-76.522000000000006</v>
      </c>
      <c r="R19" s="628">
        <v>-76.391000000000005</v>
      </c>
      <c r="S19" s="628">
        <v>-91.647999999999996</v>
      </c>
      <c r="T19" s="628">
        <v>-84.326999999999998</v>
      </c>
      <c r="U19" s="628">
        <v>-77.453000000000003</v>
      </c>
      <c r="V19" s="628">
        <v>-71.438000000000002</v>
      </c>
      <c r="W19" s="628">
        <v>-82.82</v>
      </c>
      <c r="X19" s="628">
        <v>-75.263000000000005</v>
      </c>
      <c r="Y19" s="628">
        <v>-68.203000000000003</v>
      </c>
      <c r="Z19" s="628">
        <v>-62.02</v>
      </c>
      <c r="AA19" s="628">
        <v>-56.1</v>
      </c>
      <c r="AB19" s="628">
        <v>-50.841999999999999</v>
      </c>
      <c r="AC19" s="628">
        <v>-45.441000000000003</v>
      </c>
      <c r="AD19" s="628">
        <v>-41.012</v>
      </c>
      <c r="AE19" s="628">
        <v>-39.011000000000003</v>
      </c>
      <c r="AF19" s="628">
        <v>-37.19</v>
      </c>
      <c r="AG19" s="628">
        <v>-35.853000000000002</v>
      </c>
      <c r="AH19" s="628">
        <v>-34.399000000000001</v>
      </c>
      <c r="AI19" s="628">
        <v>-33.204999999999998</v>
      </c>
      <c r="AJ19" s="628">
        <v>-31.210999999999999</v>
      </c>
      <c r="AK19" s="628">
        <v>-27.283999999999999</v>
      </c>
      <c r="AL19" s="628">
        <v>-21.56</v>
      </c>
      <c r="AM19" s="628">
        <v>0</v>
      </c>
      <c r="AN19" s="628">
        <v>0</v>
      </c>
      <c r="AO19" s="628">
        <v>0</v>
      </c>
      <c r="AP19" s="628">
        <v>0</v>
      </c>
      <c r="AQ19" s="628">
        <v>0</v>
      </c>
      <c r="AR19" s="628">
        <v>0</v>
      </c>
      <c r="AS19" s="628">
        <v>0</v>
      </c>
      <c r="AT19" s="628">
        <v>0</v>
      </c>
      <c r="AU19" s="628">
        <v>0</v>
      </c>
      <c r="AV19" s="628">
        <v>0</v>
      </c>
      <c r="AW19" s="628">
        <v>0</v>
      </c>
    </row>
    <row r="20" spans="1:49" s="79" customFormat="1">
      <c r="A20" s="743" t="s">
        <v>554</v>
      </c>
      <c r="B20" s="628">
        <v>0</v>
      </c>
      <c r="C20" s="628">
        <v>0</v>
      </c>
      <c r="D20" s="628">
        <v>0</v>
      </c>
      <c r="E20" s="628">
        <v>0</v>
      </c>
      <c r="F20" s="628" t="s">
        <v>14</v>
      </c>
      <c r="G20" s="628">
        <v>-284.166</v>
      </c>
      <c r="H20" s="628">
        <v>-257.61</v>
      </c>
      <c r="I20" s="628">
        <v>-250.93199999999999</v>
      </c>
      <c r="J20" s="628">
        <v>-255.31800000000001</v>
      </c>
      <c r="K20" s="628">
        <v>-499.01100000000002</v>
      </c>
      <c r="L20" s="628">
        <v>-463.68200000000002</v>
      </c>
      <c r="M20" s="628">
        <v>-502.40100000000001</v>
      </c>
      <c r="N20" s="628">
        <v>-561.77700000000004</v>
      </c>
      <c r="O20" s="628">
        <v>-606.48400000000004</v>
      </c>
      <c r="P20" s="628">
        <v>-440.00400000000002</v>
      </c>
      <c r="Q20" s="628">
        <v>-336.46699999999998</v>
      </c>
      <c r="R20" s="628">
        <v>-500.43900000000002</v>
      </c>
      <c r="S20" s="628">
        <v>-1194.54</v>
      </c>
      <c r="T20" s="628">
        <v>-1159.6759999999999</v>
      </c>
      <c r="U20" s="628">
        <v>-1129.204</v>
      </c>
      <c r="V20" s="628">
        <v>-790.98599999999999</v>
      </c>
      <c r="W20" s="628">
        <v>-1572.287</v>
      </c>
      <c r="X20" s="628">
        <v>-2518.703</v>
      </c>
      <c r="Y20" s="628">
        <v>-1418.838</v>
      </c>
      <c r="Z20" s="628">
        <v>-1878.1959999999999</v>
      </c>
      <c r="AA20" s="628">
        <v>-2344.645</v>
      </c>
      <c r="AB20" s="628">
        <v>-2612.1089999999999</v>
      </c>
      <c r="AC20" s="628">
        <v>-1824.0360000000001</v>
      </c>
      <c r="AD20" s="628">
        <v>-1732.65</v>
      </c>
      <c r="AE20" s="628">
        <v>-1732.4390000000001</v>
      </c>
      <c r="AF20" s="628">
        <v>-1732.5029999999999</v>
      </c>
      <c r="AG20" s="628">
        <v>-1734.508</v>
      </c>
      <c r="AH20" s="628">
        <v>-1609.596</v>
      </c>
      <c r="AI20" s="628">
        <v>-2199.973</v>
      </c>
      <c r="AJ20" s="628">
        <v>-1576.752</v>
      </c>
      <c r="AK20" s="628">
        <v>-3563.462</v>
      </c>
      <c r="AL20" s="628">
        <v>-2911.502</v>
      </c>
      <c r="AM20" s="628">
        <v>-2901.6509999999998</v>
      </c>
      <c r="AN20" s="628">
        <v>-3367.5149999999999</v>
      </c>
      <c r="AO20" s="628">
        <v>-3453.1840000000002</v>
      </c>
      <c r="AP20" s="628">
        <v>-3598.0430000000001</v>
      </c>
      <c r="AQ20" s="628">
        <v>-4281.2470000000003</v>
      </c>
      <c r="AR20" s="628">
        <v>-3673.5010000000002</v>
      </c>
      <c r="AS20" s="628">
        <v>-3530.76</v>
      </c>
      <c r="AT20" s="628">
        <v>-2663.2550000000001</v>
      </c>
      <c r="AU20" s="628">
        <v>-1836.6980000000001</v>
      </c>
      <c r="AV20" s="628">
        <v>-1312.2570000000001</v>
      </c>
      <c r="AW20" s="628">
        <v>-1206.482</v>
      </c>
    </row>
    <row r="21" spans="1:49" s="79" customFormat="1">
      <c r="A21" s="743" t="s">
        <v>403</v>
      </c>
      <c r="B21" s="628">
        <v>0</v>
      </c>
      <c r="C21" s="628">
        <v>0</v>
      </c>
      <c r="D21" s="628">
        <v>0</v>
      </c>
      <c r="E21" s="628">
        <v>0</v>
      </c>
      <c r="F21" s="628">
        <v>-48</v>
      </c>
      <c r="G21" s="628">
        <v>-43.392000000000003</v>
      </c>
      <c r="H21" s="628">
        <v>-39.17</v>
      </c>
      <c r="I21" s="628">
        <v>-35.295999999999999</v>
      </c>
      <c r="J21" s="628">
        <v>-31.641999999999999</v>
      </c>
      <c r="K21" s="628">
        <v>-25.686</v>
      </c>
      <c r="L21" s="628">
        <v>-22.638999999999999</v>
      </c>
      <c r="M21" s="628">
        <v>-19.46</v>
      </c>
      <c r="N21" s="628">
        <v>-16.574000000000002</v>
      </c>
      <c r="O21" s="628">
        <v>-14.683999999999999</v>
      </c>
      <c r="P21" s="628">
        <v>-12.704000000000001</v>
      </c>
      <c r="Q21" s="628">
        <v>-11.016</v>
      </c>
      <c r="R21" s="628">
        <v>0</v>
      </c>
      <c r="S21" s="628">
        <v>0</v>
      </c>
      <c r="T21" s="628">
        <v>0</v>
      </c>
      <c r="U21" s="628">
        <v>0</v>
      </c>
      <c r="V21" s="628">
        <v>0</v>
      </c>
      <c r="W21" s="628">
        <v>0</v>
      </c>
      <c r="X21" s="628">
        <v>0</v>
      </c>
      <c r="Y21" s="628">
        <v>0</v>
      </c>
      <c r="Z21" s="628">
        <v>0</v>
      </c>
      <c r="AA21" s="628">
        <v>0</v>
      </c>
      <c r="AB21" s="628">
        <v>0</v>
      </c>
      <c r="AC21" s="628">
        <v>0</v>
      </c>
      <c r="AD21" s="628">
        <v>0</v>
      </c>
      <c r="AE21" s="628">
        <v>0</v>
      </c>
      <c r="AF21" s="628">
        <v>0</v>
      </c>
      <c r="AG21" s="628">
        <v>0</v>
      </c>
      <c r="AH21" s="628">
        <v>0</v>
      </c>
      <c r="AI21" s="628">
        <v>0</v>
      </c>
      <c r="AJ21" s="628">
        <v>0</v>
      </c>
      <c r="AK21" s="628">
        <v>0</v>
      </c>
      <c r="AL21" s="628">
        <v>0</v>
      </c>
      <c r="AM21" s="628">
        <v>0</v>
      </c>
      <c r="AN21" s="628">
        <v>0</v>
      </c>
      <c r="AO21" s="628">
        <v>0</v>
      </c>
      <c r="AP21" s="628">
        <v>0</v>
      </c>
      <c r="AQ21" s="628">
        <v>0</v>
      </c>
      <c r="AR21" s="628">
        <v>0</v>
      </c>
      <c r="AS21" s="628">
        <v>0</v>
      </c>
      <c r="AT21" s="628">
        <v>0</v>
      </c>
      <c r="AU21" s="628">
        <v>0</v>
      </c>
      <c r="AV21" s="628">
        <v>0</v>
      </c>
      <c r="AW21" s="628">
        <v>0</v>
      </c>
    </row>
    <row r="22" spans="1:49" s="79" customFormat="1">
      <c r="A22" s="743" t="s">
        <v>404</v>
      </c>
      <c r="B22" s="628">
        <v>0</v>
      </c>
      <c r="C22" s="628">
        <v>0</v>
      </c>
      <c r="D22" s="628">
        <v>0</v>
      </c>
      <c r="E22" s="628">
        <v>0</v>
      </c>
      <c r="F22" s="628">
        <v>-3433.9679999999998</v>
      </c>
      <c r="G22" s="628">
        <v>-3547.4250000000002</v>
      </c>
      <c r="H22" s="628">
        <v>-3706.9850000000001</v>
      </c>
      <c r="I22" s="628">
        <v>-3775.6179999999999</v>
      </c>
      <c r="J22" s="628">
        <v>-3714.0709999999999</v>
      </c>
      <c r="K22" s="628">
        <v>-3804.6610000000001</v>
      </c>
      <c r="L22" s="628">
        <v>-3900.0030000000002</v>
      </c>
      <c r="M22" s="628">
        <v>-3874.027</v>
      </c>
      <c r="N22" s="628">
        <v>0</v>
      </c>
      <c r="O22" s="628">
        <v>0</v>
      </c>
      <c r="P22" s="628">
        <v>0</v>
      </c>
      <c r="Q22" s="628">
        <v>0</v>
      </c>
      <c r="R22" s="628">
        <v>0</v>
      </c>
      <c r="S22" s="628">
        <v>0</v>
      </c>
      <c r="T22" s="628">
        <v>0</v>
      </c>
      <c r="U22" s="628">
        <v>0</v>
      </c>
      <c r="V22" s="628">
        <v>0</v>
      </c>
      <c r="W22" s="628">
        <v>0</v>
      </c>
      <c r="X22" s="628">
        <v>0</v>
      </c>
      <c r="Y22" s="628">
        <v>0</v>
      </c>
      <c r="Z22" s="628">
        <v>0</v>
      </c>
      <c r="AA22" s="628">
        <v>0</v>
      </c>
      <c r="AB22" s="628">
        <v>0</v>
      </c>
      <c r="AC22" s="628">
        <v>0</v>
      </c>
      <c r="AD22" s="628">
        <v>0</v>
      </c>
      <c r="AE22" s="628">
        <v>0</v>
      </c>
      <c r="AF22" s="628">
        <v>0</v>
      </c>
      <c r="AG22" s="628">
        <v>0</v>
      </c>
      <c r="AH22" s="628">
        <v>0</v>
      </c>
      <c r="AI22" s="628">
        <v>0</v>
      </c>
      <c r="AJ22" s="628">
        <v>0</v>
      </c>
      <c r="AK22" s="628">
        <v>0</v>
      </c>
      <c r="AL22" s="628">
        <v>0</v>
      </c>
      <c r="AM22" s="628">
        <v>0</v>
      </c>
      <c r="AN22" s="628">
        <v>0</v>
      </c>
      <c r="AO22" s="628">
        <v>0</v>
      </c>
      <c r="AP22" s="628">
        <v>0</v>
      </c>
      <c r="AQ22" s="628">
        <v>0</v>
      </c>
      <c r="AR22" s="628">
        <v>0</v>
      </c>
      <c r="AS22" s="628">
        <v>0</v>
      </c>
      <c r="AT22" s="628">
        <v>0</v>
      </c>
      <c r="AU22" s="628">
        <v>0</v>
      </c>
      <c r="AV22" s="628">
        <v>0</v>
      </c>
      <c r="AW22" s="628">
        <v>0</v>
      </c>
    </row>
    <row r="23" spans="1:49" s="79" customFormat="1">
      <c r="A23" s="743" t="s">
        <v>405</v>
      </c>
      <c r="B23" s="628">
        <v>-5</v>
      </c>
      <c r="C23" s="628">
        <v>-5</v>
      </c>
      <c r="D23" s="628">
        <v>-5</v>
      </c>
      <c r="E23" s="628">
        <v>-5</v>
      </c>
      <c r="F23" s="628">
        <v>0</v>
      </c>
      <c r="G23" s="628" t="s">
        <v>14</v>
      </c>
      <c r="H23" s="628">
        <v>0</v>
      </c>
      <c r="I23" s="628">
        <v>0</v>
      </c>
      <c r="J23" s="628">
        <v>0</v>
      </c>
      <c r="K23" s="628">
        <v>0</v>
      </c>
      <c r="L23" s="628">
        <v>0</v>
      </c>
      <c r="M23" s="628">
        <v>0</v>
      </c>
      <c r="N23" s="628">
        <v>0</v>
      </c>
      <c r="O23" s="628">
        <v>0</v>
      </c>
      <c r="P23" s="628">
        <v>0</v>
      </c>
      <c r="Q23" s="628">
        <v>0</v>
      </c>
      <c r="R23" s="628">
        <v>0</v>
      </c>
      <c r="S23" s="628">
        <v>0</v>
      </c>
      <c r="T23" s="628">
        <v>0</v>
      </c>
      <c r="U23" s="628">
        <v>0</v>
      </c>
      <c r="V23" s="628">
        <v>0</v>
      </c>
      <c r="W23" s="628">
        <v>0</v>
      </c>
      <c r="X23" s="628">
        <v>0</v>
      </c>
      <c r="Y23" s="628">
        <v>0</v>
      </c>
      <c r="Z23" s="628">
        <v>0</v>
      </c>
      <c r="AA23" s="628">
        <v>0</v>
      </c>
      <c r="AB23" s="628">
        <v>0</v>
      </c>
      <c r="AC23" s="628">
        <v>0</v>
      </c>
      <c r="AD23" s="628">
        <v>0</v>
      </c>
      <c r="AE23" s="628">
        <v>0</v>
      </c>
      <c r="AF23" s="628">
        <v>0</v>
      </c>
      <c r="AG23" s="628">
        <v>0</v>
      </c>
      <c r="AH23" s="628">
        <v>0</v>
      </c>
      <c r="AI23" s="628">
        <v>0</v>
      </c>
      <c r="AJ23" s="628">
        <v>0</v>
      </c>
      <c r="AK23" s="628">
        <v>0</v>
      </c>
      <c r="AL23" s="628">
        <v>0</v>
      </c>
      <c r="AM23" s="628">
        <v>0</v>
      </c>
      <c r="AN23" s="628">
        <v>0</v>
      </c>
      <c r="AO23" s="628">
        <v>0</v>
      </c>
      <c r="AP23" s="628">
        <v>0</v>
      </c>
      <c r="AQ23" s="628">
        <v>0</v>
      </c>
      <c r="AR23" s="628">
        <v>0</v>
      </c>
      <c r="AS23" s="628">
        <v>0</v>
      </c>
      <c r="AT23" s="628">
        <v>0</v>
      </c>
      <c r="AU23" s="628">
        <v>0</v>
      </c>
      <c r="AV23" s="628">
        <v>0</v>
      </c>
      <c r="AW23" s="628">
        <v>0</v>
      </c>
    </row>
    <row r="24" spans="1:49" s="79" customFormat="1">
      <c r="A24" s="743" t="s">
        <v>406</v>
      </c>
      <c r="B24" s="628">
        <v>-111</v>
      </c>
      <c r="C24" s="628">
        <v>-104</v>
      </c>
      <c r="D24" s="628">
        <v>-95</v>
      </c>
      <c r="E24" s="628">
        <v>-93</v>
      </c>
      <c r="F24" s="628">
        <v>0</v>
      </c>
      <c r="G24" s="628" t="s">
        <v>14</v>
      </c>
      <c r="H24" s="628">
        <v>0</v>
      </c>
      <c r="I24" s="628">
        <v>0</v>
      </c>
      <c r="J24" s="628">
        <v>0</v>
      </c>
      <c r="K24" s="628">
        <v>0</v>
      </c>
      <c r="L24" s="628">
        <v>0</v>
      </c>
      <c r="M24" s="628">
        <v>0</v>
      </c>
      <c r="N24" s="628">
        <v>0</v>
      </c>
      <c r="O24" s="628">
        <v>0</v>
      </c>
      <c r="P24" s="628">
        <v>0</v>
      </c>
      <c r="Q24" s="628">
        <v>0</v>
      </c>
      <c r="R24" s="628">
        <v>0</v>
      </c>
      <c r="S24" s="628">
        <v>0</v>
      </c>
      <c r="T24" s="628">
        <v>0</v>
      </c>
      <c r="U24" s="628">
        <v>0</v>
      </c>
      <c r="V24" s="628">
        <v>0</v>
      </c>
      <c r="W24" s="628">
        <v>0</v>
      </c>
      <c r="X24" s="628">
        <v>0</v>
      </c>
      <c r="Y24" s="628">
        <v>0</v>
      </c>
      <c r="Z24" s="628">
        <v>0</v>
      </c>
      <c r="AA24" s="628">
        <v>0</v>
      </c>
      <c r="AB24" s="628">
        <v>0</v>
      </c>
      <c r="AC24" s="628">
        <v>0</v>
      </c>
      <c r="AD24" s="628">
        <v>0</v>
      </c>
      <c r="AE24" s="628">
        <v>0</v>
      </c>
      <c r="AF24" s="628">
        <v>0</v>
      </c>
      <c r="AG24" s="628">
        <v>0</v>
      </c>
      <c r="AH24" s="628">
        <v>0</v>
      </c>
      <c r="AI24" s="628">
        <v>0</v>
      </c>
      <c r="AJ24" s="628">
        <v>0</v>
      </c>
      <c r="AK24" s="628">
        <v>0</v>
      </c>
      <c r="AL24" s="628">
        <v>0</v>
      </c>
      <c r="AM24" s="628">
        <v>0</v>
      </c>
      <c r="AN24" s="628">
        <v>0</v>
      </c>
      <c r="AO24" s="628">
        <v>0</v>
      </c>
      <c r="AP24" s="628">
        <v>0</v>
      </c>
      <c r="AQ24" s="628">
        <v>0</v>
      </c>
      <c r="AR24" s="628">
        <v>0</v>
      </c>
      <c r="AS24" s="628">
        <v>0</v>
      </c>
      <c r="AT24" s="628">
        <v>0</v>
      </c>
      <c r="AU24" s="628">
        <v>0</v>
      </c>
      <c r="AV24" s="628">
        <v>0</v>
      </c>
      <c r="AW24" s="628">
        <v>0</v>
      </c>
    </row>
    <row r="25" spans="1:49" s="79" customFormat="1">
      <c r="A25" s="743" t="s">
        <v>407</v>
      </c>
      <c r="B25" s="628">
        <v>-701</v>
      </c>
      <c r="C25" s="628">
        <v>-39</v>
      </c>
      <c r="D25" s="628">
        <v>333</v>
      </c>
      <c r="E25" s="628">
        <v>202</v>
      </c>
      <c r="F25" s="628">
        <v>0</v>
      </c>
      <c r="G25" s="628" t="s">
        <v>14</v>
      </c>
      <c r="H25" s="628">
        <v>0</v>
      </c>
      <c r="I25" s="628">
        <v>0</v>
      </c>
      <c r="J25" s="628">
        <v>0</v>
      </c>
      <c r="K25" s="628">
        <v>0</v>
      </c>
      <c r="L25" s="628">
        <v>0</v>
      </c>
      <c r="M25" s="628">
        <v>0</v>
      </c>
      <c r="N25" s="628">
        <v>0</v>
      </c>
      <c r="O25" s="628">
        <v>0</v>
      </c>
      <c r="P25" s="628">
        <v>0</v>
      </c>
      <c r="Q25" s="628">
        <v>0</v>
      </c>
      <c r="R25" s="628">
        <v>0</v>
      </c>
      <c r="S25" s="628">
        <v>0</v>
      </c>
      <c r="T25" s="628">
        <v>0</v>
      </c>
      <c r="U25" s="628">
        <v>0</v>
      </c>
      <c r="V25" s="628">
        <v>0</v>
      </c>
      <c r="W25" s="628">
        <v>0</v>
      </c>
      <c r="X25" s="628">
        <v>0</v>
      </c>
      <c r="Y25" s="628">
        <v>0</v>
      </c>
      <c r="Z25" s="628">
        <v>0</v>
      </c>
      <c r="AA25" s="628">
        <v>0</v>
      </c>
      <c r="AB25" s="628">
        <v>0</v>
      </c>
      <c r="AC25" s="628">
        <v>0</v>
      </c>
      <c r="AD25" s="628">
        <v>0</v>
      </c>
      <c r="AE25" s="628">
        <v>0</v>
      </c>
      <c r="AF25" s="628">
        <v>0</v>
      </c>
      <c r="AG25" s="628">
        <v>0</v>
      </c>
      <c r="AH25" s="628">
        <v>0</v>
      </c>
      <c r="AI25" s="628">
        <v>0</v>
      </c>
      <c r="AJ25" s="628">
        <v>0</v>
      </c>
      <c r="AK25" s="628">
        <v>0</v>
      </c>
      <c r="AL25" s="628">
        <v>0</v>
      </c>
      <c r="AM25" s="628">
        <v>0</v>
      </c>
      <c r="AN25" s="628">
        <v>0</v>
      </c>
      <c r="AO25" s="628">
        <v>0</v>
      </c>
      <c r="AP25" s="628">
        <v>0</v>
      </c>
      <c r="AQ25" s="628">
        <v>0</v>
      </c>
      <c r="AR25" s="628">
        <v>0</v>
      </c>
      <c r="AS25" s="628">
        <v>0</v>
      </c>
      <c r="AT25" s="628">
        <v>0</v>
      </c>
      <c r="AU25" s="628">
        <v>0</v>
      </c>
      <c r="AV25" s="628">
        <v>0</v>
      </c>
      <c r="AW25" s="628">
        <v>0</v>
      </c>
    </row>
    <row r="26" spans="1:49" s="79" customFormat="1" ht="26.25" customHeight="1">
      <c r="A26" s="743" t="s">
        <v>1138</v>
      </c>
      <c r="B26" s="628">
        <v>0</v>
      </c>
      <c r="C26" s="628">
        <v>0</v>
      </c>
      <c r="D26" s="628">
        <v>0</v>
      </c>
      <c r="E26" s="628">
        <v>0</v>
      </c>
      <c r="F26" s="628">
        <v>0</v>
      </c>
      <c r="G26" s="628">
        <v>0</v>
      </c>
      <c r="H26" s="628">
        <v>0</v>
      </c>
      <c r="I26" s="628">
        <v>0</v>
      </c>
      <c r="J26" s="628">
        <v>0</v>
      </c>
      <c r="K26" s="628">
        <v>0</v>
      </c>
      <c r="L26" s="628">
        <v>0</v>
      </c>
      <c r="M26" s="628">
        <v>0</v>
      </c>
      <c r="N26" s="628">
        <v>0</v>
      </c>
      <c r="O26" s="628">
        <v>0</v>
      </c>
      <c r="P26" s="628">
        <v>0</v>
      </c>
      <c r="Q26" s="628">
        <v>0</v>
      </c>
      <c r="R26" s="628">
        <v>0</v>
      </c>
      <c r="S26" s="628">
        <v>0</v>
      </c>
      <c r="T26" s="628">
        <v>0</v>
      </c>
      <c r="U26" s="628">
        <v>0</v>
      </c>
      <c r="V26" s="628">
        <v>0</v>
      </c>
      <c r="W26" s="628">
        <v>0</v>
      </c>
      <c r="X26" s="628">
        <v>0</v>
      </c>
      <c r="Y26" s="628">
        <v>0</v>
      </c>
      <c r="Z26" s="628">
        <v>-38.923000000000002</v>
      </c>
      <c r="AA26" s="628">
        <v>-3.117</v>
      </c>
      <c r="AB26" s="628">
        <v>-2.8180000000000001</v>
      </c>
      <c r="AC26" s="628">
        <v>-2.8279999999999998</v>
      </c>
      <c r="AD26" s="628">
        <v>-7.6820000000000004</v>
      </c>
      <c r="AE26" s="628">
        <v>-8.3919999999999995</v>
      </c>
      <c r="AF26" s="628">
        <v>-107.752</v>
      </c>
      <c r="AG26" s="628">
        <v>-61.162999999999997</v>
      </c>
      <c r="AH26" s="628">
        <v>-56.518000000000001</v>
      </c>
      <c r="AI26" s="628">
        <v>-63.58</v>
      </c>
      <c r="AJ26" s="628">
        <v>-66.653000000000006</v>
      </c>
      <c r="AK26" s="628">
        <v>-2.395</v>
      </c>
      <c r="AL26" s="628">
        <v>-3.2080000000000002</v>
      </c>
      <c r="AM26" s="628">
        <v>-3.1339999999999999</v>
      </c>
      <c r="AN26" s="628">
        <v>-2.6640000000000001</v>
      </c>
      <c r="AO26" s="628">
        <v>-2.0830000000000002</v>
      </c>
      <c r="AP26" s="628">
        <v>-1.968</v>
      </c>
      <c r="AQ26" s="628">
        <v>-2.7040000000000002</v>
      </c>
      <c r="AR26" s="628">
        <v>-3.2770000000000001</v>
      </c>
      <c r="AS26" s="628">
        <v>-2.8660000000000001</v>
      </c>
      <c r="AT26" s="628">
        <v>-2.87</v>
      </c>
      <c r="AU26" s="628">
        <v>-2.7</v>
      </c>
      <c r="AV26" s="628">
        <v>-7.7039999999999997</v>
      </c>
      <c r="AW26" s="628">
        <v>-7.4530000000000003</v>
      </c>
    </row>
    <row r="27" spans="1:49" s="79" customFormat="1">
      <c r="A27" s="743" t="s">
        <v>408</v>
      </c>
      <c r="B27" s="628">
        <v>11565</v>
      </c>
      <c r="C27" s="628">
        <v>10991</v>
      </c>
      <c r="D27" s="628">
        <v>11191</v>
      </c>
      <c r="E27" s="628">
        <v>11396</v>
      </c>
      <c r="F27" s="628">
        <v>18446</v>
      </c>
      <c r="G27" s="628">
        <v>17050.964</v>
      </c>
      <c r="H27" s="628">
        <v>22226.306</v>
      </c>
      <c r="I27" s="628">
        <v>17255.944</v>
      </c>
      <c r="J27" s="628">
        <v>18502.534</v>
      </c>
      <c r="K27" s="628">
        <v>21558.498</v>
      </c>
      <c r="L27" s="628">
        <v>20917.585999999999</v>
      </c>
      <c r="M27" s="628">
        <v>29890.805</v>
      </c>
      <c r="N27" s="628">
        <v>27036.584999999999</v>
      </c>
      <c r="O27" s="628">
        <v>24641.226999999999</v>
      </c>
      <c r="P27" s="628">
        <v>22223.71</v>
      </c>
      <c r="Q27" s="628">
        <v>22475.78</v>
      </c>
      <c r="R27" s="628">
        <v>22565.112000000001</v>
      </c>
      <c r="S27" s="628">
        <v>21941.17</v>
      </c>
      <c r="T27" s="628">
        <v>22909.285</v>
      </c>
      <c r="U27" s="628">
        <v>21938.400000000001</v>
      </c>
      <c r="V27" s="628">
        <v>22907.9</v>
      </c>
      <c r="W27" s="628">
        <v>20690.654999999999</v>
      </c>
      <c r="X27" s="628">
        <v>24002.355</v>
      </c>
      <c r="Y27" s="628">
        <v>24924.277999999998</v>
      </c>
      <c r="Z27" s="628">
        <v>24120.63</v>
      </c>
      <c r="AA27" s="628">
        <v>24256.956999999999</v>
      </c>
      <c r="AB27" s="628">
        <v>23855.445</v>
      </c>
      <c r="AC27" s="628">
        <v>25853.147000000001</v>
      </c>
      <c r="AD27" s="628">
        <v>25091.108</v>
      </c>
      <c r="AE27" s="628">
        <v>30256.010999999999</v>
      </c>
      <c r="AF27" s="628">
        <v>31746.498</v>
      </c>
      <c r="AG27" s="628">
        <v>32631.759999999998</v>
      </c>
      <c r="AH27" s="628">
        <v>27932.262999999999</v>
      </c>
      <c r="AI27" s="628">
        <v>30622.988000000001</v>
      </c>
      <c r="AJ27" s="628">
        <v>26906.825000000001</v>
      </c>
      <c r="AK27" s="628">
        <v>29256.775000000001</v>
      </c>
      <c r="AL27" s="628">
        <v>30015.187000000002</v>
      </c>
      <c r="AM27" s="628">
        <v>25485.674999999999</v>
      </c>
      <c r="AN27" s="628">
        <v>28174.25</v>
      </c>
      <c r="AO27" s="628">
        <v>30868.415000000001</v>
      </c>
      <c r="AP27" s="628">
        <v>29350.198</v>
      </c>
      <c r="AQ27" s="628">
        <v>28639.67</v>
      </c>
      <c r="AR27" s="628">
        <v>21266.172999999999</v>
      </c>
      <c r="AS27" s="628">
        <v>23735.745999999999</v>
      </c>
      <c r="AT27" s="628">
        <v>20074.697</v>
      </c>
      <c r="AU27" s="628">
        <v>23301.705000000002</v>
      </c>
      <c r="AV27" s="628">
        <v>17408.842000000001</v>
      </c>
      <c r="AW27" s="628">
        <v>21995.183000000001</v>
      </c>
    </row>
    <row r="28" spans="1:49" s="79" customFormat="1">
      <c r="A28" s="743" t="s">
        <v>409</v>
      </c>
      <c r="B28" s="628">
        <v>0</v>
      </c>
      <c r="C28" s="628">
        <v>0</v>
      </c>
      <c r="D28" s="628">
        <v>0</v>
      </c>
      <c r="E28" s="628">
        <v>0</v>
      </c>
      <c r="F28" s="628">
        <v>8490</v>
      </c>
      <c r="G28" s="628">
        <v>8201.2000000000007</v>
      </c>
      <c r="H28" s="628">
        <v>13376.541999999999</v>
      </c>
      <c r="I28" s="628">
        <v>14886.18</v>
      </c>
      <c r="J28" s="628">
        <v>16132.77</v>
      </c>
      <c r="K28" s="628">
        <v>19484.955000000002</v>
      </c>
      <c r="L28" s="628">
        <v>18844.042000000001</v>
      </c>
      <c r="M28" s="628">
        <v>24131.115000000002</v>
      </c>
      <c r="N28" s="628">
        <v>21375.494999999999</v>
      </c>
      <c r="O28" s="628">
        <v>19481.691999999999</v>
      </c>
      <c r="P28" s="628">
        <v>17570.37</v>
      </c>
      <c r="Q28" s="628">
        <v>17769.66</v>
      </c>
      <c r="R28" s="628">
        <v>17840.287</v>
      </c>
      <c r="S28" s="628">
        <v>17346.990000000002</v>
      </c>
      <c r="T28" s="628">
        <v>18112.395</v>
      </c>
      <c r="U28" s="628">
        <v>17344.8</v>
      </c>
      <c r="V28" s="628">
        <v>18111.3</v>
      </c>
      <c r="W28" s="628">
        <v>17865.424999999999</v>
      </c>
      <c r="X28" s="628">
        <v>20724.924999999999</v>
      </c>
      <c r="Y28" s="628">
        <v>21520.963</v>
      </c>
      <c r="Z28" s="628">
        <v>20827.05</v>
      </c>
      <c r="AA28" s="628">
        <v>20944.761999999999</v>
      </c>
      <c r="AB28" s="628">
        <v>20598.075000000001</v>
      </c>
      <c r="AC28" s="628">
        <v>22383.65</v>
      </c>
      <c r="AD28" s="628">
        <v>21665.012999999999</v>
      </c>
      <c r="AE28" s="628">
        <v>27943.012999999999</v>
      </c>
      <c r="AF28" s="628">
        <v>29433.5</v>
      </c>
      <c r="AG28" s="628">
        <v>30318.761999999999</v>
      </c>
      <c r="AH28" s="628">
        <v>27932.262999999999</v>
      </c>
      <c r="AI28" s="628">
        <v>30622.988000000001</v>
      </c>
      <c r="AJ28" s="628">
        <v>26886.825000000001</v>
      </c>
      <c r="AK28" s="628">
        <v>29236.775000000001</v>
      </c>
      <c r="AL28" s="628">
        <v>29995.187000000002</v>
      </c>
      <c r="AM28" s="628">
        <v>25465.674999999999</v>
      </c>
      <c r="AN28" s="628">
        <v>28154.25</v>
      </c>
      <c r="AO28" s="628">
        <v>28519.814999999999</v>
      </c>
      <c r="AP28" s="628">
        <v>27001.598000000002</v>
      </c>
      <c r="AQ28" s="628">
        <v>26291.07</v>
      </c>
      <c r="AR28" s="628">
        <v>18717.773000000001</v>
      </c>
      <c r="AS28" s="628">
        <v>19204.146000000001</v>
      </c>
      <c r="AT28" s="628">
        <v>14886.697</v>
      </c>
      <c r="AU28" s="628">
        <v>15363.004999999999</v>
      </c>
      <c r="AV28" s="628">
        <v>9470.1419999999998</v>
      </c>
      <c r="AW28" s="628">
        <v>9281.3829999999998</v>
      </c>
    </row>
    <row r="29" spans="1:49" s="79" customFormat="1">
      <c r="A29" s="743" t="s">
        <v>588</v>
      </c>
      <c r="B29" s="628">
        <v>11565</v>
      </c>
      <c r="C29" s="628">
        <v>10991</v>
      </c>
      <c r="D29" s="628">
        <v>11191</v>
      </c>
      <c r="E29" s="628">
        <v>11396</v>
      </c>
      <c r="F29" s="628">
        <v>9956</v>
      </c>
      <c r="G29" s="628">
        <v>8849.7639999999992</v>
      </c>
      <c r="H29" s="628">
        <v>8849.7639999999992</v>
      </c>
      <c r="I29" s="628">
        <v>2369.7640000000001</v>
      </c>
      <c r="J29" s="628">
        <v>2369.7640000000001</v>
      </c>
      <c r="K29" s="628">
        <v>2073.5430000000001</v>
      </c>
      <c r="L29" s="628">
        <v>2073.5439999999999</v>
      </c>
      <c r="M29" s="628">
        <v>5759.69</v>
      </c>
      <c r="N29" s="628">
        <v>5661.09</v>
      </c>
      <c r="O29" s="628">
        <v>5159.5349999999999</v>
      </c>
      <c r="P29" s="628">
        <v>4653.34</v>
      </c>
      <c r="Q29" s="628">
        <v>4706.12</v>
      </c>
      <c r="R29" s="628">
        <v>4724.8249999999998</v>
      </c>
      <c r="S29" s="628">
        <v>4594.18</v>
      </c>
      <c r="T29" s="628">
        <v>4796.8900000000003</v>
      </c>
      <c r="U29" s="628">
        <v>4593.6000000000004</v>
      </c>
      <c r="V29" s="628">
        <v>4796.6000000000004</v>
      </c>
      <c r="W29" s="628">
        <v>2825.23</v>
      </c>
      <c r="X29" s="628">
        <v>3277.43</v>
      </c>
      <c r="Y29" s="628">
        <v>3403.3150000000001</v>
      </c>
      <c r="Z29" s="628">
        <v>3293.58</v>
      </c>
      <c r="AA29" s="628">
        <v>3312.1950000000002</v>
      </c>
      <c r="AB29" s="628">
        <v>3257.37</v>
      </c>
      <c r="AC29" s="628">
        <v>3469.4969999999998</v>
      </c>
      <c r="AD29" s="628">
        <v>3426.0949999999998</v>
      </c>
      <c r="AE29" s="628">
        <v>2312.998</v>
      </c>
      <c r="AF29" s="628">
        <v>2312.998</v>
      </c>
      <c r="AG29" s="628">
        <v>2312.998</v>
      </c>
      <c r="AH29" s="628">
        <v>0</v>
      </c>
      <c r="AI29" s="628">
        <v>0</v>
      </c>
      <c r="AJ29" s="628">
        <v>0</v>
      </c>
      <c r="AK29" s="628">
        <v>0</v>
      </c>
      <c r="AL29" s="628">
        <v>0</v>
      </c>
      <c r="AM29" s="628">
        <v>0</v>
      </c>
      <c r="AN29" s="628">
        <v>0</v>
      </c>
      <c r="AO29" s="628">
        <v>0</v>
      </c>
      <c r="AP29" s="628">
        <v>0</v>
      </c>
      <c r="AQ29" s="628">
        <v>0</v>
      </c>
      <c r="AR29" s="628">
        <v>0</v>
      </c>
      <c r="AS29" s="628">
        <v>0</v>
      </c>
      <c r="AT29" s="628">
        <v>0</v>
      </c>
      <c r="AU29" s="628">
        <v>0</v>
      </c>
      <c r="AV29" s="628">
        <v>0</v>
      </c>
      <c r="AW29" s="628">
        <v>0</v>
      </c>
    </row>
    <row r="30" spans="1:49" s="79" customFormat="1">
      <c r="A30" s="743" t="s">
        <v>1189</v>
      </c>
      <c r="B30" s="628"/>
      <c r="C30" s="628"/>
      <c r="D30" s="628"/>
      <c r="E30" s="628"/>
      <c r="F30" s="628"/>
      <c r="G30" s="628"/>
      <c r="H30" s="628"/>
      <c r="I30" s="628"/>
      <c r="J30" s="628"/>
      <c r="K30" s="628"/>
      <c r="L30" s="628"/>
      <c r="M30" s="628"/>
      <c r="N30" s="628"/>
      <c r="O30" s="628"/>
      <c r="P30" s="628"/>
      <c r="Q30" s="628"/>
      <c r="R30" s="628"/>
      <c r="S30" s="628"/>
      <c r="T30" s="628"/>
      <c r="U30" s="628"/>
      <c r="V30" s="628"/>
      <c r="W30" s="628"/>
      <c r="X30" s="628"/>
      <c r="Y30" s="628"/>
      <c r="Z30" s="628"/>
      <c r="AA30" s="628"/>
      <c r="AB30" s="628"/>
      <c r="AC30" s="628"/>
      <c r="AD30" s="628"/>
      <c r="AE30" s="628"/>
      <c r="AF30" s="628"/>
      <c r="AG30" s="628"/>
      <c r="AH30" s="628"/>
      <c r="AI30" s="628"/>
      <c r="AJ30" s="628">
        <v>20</v>
      </c>
      <c r="AK30" s="628">
        <v>20</v>
      </c>
      <c r="AL30" s="628">
        <v>20</v>
      </c>
      <c r="AM30" s="628">
        <v>20</v>
      </c>
      <c r="AN30" s="628">
        <v>20</v>
      </c>
      <c r="AO30" s="628">
        <v>2348.6</v>
      </c>
      <c r="AP30" s="628">
        <v>2348.6</v>
      </c>
      <c r="AQ30" s="628">
        <v>2348.6</v>
      </c>
      <c r="AR30" s="628">
        <v>2548.4</v>
      </c>
      <c r="AS30" s="628">
        <v>4531.6000000000004</v>
      </c>
      <c r="AT30" s="628">
        <v>5188</v>
      </c>
      <c r="AU30" s="628">
        <v>7938.7</v>
      </c>
      <c r="AV30" s="628">
        <v>7938.7</v>
      </c>
      <c r="AW30" s="628">
        <v>12713.8</v>
      </c>
    </row>
    <row r="31" spans="1:49" s="747" customFormat="1">
      <c r="A31" s="745" t="s">
        <v>273</v>
      </c>
      <c r="B31" s="746">
        <v>36025</v>
      </c>
      <c r="C31" s="746">
        <v>44006</v>
      </c>
      <c r="D31" s="746">
        <v>45125</v>
      </c>
      <c r="E31" s="746">
        <v>45807</v>
      </c>
      <c r="F31" s="746">
        <v>32733</v>
      </c>
      <c r="G31" s="746">
        <v>31721.919000000002</v>
      </c>
      <c r="H31" s="746">
        <v>33766.565000000002</v>
      </c>
      <c r="I31" s="746">
        <v>34902.756000000001</v>
      </c>
      <c r="J31" s="746">
        <v>37050.267</v>
      </c>
      <c r="K31" s="746">
        <v>37407.347999999998</v>
      </c>
      <c r="L31" s="746">
        <v>38137.711000000003</v>
      </c>
      <c r="M31" s="746">
        <v>38672.019</v>
      </c>
      <c r="N31" s="746">
        <v>39837.233</v>
      </c>
      <c r="O31" s="746">
        <v>38466.286</v>
      </c>
      <c r="P31" s="746">
        <v>38885.379999999997</v>
      </c>
      <c r="Q31" s="746">
        <v>39084.773999999998</v>
      </c>
      <c r="R31" s="746">
        <v>40169.656999999999</v>
      </c>
      <c r="S31" s="746">
        <v>39182.120999999999</v>
      </c>
      <c r="T31" s="746">
        <v>39404.571000000004</v>
      </c>
      <c r="U31" s="746">
        <v>39504.315000000002</v>
      </c>
      <c r="V31" s="746">
        <v>40283.462</v>
      </c>
      <c r="W31" s="746">
        <v>38896.493000000002</v>
      </c>
      <c r="X31" s="746">
        <v>39399.521999999997</v>
      </c>
      <c r="Y31" s="746">
        <v>38833.56</v>
      </c>
      <c r="Z31" s="746">
        <v>38888.783000000003</v>
      </c>
      <c r="AA31" s="746">
        <v>36898.133999999998</v>
      </c>
      <c r="AB31" s="746">
        <v>36141.214</v>
      </c>
      <c r="AC31" s="746">
        <v>35785.625999999997</v>
      </c>
      <c r="AD31" s="746">
        <v>35770.231</v>
      </c>
      <c r="AE31" s="746">
        <v>30842.106</v>
      </c>
      <c r="AF31" s="746">
        <v>30313.724999999999</v>
      </c>
      <c r="AG31" s="746">
        <v>29755.48</v>
      </c>
      <c r="AH31" s="746">
        <v>29676.973999999998</v>
      </c>
      <c r="AI31" s="746">
        <v>24507.963</v>
      </c>
      <c r="AJ31" s="746">
        <v>24209.844000000001</v>
      </c>
      <c r="AK31" s="746">
        <v>24274.548999999999</v>
      </c>
      <c r="AL31" s="746">
        <v>24295.432000000001</v>
      </c>
      <c r="AM31" s="746">
        <v>20535.828000000001</v>
      </c>
      <c r="AN31" s="746">
        <v>20535.828000000001</v>
      </c>
      <c r="AO31" s="746">
        <v>20535.828000000001</v>
      </c>
      <c r="AP31" s="746">
        <v>20535.828000000001</v>
      </c>
      <c r="AQ31" s="746">
        <v>17602.138999999999</v>
      </c>
      <c r="AR31" s="746">
        <v>17602.138999999999</v>
      </c>
      <c r="AS31" s="746">
        <v>17602.138999999999</v>
      </c>
      <c r="AT31" s="746">
        <v>17602.138999999999</v>
      </c>
      <c r="AU31" s="746">
        <v>14668.449000000001</v>
      </c>
      <c r="AV31" s="746">
        <v>14668.449000000001</v>
      </c>
      <c r="AW31" s="746">
        <v>14668.449000000001</v>
      </c>
    </row>
    <row r="32" spans="1:49" s="79" customFormat="1">
      <c r="A32" s="622" t="s">
        <v>410</v>
      </c>
      <c r="B32" s="628">
        <v>32400</v>
      </c>
      <c r="C32" s="628">
        <v>37028</v>
      </c>
      <c r="D32" s="628">
        <v>38193.523999999998</v>
      </c>
      <c r="E32" s="628">
        <v>38324</v>
      </c>
      <c r="F32" s="628">
        <v>32747.645</v>
      </c>
      <c r="G32" s="628">
        <v>31741.95</v>
      </c>
      <c r="H32" s="628">
        <v>33772.648999999998</v>
      </c>
      <c r="I32" s="628">
        <v>34936.894</v>
      </c>
      <c r="J32" s="628">
        <v>37065.165000000001</v>
      </c>
      <c r="K32" s="628">
        <v>37425.368000000002</v>
      </c>
      <c r="L32" s="628">
        <v>38144.334999999999</v>
      </c>
      <c r="M32" s="628">
        <v>38674.964</v>
      </c>
      <c r="N32" s="628">
        <v>39839.839999999997</v>
      </c>
      <c r="O32" s="628">
        <v>38466.313999999998</v>
      </c>
      <c r="P32" s="628">
        <v>38904.584000000003</v>
      </c>
      <c r="Q32" s="628">
        <v>39096.379000000001</v>
      </c>
      <c r="R32" s="628">
        <v>40181.807999999997</v>
      </c>
      <c r="S32" s="628">
        <v>39193.523000000001</v>
      </c>
      <c r="T32" s="628">
        <v>39425.703000000001</v>
      </c>
      <c r="U32" s="628">
        <v>39523.718000000001</v>
      </c>
      <c r="V32" s="628">
        <v>40327.803</v>
      </c>
      <c r="W32" s="628">
        <v>38930.839999999997</v>
      </c>
      <c r="X32" s="628">
        <v>39433.415999999997</v>
      </c>
      <c r="Y32" s="628">
        <v>38878.118000000002</v>
      </c>
      <c r="Z32" s="628">
        <v>38925.974999999999</v>
      </c>
      <c r="AA32" s="628">
        <v>36934.546000000002</v>
      </c>
      <c r="AB32" s="628">
        <v>36182.995000000003</v>
      </c>
      <c r="AC32" s="628">
        <v>35804.781000000003</v>
      </c>
      <c r="AD32" s="628">
        <v>35796.321000000004</v>
      </c>
      <c r="AE32" s="628">
        <v>30884.339</v>
      </c>
      <c r="AF32" s="628">
        <v>30313.724999999999</v>
      </c>
      <c r="AG32" s="628">
        <v>29755.48</v>
      </c>
      <c r="AH32" s="628">
        <v>29676.973999999998</v>
      </c>
      <c r="AI32" s="628">
        <v>24507.963</v>
      </c>
      <c r="AJ32" s="628">
        <v>24209.844000000001</v>
      </c>
      <c r="AK32" s="628">
        <v>24274.548999999999</v>
      </c>
      <c r="AL32" s="628">
        <v>24295.432000000001</v>
      </c>
      <c r="AM32" s="628">
        <v>20535.828000000001</v>
      </c>
      <c r="AN32" s="628">
        <v>20535.828000000001</v>
      </c>
      <c r="AO32" s="628">
        <v>20535.828000000001</v>
      </c>
      <c r="AP32" s="628">
        <v>20535.828000000001</v>
      </c>
      <c r="AQ32" s="628">
        <v>17602.138999999999</v>
      </c>
      <c r="AR32" s="628">
        <v>17602.138999999999</v>
      </c>
      <c r="AS32" s="628">
        <v>17602.138999999999</v>
      </c>
      <c r="AT32" s="628">
        <v>17602.138999999999</v>
      </c>
      <c r="AU32" s="628">
        <v>14668.449000000001</v>
      </c>
      <c r="AV32" s="628">
        <v>14668.449000000001</v>
      </c>
      <c r="AW32" s="628">
        <v>14668.449000000001</v>
      </c>
    </row>
    <row r="33" spans="1:49" s="79" customFormat="1" ht="26.25" customHeight="1">
      <c r="A33" s="622" t="s">
        <v>411</v>
      </c>
      <c r="B33" s="628">
        <v>0</v>
      </c>
      <c r="C33" s="628">
        <v>0</v>
      </c>
      <c r="D33" s="628">
        <v>0</v>
      </c>
      <c r="E33" s="628">
        <v>0</v>
      </c>
      <c r="F33" s="628">
        <v>0</v>
      </c>
      <c r="G33" s="628">
        <v>0</v>
      </c>
      <c r="H33" s="628">
        <v>1716.498</v>
      </c>
      <c r="I33" s="628">
        <v>2307.9870000000001</v>
      </c>
      <c r="J33" s="628">
        <v>3959.7730000000001</v>
      </c>
      <c r="K33" s="628">
        <v>5291.3549999999996</v>
      </c>
      <c r="L33" s="628">
        <v>5458.8980000000001</v>
      </c>
      <c r="M33" s="628">
        <v>5569.0039999999999</v>
      </c>
      <c r="N33" s="628">
        <v>5786.6059999999998</v>
      </c>
      <c r="O33" s="628">
        <v>5748.299</v>
      </c>
      <c r="P33" s="628">
        <v>5584.45</v>
      </c>
      <c r="Q33" s="628">
        <v>5285.933</v>
      </c>
      <c r="R33" s="628">
        <v>5466.0929999999998</v>
      </c>
      <c r="S33" s="628">
        <v>5349.2240000000002</v>
      </c>
      <c r="T33" s="628">
        <v>4935.5129999999999</v>
      </c>
      <c r="U33" s="628">
        <v>4475.6319999999996</v>
      </c>
      <c r="V33" s="628">
        <v>4558.8599999999997</v>
      </c>
      <c r="W33" s="628">
        <v>4315.7290000000003</v>
      </c>
      <c r="X33" s="628">
        <v>3777.4769999999999</v>
      </c>
      <c r="Y33" s="628">
        <v>3222.1790000000001</v>
      </c>
      <c r="Z33" s="628">
        <v>3270.0360000000001</v>
      </c>
      <c r="AA33" s="628">
        <v>2975.6709999999998</v>
      </c>
      <c r="AB33" s="628">
        <v>2362.4229999999998</v>
      </c>
      <c r="AC33" s="628">
        <v>1728.6020000000001</v>
      </c>
      <c r="AD33" s="628">
        <v>1743.5039999999999</v>
      </c>
      <c r="AE33" s="628">
        <v>1393.1030000000001</v>
      </c>
      <c r="AF33" s="628">
        <v>750.99599999999998</v>
      </c>
      <c r="AG33" s="628">
        <v>192.751</v>
      </c>
      <c r="AH33" s="628">
        <v>186.92599999999999</v>
      </c>
      <c r="AI33" s="628">
        <v>195.245</v>
      </c>
      <c r="AJ33" s="628">
        <v>0</v>
      </c>
      <c r="AK33" s="628">
        <v>0</v>
      </c>
      <c r="AL33" s="628">
        <v>0</v>
      </c>
      <c r="AM33" s="628">
        <v>0</v>
      </c>
      <c r="AN33" s="628">
        <v>0</v>
      </c>
      <c r="AO33" s="628">
        <v>0</v>
      </c>
      <c r="AP33" s="628">
        <v>0</v>
      </c>
      <c r="AQ33" s="628">
        <v>0</v>
      </c>
      <c r="AR33" s="628">
        <v>0</v>
      </c>
      <c r="AS33" s="628">
        <v>0</v>
      </c>
      <c r="AT33" s="628">
        <v>0</v>
      </c>
      <c r="AU33" s="628">
        <v>0</v>
      </c>
      <c r="AV33" s="628">
        <v>0</v>
      </c>
      <c r="AW33" s="628">
        <v>0</v>
      </c>
    </row>
    <row r="34" spans="1:49" s="110" customFormat="1" ht="26.25" customHeight="1">
      <c r="A34" s="743" t="s">
        <v>589</v>
      </c>
      <c r="B34" s="628">
        <v>32400</v>
      </c>
      <c r="C34" s="628">
        <v>37028</v>
      </c>
      <c r="D34" s="628">
        <v>38193.523999999998</v>
      </c>
      <c r="E34" s="628">
        <v>38324</v>
      </c>
      <c r="F34" s="628">
        <v>32747.645</v>
      </c>
      <c r="G34" s="628">
        <v>31741.95</v>
      </c>
      <c r="H34" s="628">
        <v>32056.151000000002</v>
      </c>
      <c r="I34" s="628">
        <v>32628.906999999999</v>
      </c>
      <c r="J34" s="628">
        <v>33105.392</v>
      </c>
      <c r="K34" s="628">
        <v>32134.012999999999</v>
      </c>
      <c r="L34" s="628">
        <v>32685.437000000002</v>
      </c>
      <c r="M34" s="628">
        <v>33105.96</v>
      </c>
      <c r="N34" s="628">
        <v>34053.233999999997</v>
      </c>
      <c r="O34" s="628">
        <v>32718.014999999999</v>
      </c>
      <c r="P34" s="628">
        <v>33320.133999999998</v>
      </c>
      <c r="Q34" s="628">
        <v>33810.446000000004</v>
      </c>
      <c r="R34" s="628">
        <v>34715.714999999997</v>
      </c>
      <c r="S34" s="628">
        <v>33844.298999999999</v>
      </c>
      <c r="T34" s="628">
        <v>34490.19</v>
      </c>
      <c r="U34" s="628">
        <v>35048.086000000003</v>
      </c>
      <c r="V34" s="628">
        <v>35768.942999999999</v>
      </c>
      <c r="W34" s="628">
        <v>34615.110999999997</v>
      </c>
      <c r="X34" s="628">
        <v>35655.938999999998</v>
      </c>
      <c r="Y34" s="628">
        <v>35655.938999999998</v>
      </c>
      <c r="Z34" s="628">
        <v>35655.938999999998</v>
      </c>
      <c r="AA34" s="628">
        <v>33958.875</v>
      </c>
      <c r="AB34" s="628">
        <v>33820.572</v>
      </c>
      <c r="AC34" s="628">
        <v>34076.178999999996</v>
      </c>
      <c r="AD34" s="628">
        <v>34052.817000000003</v>
      </c>
      <c r="AE34" s="628">
        <v>29491.236000000001</v>
      </c>
      <c r="AF34" s="628">
        <v>29562.728999999999</v>
      </c>
      <c r="AG34" s="628">
        <v>29562.728999999999</v>
      </c>
      <c r="AH34" s="628">
        <v>29490.047999999999</v>
      </c>
      <c r="AI34" s="628">
        <v>24312.718000000001</v>
      </c>
      <c r="AJ34" s="628">
        <v>24209.844000000001</v>
      </c>
      <c r="AK34" s="628">
        <v>24274.548999999999</v>
      </c>
      <c r="AL34" s="628">
        <v>24295.432000000001</v>
      </c>
      <c r="AM34" s="628">
        <v>20535.828000000001</v>
      </c>
      <c r="AN34" s="628">
        <v>20535.828000000001</v>
      </c>
      <c r="AO34" s="628">
        <v>20535.828000000001</v>
      </c>
      <c r="AP34" s="628">
        <v>20535.828000000001</v>
      </c>
      <c r="AQ34" s="628">
        <v>17602.138999999999</v>
      </c>
      <c r="AR34" s="628">
        <v>17602.138999999999</v>
      </c>
      <c r="AS34" s="628">
        <v>17602.138999999999</v>
      </c>
      <c r="AT34" s="628">
        <v>17602.138999999999</v>
      </c>
      <c r="AU34" s="628">
        <v>14668.449000000001</v>
      </c>
      <c r="AV34" s="628">
        <v>0</v>
      </c>
      <c r="AW34" s="628">
        <v>0</v>
      </c>
    </row>
    <row r="35" spans="1:49" s="110" customFormat="1">
      <c r="A35" s="744" t="s">
        <v>412</v>
      </c>
      <c r="B35" s="628">
        <v>16603</v>
      </c>
      <c r="C35" s="628">
        <v>17083</v>
      </c>
      <c r="D35" s="628">
        <v>17635.766</v>
      </c>
      <c r="E35" s="628">
        <v>18042</v>
      </c>
      <c r="F35" s="628">
        <v>18530</v>
      </c>
      <c r="G35" s="628">
        <v>19103.866999999998</v>
      </c>
      <c r="H35" s="628">
        <v>19614.707999999999</v>
      </c>
      <c r="I35" s="628">
        <v>19990.824000000001</v>
      </c>
      <c r="J35" s="628">
        <v>20467.309000000001</v>
      </c>
      <c r="K35" s="628">
        <v>21075.690999999999</v>
      </c>
      <c r="L35" s="628">
        <v>21627.115000000002</v>
      </c>
      <c r="M35" s="628">
        <v>22047.637999999999</v>
      </c>
      <c r="N35" s="628">
        <v>22994.912</v>
      </c>
      <c r="O35" s="628">
        <v>23239.453000000001</v>
      </c>
      <c r="P35" s="628">
        <v>23841.572</v>
      </c>
      <c r="Q35" s="628">
        <v>24331.883999999998</v>
      </c>
      <c r="R35" s="628">
        <v>25237.152999999998</v>
      </c>
      <c r="S35" s="628">
        <v>25945.496999999999</v>
      </c>
      <c r="T35" s="628">
        <v>26591.387999999999</v>
      </c>
      <c r="U35" s="628">
        <v>27149.284</v>
      </c>
      <c r="V35" s="628">
        <v>27870.141</v>
      </c>
      <c r="W35" s="628">
        <v>28611.897000000001</v>
      </c>
      <c r="X35" s="628">
        <v>29336.898000000001</v>
      </c>
      <c r="Y35" s="628">
        <v>29336.898000000001</v>
      </c>
      <c r="Z35" s="628">
        <v>29336.898000000001</v>
      </c>
      <c r="AA35" s="628">
        <v>29336.898000000001</v>
      </c>
      <c r="AB35" s="628">
        <v>29336.898000000001</v>
      </c>
      <c r="AC35" s="628">
        <v>29336.898000000001</v>
      </c>
      <c r="AD35" s="628">
        <v>29336.898000000001</v>
      </c>
      <c r="AE35" s="628">
        <v>26403.207999999999</v>
      </c>
      <c r="AF35" s="628">
        <v>26403.207999999999</v>
      </c>
      <c r="AG35" s="628">
        <v>26403.207999999999</v>
      </c>
      <c r="AH35" s="628">
        <v>26403.207999999999</v>
      </c>
      <c r="AI35" s="628">
        <v>23469.518</v>
      </c>
      <c r="AJ35" s="628">
        <v>23469.518</v>
      </c>
      <c r="AK35" s="628">
        <v>23469.518</v>
      </c>
      <c r="AL35" s="628">
        <v>23469.518</v>
      </c>
      <c r="AM35" s="628">
        <v>20535.828000000001</v>
      </c>
      <c r="AN35" s="628">
        <v>20535.828000000001</v>
      </c>
      <c r="AO35" s="628">
        <v>20535.828000000001</v>
      </c>
      <c r="AP35" s="628">
        <v>20535.828000000001</v>
      </c>
      <c r="AQ35" s="628">
        <v>17602.138999999999</v>
      </c>
      <c r="AR35" s="628">
        <v>17602.138999999999</v>
      </c>
      <c r="AS35" s="628">
        <v>17602.138999999999</v>
      </c>
      <c r="AT35" s="628">
        <v>17602.138999999999</v>
      </c>
      <c r="AU35" s="628">
        <v>14668.449000000001</v>
      </c>
      <c r="AV35" s="628">
        <v>14668.449000000001</v>
      </c>
      <c r="AW35" s="628">
        <v>14668.449000000001</v>
      </c>
    </row>
    <row r="36" spans="1:49" s="110" customFormat="1">
      <c r="A36" s="744" t="s">
        <v>413</v>
      </c>
      <c r="B36" s="628">
        <v>6001</v>
      </c>
      <c r="C36" s="628">
        <v>5914</v>
      </c>
      <c r="D36" s="628">
        <v>6506.5720000000001</v>
      </c>
      <c r="E36" s="628">
        <v>6421</v>
      </c>
      <c r="F36" s="628">
        <v>5401</v>
      </c>
      <c r="G36" s="628">
        <v>4800.8220000000001</v>
      </c>
      <c r="H36" s="628">
        <v>0</v>
      </c>
      <c r="I36" s="628">
        <v>0</v>
      </c>
      <c r="J36" s="628">
        <v>0</v>
      </c>
      <c r="K36" s="628">
        <v>0</v>
      </c>
      <c r="L36" s="628">
        <v>0</v>
      </c>
      <c r="M36" s="628">
        <v>0</v>
      </c>
      <c r="N36" s="628">
        <v>0</v>
      </c>
      <c r="O36" s="628">
        <v>0</v>
      </c>
      <c r="P36" s="628">
        <v>0</v>
      </c>
      <c r="Q36" s="628">
        <v>0</v>
      </c>
      <c r="R36" s="628">
        <v>0</v>
      </c>
      <c r="S36" s="628">
        <v>0</v>
      </c>
      <c r="T36" s="628">
        <v>0</v>
      </c>
      <c r="U36" s="628">
        <v>0</v>
      </c>
      <c r="V36" s="628">
        <v>0</v>
      </c>
      <c r="W36" s="628">
        <v>0</v>
      </c>
      <c r="X36" s="628">
        <v>0</v>
      </c>
      <c r="Y36" s="628">
        <v>0</v>
      </c>
      <c r="Z36" s="628">
        <v>0</v>
      </c>
      <c r="AA36" s="628">
        <v>0</v>
      </c>
      <c r="AB36" s="628">
        <v>0</v>
      </c>
      <c r="AC36" s="628">
        <v>0</v>
      </c>
      <c r="AD36" s="628">
        <v>0</v>
      </c>
      <c r="AE36" s="628">
        <v>0</v>
      </c>
      <c r="AF36" s="628">
        <v>0</v>
      </c>
      <c r="AG36" s="628">
        <v>0</v>
      </c>
      <c r="AH36" s="628">
        <v>0</v>
      </c>
      <c r="AI36" s="628">
        <v>0</v>
      </c>
      <c r="AJ36" s="628">
        <v>0</v>
      </c>
      <c r="AK36" s="628">
        <v>0</v>
      </c>
      <c r="AL36" s="628">
        <v>0</v>
      </c>
      <c r="AM36" s="628">
        <v>0</v>
      </c>
      <c r="AN36" s="628">
        <v>0</v>
      </c>
      <c r="AO36" s="628">
        <v>0</v>
      </c>
      <c r="AP36" s="628">
        <v>0</v>
      </c>
      <c r="AQ36" s="628">
        <v>0</v>
      </c>
      <c r="AR36" s="628">
        <v>0</v>
      </c>
      <c r="AS36" s="628">
        <v>0</v>
      </c>
      <c r="AT36" s="628">
        <v>0</v>
      </c>
      <c r="AU36" s="628">
        <v>0</v>
      </c>
      <c r="AV36" s="628">
        <v>0</v>
      </c>
      <c r="AW36" s="628">
        <v>0</v>
      </c>
    </row>
    <row r="37" spans="1:49" s="110" customFormat="1">
      <c r="A37" s="744" t="s">
        <v>414</v>
      </c>
      <c r="B37" s="628">
        <v>1615</v>
      </c>
      <c r="C37" s="628">
        <v>1237</v>
      </c>
      <c r="D37" s="628">
        <v>1261.5640000000001</v>
      </c>
      <c r="E37" s="628">
        <v>1004</v>
      </c>
      <c r="F37" s="628">
        <v>1453</v>
      </c>
      <c r="G37" s="628">
        <v>1292.346</v>
      </c>
      <c r="H37" s="628">
        <v>0</v>
      </c>
      <c r="I37" s="628">
        <v>0</v>
      </c>
      <c r="J37" s="628">
        <v>0</v>
      </c>
      <c r="K37" s="628">
        <v>0</v>
      </c>
      <c r="L37" s="628">
        <v>0</v>
      </c>
      <c r="M37" s="628">
        <v>0</v>
      </c>
      <c r="N37" s="628">
        <v>0</v>
      </c>
      <c r="O37" s="628">
        <v>0</v>
      </c>
      <c r="P37" s="628">
        <v>0</v>
      </c>
      <c r="Q37" s="628">
        <v>0</v>
      </c>
      <c r="R37" s="628">
        <v>0</v>
      </c>
      <c r="S37" s="628">
        <v>0</v>
      </c>
      <c r="T37" s="628">
        <v>0</v>
      </c>
      <c r="U37" s="628">
        <v>0</v>
      </c>
      <c r="V37" s="628">
        <v>0</v>
      </c>
      <c r="W37" s="628">
        <v>0</v>
      </c>
      <c r="X37" s="628">
        <v>0</v>
      </c>
      <c r="Y37" s="628">
        <v>0</v>
      </c>
      <c r="Z37" s="628">
        <v>0</v>
      </c>
      <c r="AA37" s="628">
        <v>0</v>
      </c>
      <c r="AB37" s="628">
        <v>0</v>
      </c>
      <c r="AC37" s="628">
        <v>0</v>
      </c>
      <c r="AD37" s="628">
        <v>0</v>
      </c>
      <c r="AE37" s="628">
        <v>0</v>
      </c>
      <c r="AF37" s="628">
        <v>0</v>
      </c>
      <c r="AG37" s="628">
        <v>0</v>
      </c>
      <c r="AH37" s="628">
        <v>0</v>
      </c>
      <c r="AI37" s="628">
        <v>0</v>
      </c>
      <c r="AJ37" s="628">
        <v>0</v>
      </c>
      <c r="AK37" s="628">
        <v>0</v>
      </c>
      <c r="AL37" s="628">
        <v>0</v>
      </c>
      <c r="AM37" s="628">
        <v>0</v>
      </c>
      <c r="AN37" s="628">
        <v>0</v>
      </c>
      <c r="AO37" s="628">
        <v>0</v>
      </c>
      <c r="AP37" s="628">
        <v>0</v>
      </c>
      <c r="AQ37" s="628">
        <v>0</v>
      </c>
      <c r="AR37" s="628">
        <v>0</v>
      </c>
      <c r="AS37" s="628">
        <v>0</v>
      </c>
      <c r="AT37" s="628">
        <v>0</v>
      </c>
      <c r="AU37" s="628">
        <v>0</v>
      </c>
      <c r="AV37" s="628">
        <v>0</v>
      </c>
      <c r="AW37" s="628">
        <v>0</v>
      </c>
    </row>
    <row r="38" spans="1:49" s="110" customFormat="1">
      <c r="A38" s="744" t="s">
        <v>415</v>
      </c>
      <c r="B38" s="628">
        <v>8181</v>
      </c>
      <c r="C38" s="628">
        <v>12794</v>
      </c>
      <c r="D38" s="628">
        <v>12789.621999999999</v>
      </c>
      <c r="E38" s="628">
        <v>12857</v>
      </c>
      <c r="F38" s="628">
        <v>7363</v>
      </c>
      <c r="G38" s="628">
        <v>6544.915</v>
      </c>
      <c r="H38" s="628">
        <v>12638.083000000001</v>
      </c>
      <c r="I38" s="628">
        <v>12638.083000000001</v>
      </c>
      <c r="J38" s="628">
        <v>12638.083000000001</v>
      </c>
      <c r="K38" s="628">
        <v>11058.322</v>
      </c>
      <c r="L38" s="628">
        <v>11058.322</v>
      </c>
      <c r="M38" s="628">
        <v>11058.322</v>
      </c>
      <c r="N38" s="628">
        <v>11058.322</v>
      </c>
      <c r="O38" s="628">
        <v>9478.5619999999999</v>
      </c>
      <c r="P38" s="628">
        <v>9478.5619999999999</v>
      </c>
      <c r="Q38" s="628">
        <v>9478.5619999999999</v>
      </c>
      <c r="R38" s="628">
        <v>9478.5619999999999</v>
      </c>
      <c r="S38" s="628">
        <v>7898.8019999999997</v>
      </c>
      <c r="T38" s="628">
        <v>7898.8019999999997</v>
      </c>
      <c r="U38" s="628">
        <v>7898.8019999999997</v>
      </c>
      <c r="V38" s="628">
        <v>7898.8019999999997</v>
      </c>
      <c r="W38" s="628">
        <v>6003.2139999999999</v>
      </c>
      <c r="X38" s="628">
        <v>6319.0410000000002</v>
      </c>
      <c r="Y38" s="628">
        <v>6319.0410000000002</v>
      </c>
      <c r="Z38" s="628">
        <v>6319.0410000000002</v>
      </c>
      <c r="AA38" s="628">
        <v>4621.9769999999999</v>
      </c>
      <c r="AB38" s="628">
        <v>4483.674</v>
      </c>
      <c r="AC38" s="628">
        <v>4739.2809999999999</v>
      </c>
      <c r="AD38" s="628">
        <v>4715.9189999999999</v>
      </c>
      <c r="AE38" s="628">
        <v>3088.0279999999998</v>
      </c>
      <c r="AF38" s="628">
        <v>3159.5210000000002</v>
      </c>
      <c r="AG38" s="628">
        <v>3159.5210000000002</v>
      </c>
      <c r="AH38" s="628">
        <v>3086.84</v>
      </c>
      <c r="AI38" s="628">
        <v>843.2</v>
      </c>
      <c r="AJ38" s="628">
        <v>740.32600000000002</v>
      </c>
      <c r="AK38" s="628">
        <v>805.03099999999995</v>
      </c>
      <c r="AL38" s="628">
        <v>825.91399999999999</v>
      </c>
      <c r="AM38" s="628">
        <v>0</v>
      </c>
      <c r="AN38" s="628">
        <v>0</v>
      </c>
      <c r="AO38" s="628">
        <v>0</v>
      </c>
      <c r="AP38" s="628">
        <v>0</v>
      </c>
      <c r="AQ38" s="628">
        <v>0</v>
      </c>
      <c r="AR38" s="628">
        <v>0</v>
      </c>
      <c r="AS38" s="628">
        <v>0</v>
      </c>
      <c r="AT38" s="628">
        <v>0</v>
      </c>
      <c r="AU38" s="628">
        <v>0</v>
      </c>
      <c r="AV38" s="628">
        <v>0</v>
      </c>
      <c r="AW38" s="628">
        <v>0</v>
      </c>
    </row>
    <row r="39" spans="1:49" s="110" customFormat="1">
      <c r="A39" s="744" t="s">
        <v>416</v>
      </c>
      <c r="B39" s="628">
        <v>0</v>
      </c>
      <c r="C39" s="628">
        <v>-392</v>
      </c>
      <c r="D39" s="628">
        <v>-889.92700000000002</v>
      </c>
      <c r="E39" s="628">
        <v>-338</v>
      </c>
      <c r="F39" s="628">
        <v>0</v>
      </c>
      <c r="G39" s="628">
        <v>0</v>
      </c>
      <c r="H39" s="628">
        <v>0</v>
      </c>
      <c r="I39" s="628">
        <v>0</v>
      </c>
      <c r="J39" s="628">
        <v>0</v>
      </c>
      <c r="K39" s="628">
        <v>0</v>
      </c>
      <c r="L39" s="628">
        <v>0</v>
      </c>
      <c r="M39" s="628">
        <v>0</v>
      </c>
      <c r="N39" s="628">
        <v>0</v>
      </c>
      <c r="O39" s="628">
        <v>0</v>
      </c>
      <c r="P39" s="628">
        <v>0</v>
      </c>
      <c r="Q39" s="628">
        <v>0</v>
      </c>
      <c r="R39" s="628">
        <v>0</v>
      </c>
      <c r="S39" s="628">
        <v>0</v>
      </c>
      <c r="T39" s="628">
        <v>0</v>
      </c>
      <c r="U39" s="628">
        <v>0</v>
      </c>
      <c r="V39" s="628">
        <v>0</v>
      </c>
      <c r="W39" s="628">
        <v>0</v>
      </c>
      <c r="X39" s="628">
        <v>0</v>
      </c>
      <c r="Y39" s="628">
        <v>0</v>
      </c>
      <c r="Z39" s="628">
        <v>0</v>
      </c>
      <c r="AA39" s="628">
        <v>0</v>
      </c>
      <c r="AB39" s="628">
        <v>0</v>
      </c>
      <c r="AC39" s="628">
        <v>0</v>
      </c>
      <c r="AD39" s="628">
        <v>0</v>
      </c>
      <c r="AE39" s="628">
        <v>0</v>
      </c>
      <c r="AF39" s="628">
        <v>0</v>
      </c>
      <c r="AG39" s="628">
        <v>0</v>
      </c>
      <c r="AH39" s="628">
        <v>0</v>
      </c>
      <c r="AI39" s="628">
        <v>0</v>
      </c>
      <c r="AJ39" s="628">
        <v>0</v>
      </c>
      <c r="AK39" s="628">
        <v>0</v>
      </c>
      <c r="AL39" s="628">
        <v>0</v>
      </c>
      <c r="AM39" s="628">
        <v>0</v>
      </c>
      <c r="AN39" s="628">
        <v>0</v>
      </c>
      <c r="AO39" s="628">
        <v>0</v>
      </c>
      <c r="AP39" s="628">
        <v>0</v>
      </c>
      <c r="AQ39" s="628">
        <v>0</v>
      </c>
      <c r="AR39" s="628">
        <v>0</v>
      </c>
      <c r="AS39" s="628">
        <v>0</v>
      </c>
      <c r="AT39" s="628">
        <v>0</v>
      </c>
      <c r="AU39" s="628">
        <v>0</v>
      </c>
      <c r="AV39" s="628">
        <v>0</v>
      </c>
      <c r="AW39" s="628">
        <v>0</v>
      </c>
    </row>
    <row r="40" spans="1:49" s="110" customFormat="1">
      <c r="A40" s="744" t="s">
        <v>417</v>
      </c>
      <c r="B40" s="628">
        <v>0</v>
      </c>
      <c r="C40" s="628">
        <v>0</v>
      </c>
      <c r="D40" s="628">
        <v>0</v>
      </c>
      <c r="E40" s="628">
        <v>0</v>
      </c>
      <c r="F40" s="628">
        <v>-14</v>
      </c>
      <c r="G40" s="628">
        <v>-20.030999999999999</v>
      </c>
      <c r="H40" s="628">
        <v>-6.0839999999999996</v>
      </c>
      <c r="I40" s="628">
        <v>-34.137999999999998</v>
      </c>
      <c r="J40" s="628">
        <v>-14.898</v>
      </c>
      <c r="K40" s="628">
        <v>-18.02</v>
      </c>
      <c r="L40" s="628">
        <v>-6.6239999999999997</v>
      </c>
      <c r="M40" s="628">
        <v>-2.9449999999999998</v>
      </c>
      <c r="N40" s="628">
        <v>-2.6070000000000002</v>
      </c>
      <c r="O40" s="628">
        <v>-2.8000000000000001E-2</v>
      </c>
      <c r="P40" s="628">
        <v>-19.204000000000001</v>
      </c>
      <c r="Q40" s="628">
        <v>-11.605</v>
      </c>
      <c r="R40" s="628">
        <v>-12.151</v>
      </c>
      <c r="S40" s="628">
        <v>-11.401999999999999</v>
      </c>
      <c r="T40" s="628">
        <v>-21.132000000000001</v>
      </c>
      <c r="U40" s="628">
        <v>-19.402999999999999</v>
      </c>
      <c r="V40" s="628">
        <v>-44.341000000000001</v>
      </c>
      <c r="W40" s="628">
        <v>-34.347000000000001</v>
      </c>
      <c r="X40" s="628">
        <v>-33.893999999999998</v>
      </c>
      <c r="Y40" s="628">
        <v>-44.558</v>
      </c>
      <c r="Z40" s="628">
        <v>-37.192</v>
      </c>
      <c r="AA40" s="628">
        <v>-36.411999999999999</v>
      </c>
      <c r="AB40" s="628">
        <v>-41.780999999999999</v>
      </c>
      <c r="AC40" s="628">
        <v>-19.155000000000001</v>
      </c>
      <c r="AD40" s="628">
        <v>-26.09</v>
      </c>
      <c r="AE40" s="628">
        <v>-42.232999999999997</v>
      </c>
      <c r="AF40" s="628">
        <v>0</v>
      </c>
      <c r="AG40" s="628">
        <v>0</v>
      </c>
      <c r="AH40" s="628">
        <v>0</v>
      </c>
      <c r="AI40" s="628">
        <v>0</v>
      </c>
      <c r="AJ40" s="628">
        <v>0</v>
      </c>
      <c r="AK40" s="628">
        <v>0</v>
      </c>
      <c r="AL40" s="628">
        <v>0</v>
      </c>
      <c r="AM40" s="628">
        <v>0</v>
      </c>
      <c r="AN40" s="628">
        <v>0</v>
      </c>
      <c r="AO40" s="628">
        <v>0</v>
      </c>
      <c r="AP40" s="628">
        <v>0</v>
      </c>
      <c r="AQ40" s="628">
        <v>0</v>
      </c>
      <c r="AR40" s="628">
        <v>0</v>
      </c>
      <c r="AS40" s="628">
        <v>0</v>
      </c>
      <c r="AT40" s="628">
        <v>0</v>
      </c>
      <c r="AU40" s="628">
        <v>0</v>
      </c>
      <c r="AV40" s="628">
        <v>0</v>
      </c>
      <c r="AW40" s="628">
        <v>0</v>
      </c>
    </row>
    <row r="41" spans="1:49" s="110" customFormat="1">
      <c r="A41" s="744" t="s">
        <v>418</v>
      </c>
      <c r="B41" s="628">
        <v>0</v>
      </c>
      <c r="C41" s="628">
        <v>0</v>
      </c>
      <c r="D41" s="628">
        <v>0</v>
      </c>
      <c r="E41" s="628">
        <v>0</v>
      </c>
      <c r="F41" s="628">
        <v>-14</v>
      </c>
      <c r="G41" s="628">
        <v>-20.030999999999999</v>
      </c>
      <c r="H41" s="628">
        <v>-6.0839999999999996</v>
      </c>
      <c r="I41" s="628">
        <v>-34.137999999999998</v>
      </c>
      <c r="J41" s="628">
        <v>-14.898</v>
      </c>
      <c r="K41" s="628">
        <v>-18.02</v>
      </c>
      <c r="L41" s="628">
        <v>-6.6239999999999997</v>
      </c>
      <c r="M41" s="628">
        <v>-2.9449999999999998</v>
      </c>
      <c r="N41" s="628">
        <v>-2.6070000000000002</v>
      </c>
      <c r="O41" s="628">
        <v>-2.8000000000000001E-2</v>
      </c>
      <c r="P41" s="628">
        <v>-19.204000000000001</v>
      </c>
      <c r="Q41" s="628">
        <v>-11.605</v>
      </c>
      <c r="R41" s="628">
        <v>-12.151</v>
      </c>
      <c r="S41" s="628">
        <v>-11.401999999999999</v>
      </c>
      <c r="T41" s="628">
        <v>-21.132000000000001</v>
      </c>
      <c r="U41" s="628">
        <v>-19.402999999999999</v>
      </c>
      <c r="V41" s="628">
        <v>-44.341000000000001</v>
      </c>
      <c r="W41" s="628">
        <v>-34.347000000000001</v>
      </c>
      <c r="X41" s="628">
        <v>-33.893999999999998</v>
      </c>
      <c r="Y41" s="628">
        <v>-44.558</v>
      </c>
      <c r="Z41" s="628">
        <v>-37.192</v>
      </c>
      <c r="AA41" s="628">
        <v>-36.411999999999999</v>
      </c>
      <c r="AB41" s="628">
        <v>-41.780999999999999</v>
      </c>
      <c r="AC41" s="628">
        <v>-19.155000000000001</v>
      </c>
      <c r="AD41" s="628">
        <v>-26.09</v>
      </c>
      <c r="AE41" s="628">
        <v>-42.232999999999997</v>
      </c>
      <c r="AF41" s="628">
        <v>0</v>
      </c>
      <c r="AG41" s="628">
        <v>0</v>
      </c>
      <c r="AH41" s="628">
        <v>0</v>
      </c>
      <c r="AI41" s="628">
        <v>0</v>
      </c>
      <c r="AJ41" s="628">
        <v>0</v>
      </c>
      <c r="AK41" s="628">
        <v>0</v>
      </c>
      <c r="AL41" s="628">
        <v>0</v>
      </c>
      <c r="AM41" s="628">
        <v>0</v>
      </c>
      <c r="AN41" s="628">
        <v>0</v>
      </c>
      <c r="AO41" s="628">
        <v>0</v>
      </c>
      <c r="AP41" s="628">
        <v>0</v>
      </c>
      <c r="AQ41" s="628">
        <v>0</v>
      </c>
      <c r="AR41" s="628">
        <v>0</v>
      </c>
      <c r="AS41" s="628">
        <v>0</v>
      </c>
      <c r="AT41" s="628">
        <v>0</v>
      </c>
      <c r="AU41" s="628">
        <v>0</v>
      </c>
      <c r="AV41" s="628">
        <v>0</v>
      </c>
      <c r="AW41" s="628">
        <v>0</v>
      </c>
    </row>
    <row r="42" spans="1:49" s="110" customFormat="1">
      <c r="A42" s="744" t="s">
        <v>419</v>
      </c>
      <c r="B42" s="628">
        <v>701</v>
      </c>
      <c r="C42" s="628">
        <v>39</v>
      </c>
      <c r="D42" s="628">
        <v>-333.05799999999999</v>
      </c>
      <c r="E42" s="628">
        <v>-202</v>
      </c>
      <c r="F42" s="628">
        <v>0</v>
      </c>
      <c r="G42" s="628">
        <v>0</v>
      </c>
      <c r="H42" s="628">
        <v>0</v>
      </c>
      <c r="I42" s="628">
        <v>0</v>
      </c>
      <c r="J42" s="628">
        <v>0</v>
      </c>
      <c r="K42" s="628">
        <v>0</v>
      </c>
      <c r="L42" s="628">
        <v>0</v>
      </c>
      <c r="M42" s="628">
        <v>0</v>
      </c>
      <c r="N42" s="628">
        <v>0</v>
      </c>
      <c r="O42" s="628">
        <v>0</v>
      </c>
      <c r="P42" s="628">
        <v>0</v>
      </c>
      <c r="Q42" s="628">
        <v>0</v>
      </c>
      <c r="R42" s="628">
        <v>0</v>
      </c>
      <c r="S42" s="628">
        <v>0</v>
      </c>
      <c r="T42" s="628">
        <v>0</v>
      </c>
      <c r="U42" s="628">
        <v>0</v>
      </c>
      <c r="V42" s="628">
        <v>0</v>
      </c>
      <c r="W42" s="628">
        <v>0</v>
      </c>
      <c r="X42" s="628">
        <v>0</v>
      </c>
      <c r="Y42" s="628">
        <v>0</v>
      </c>
      <c r="Z42" s="628">
        <v>0</v>
      </c>
      <c r="AA42" s="628">
        <v>0</v>
      </c>
      <c r="AB42" s="628">
        <v>0</v>
      </c>
      <c r="AC42" s="628">
        <v>0</v>
      </c>
      <c r="AD42" s="628">
        <v>0</v>
      </c>
      <c r="AE42" s="628">
        <v>0</v>
      </c>
      <c r="AF42" s="628">
        <v>0</v>
      </c>
      <c r="AG42" s="628">
        <v>0</v>
      </c>
      <c r="AH42" s="628">
        <v>0</v>
      </c>
      <c r="AI42" s="628">
        <v>0</v>
      </c>
      <c r="AJ42" s="628">
        <v>0</v>
      </c>
      <c r="AK42" s="628">
        <v>0</v>
      </c>
      <c r="AL42" s="628">
        <v>0</v>
      </c>
      <c r="AM42" s="628">
        <v>0</v>
      </c>
      <c r="AN42" s="628">
        <v>0</v>
      </c>
      <c r="AO42" s="628">
        <v>0</v>
      </c>
      <c r="AP42" s="628">
        <v>0</v>
      </c>
      <c r="AQ42" s="628">
        <v>0</v>
      </c>
      <c r="AR42" s="628">
        <v>0</v>
      </c>
      <c r="AS42" s="628">
        <v>0</v>
      </c>
      <c r="AT42" s="628">
        <v>0</v>
      </c>
      <c r="AU42" s="628">
        <v>0</v>
      </c>
      <c r="AV42" s="628">
        <v>0</v>
      </c>
      <c r="AW42" s="628">
        <v>0</v>
      </c>
    </row>
    <row r="43" spans="1:49" s="110" customFormat="1">
      <c r="A43" s="744" t="s">
        <v>420</v>
      </c>
      <c r="B43" s="628">
        <v>2919</v>
      </c>
      <c r="C43" s="628">
        <v>7326</v>
      </c>
      <c r="D43" s="628">
        <v>8150.0460000000003</v>
      </c>
      <c r="E43" s="628">
        <v>8018</v>
      </c>
      <c r="F43" s="628">
        <v>0</v>
      </c>
      <c r="G43" s="628">
        <v>0</v>
      </c>
      <c r="H43" s="628">
        <v>0</v>
      </c>
      <c r="I43" s="628">
        <v>0</v>
      </c>
      <c r="J43" s="628">
        <v>0</v>
      </c>
      <c r="K43" s="628">
        <v>0</v>
      </c>
      <c r="L43" s="628">
        <v>0</v>
      </c>
      <c r="M43" s="628">
        <v>0</v>
      </c>
      <c r="N43" s="628">
        <v>0</v>
      </c>
      <c r="O43" s="628">
        <v>0</v>
      </c>
      <c r="P43" s="628">
        <v>0</v>
      </c>
      <c r="Q43" s="628">
        <v>0</v>
      </c>
      <c r="R43" s="628">
        <v>0</v>
      </c>
      <c r="S43" s="628">
        <v>0</v>
      </c>
      <c r="T43" s="628">
        <v>0</v>
      </c>
      <c r="U43" s="628">
        <v>0</v>
      </c>
      <c r="V43" s="628">
        <v>0</v>
      </c>
      <c r="W43" s="628">
        <v>0</v>
      </c>
      <c r="X43" s="628">
        <v>0</v>
      </c>
      <c r="Y43" s="628">
        <v>0</v>
      </c>
      <c r="Z43" s="628">
        <v>0</v>
      </c>
      <c r="AA43" s="628">
        <v>0</v>
      </c>
      <c r="AB43" s="628">
        <v>0</v>
      </c>
      <c r="AC43" s="628">
        <v>0</v>
      </c>
      <c r="AD43" s="628">
        <v>0</v>
      </c>
      <c r="AE43" s="628">
        <v>0</v>
      </c>
      <c r="AF43" s="628">
        <v>0</v>
      </c>
      <c r="AG43" s="628">
        <v>0</v>
      </c>
      <c r="AH43" s="628">
        <v>0</v>
      </c>
      <c r="AI43" s="628">
        <v>0</v>
      </c>
      <c r="AJ43" s="628">
        <v>0</v>
      </c>
      <c r="AK43" s="628">
        <v>0</v>
      </c>
      <c r="AL43" s="628">
        <v>0</v>
      </c>
      <c r="AM43" s="628">
        <v>0</v>
      </c>
      <c r="AN43" s="628">
        <v>0</v>
      </c>
      <c r="AO43" s="628">
        <v>0</v>
      </c>
      <c r="AP43" s="628">
        <v>0</v>
      </c>
      <c r="AQ43" s="628">
        <v>0</v>
      </c>
      <c r="AR43" s="628">
        <v>0</v>
      </c>
      <c r="AS43" s="628">
        <v>0</v>
      </c>
      <c r="AT43" s="628">
        <v>0</v>
      </c>
      <c r="AU43" s="628">
        <v>0</v>
      </c>
      <c r="AV43" s="628">
        <v>0</v>
      </c>
      <c r="AW43" s="628">
        <v>0</v>
      </c>
    </row>
    <row r="44" spans="1:49" s="110" customFormat="1">
      <c r="A44" s="744" t="s">
        <v>405</v>
      </c>
      <c r="B44" s="628">
        <v>5</v>
      </c>
      <c r="C44" s="628">
        <v>5</v>
      </c>
      <c r="D44" s="628">
        <v>4.6050000000000004</v>
      </c>
      <c r="E44" s="628">
        <v>5</v>
      </c>
      <c r="F44" s="628">
        <v>0</v>
      </c>
      <c r="G44" s="628">
        <v>0</v>
      </c>
      <c r="H44" s="628">
        <v>0</v>
      </c>
      <c r="I44" s="628">
        <v>0</v>
      </c>
      <c r="J44" s="628">
        <v>0</v>
      </c>
      <c r="K44" s="628">
        <v>0</v>
      </c>
      <c r="L44" s="628">
        <v>0</v>
      </c>
      <c r="M44" s="628">
        <v>0</v>
      </c>
      <c r="N44" s="628">
        <v>0</v>
      </c>
      <c r="O44" s="628">
        <v>0</v>
      </c>
      <c r="P44" s="628">
        <v>0</v>
      </c>
      <c r="Q44" s="628">
        <v>0</v>
      </c>
      <c r="R44" s="628">
        <v>0</v>
      </c>
      <c r="S44" s="628">
        <v>0</v>
      </c>
      <c r="T44" s="628">
        <v>0</v>
      </c>
      <c r="U44" s="628">
        <v>0</v>
      </c>
      <c r="V44" s="628">
        <v>0</v>
      </c>
      <c r="W44" s="628">
        <v>0</v>
      </c>
      <c r="X44" s="628">
        <v>0</v>
      </c>
      <c r="Y44" s="628">
        <v>0</v>
      </c>
      <c r="Z44" s="628">
        <v>0</v>
      </c>
      <c r="AA44" s="628">
        <v>0</v>
      </c>
      <c r="AB44" s="628">
        <v>0</v>
      </c>
      <c r="AC44" s="628">
        <v>0</v>
      </c>
      <c r="AD44" s="628">
        <v>0</v>
      </c>
      <c r="AE44" s="628">
        <v>0</v>
      </c>
      <c r="AF44" s="628">
        <v>0</v>
      </c>
      <c r="AG44" s="628">
        <v>0</v>
      </c>
      <c r="AH44" s="628">
        <v>0</v>
      </c>
      <c r="AI44" s="628">
        <v>0</v>
      </c>
      <c r="AJ44" s="628">
        <v>0</v>
      </c>
      <c r="AK44" s="628">
        <v>0</v>
      </c>
      <c r="AL44" s="628">
        <v>0</v>
      </c>
      <c r="AM44" s="628">
        <v>0</v>
      </c>
      <c r="AN44" s="628">
        <v>0</v>
      </c>
      <c r="AO44" s="628">
        <v>0</v>
      </c>
      <c r="AP44" s="628">
        <v>0</v>
      </c>
      <c r="AQ44" s="628">
        <v>0</v>
      </c>
      <c r="AR44" s="628">
        <v>0</v>
      </c>
      <c r="AS44" s="628">
        <v>0</v>
      </c>
      <c r="AT44" s="628">
        <v>0</v>
      </c>
      <c r="AU44" s="628">
        <v>0</v>
      </c>
      <c r="AV44" s="628">
        <v>0</v>
      </c>
      <c r="AW44" s="628">
        <v>0</v>
      </c>
    </row>
    <row r="45" spans="1:49" s="110" customFormat="1">
      <c r="A45" s="118" t="s">
        <v>274</v>
      </c>
      <c r="B45" s="627">
        <v>-3838</v>
      </c>
      <c r="C45" s="627">
        <v>-3612</v>
      </c>
      <c r="D45" s="627">
        <v>-3381</v>
      </c>
      <c r="E45" s="627">
        <v>-3403</v>
      </c>
      <c r="F45" s="627">
        <v>0</v>
      </c>
      <c r="G45" s="627">
        <v>0</v>
      </c>
      <c r="H45" s="627">
        <v>0</v>
      </c>
      <c r="I45" s="627">
        <v>0</v>
      </c>
      <c r="J45" s="627">
        <v>0</v>
      </c>
      <c r="K45" s="627">
        <v>0</v>
      </c>
      <c r="L45" s="627">
        <v>0</v>
      </c>
      <c r="M45" s="627">
        <v>0</v>
      </c>
      <c r="N45" s="627">
        <v>0</v>
      </c>
      <c r="O45" s="627">
        <v>0</v>
      </c>
      <c r="P45" s="627">
        <v>0</v>
      </c>
      <c r="Q45" s="627">
        <v>0</v>
      </c>
      <c r="R45" s="627">
        <v>0</v>
      </c>
      <c r="S45" s="627">
        <v>0</v>
      </c>
      <c r="T45" s="627">
        <v>0</v>
      </c>
      <c r="U45" s="627">
        <v>0</v>
      </c>
      <c r="V45" s="627">
        <v>0</v>
      </c>
      <c r="W45" s="627">
        <v>0</v>
      </c>
      <c r="X45" s="627">
        <v>0</v>
      </c>
      <c r="Y45" s="627">
        <v>0</v>
      </c>
      <c r="Z45" s="627">
        <v>0</v>
      </c>
      <c r="AA45" s="627">
        <v>0</v>
      </c>
      <c r="AB45" s="627">
        <v>0</v>
      </c>
      <c r="AC45" s="627">
        <v>0</v>
      </c>
      <c r="AD45" s="627">
        <v>0</v>
      </c>
      <c r="AE45" s="627">
        <v>0</v>
      </c>
      <c r="AF45" s="627">
        <v>0</v>
      </c>
      <c r="AG45" s="627">
        <v>0</v>
      </c>
      <c r="AH45" s="627">
        <v>0</v>
      </c>
      <c r="AI45" s="627">
        <v>0</v>
      </c>
      <c r="AJ45" s="627">
        <v>0</v>
      </c>
      <c r="AK45" s="627">
        <v>0</v>
      </c>
      <c r="AL45" s="627">
        <v>0</v>
      </c>
      <c r="AM45" s="627">
        <v>0</v>
      </c>
      <c r="AN45" s="627">
        <v>0</v>
      </c>
      <c r="AO45" s="627">
        <v>0</v>
      </c>
      <c r="AP45" s="627">
        <v>0</v>
      </c>
      <c r="AQ45" s="627">
        <v>0</v>
      </c>
      <c r="AR45" s="627">
        <v>0</v>
      </c>
      <c r="AS45" s="627">
        <v>0</v>
      </c>
      <c r="AT45" s="627">
        <v>0</v>
      </c>
      <c r="AU45" s="627">
        <v>0</v>
      </c>
      <c r="AV45" s="627">
        <v>0</v>
      </c>
      <c r="AW45" s="627">
        <v>0</v>
      </c>
    </row>
    <row r="46" spans="1:49" s="110" customFormat="1">
      <c r="A46" s="743" t="s">
        <v>421</v>
      </c>
      <c r="B46" s="628">
        <v>-3838</v>
      </c>
      <c r="C46" s="628">
        <v>-3612</v>
      </c>
      <c r="D46" s="628">
        <v>-3381</v>
      </c>
      <c r="E46" s="628">
        <v>-3403</v>
      </c>
      <c r="F46" s="628">
        <v>0</v>
      </c>
      <c r="G46" s="628">
        <v>0</v>
      </c>
      <c r="H46" s="628">
        <v>0</v>
      </c>
      <c r="I46" s="628">
        <v>0</v>
      </c>
      <c r="J46" s="628">
        <v>0</v>
      </c>
      <c r="K46" s="628">
        <v>0</v>
      </c>
      <c r="L46" s="628">
        <v>0</v>
      </c>
      <c r="M46" s="628">
        <v>0</v>
      </c>
      <c r="N46" s="628">
        <v>0</v>
      </c>
      <c r="O46" s="628">
        <v>0</v>
      </c>
      <c r="P46" s="628">
        <v>0</v>
      </c>
      <c r="Q46" s="628">
        <v>0</v>
      </c>
      <c r="R46" s="628">
        <v>0</v>
      </c>
      <c r="S46" s="628">
        <v>0</v>
      </c>
      <c r="T46" s="628">
        <v>0</v>
      </c>
      <c r="U46" s="628">
        <v>0</v>
      </c>
      <c r="V46" s="628">
        <v>0</v>
      </c>
      <c r="W46" s="628">
        <v>0</v>
      </c>
      <c r="X46" s="628">
        <v>0</v>
      </c>
      <c r="Y46" s="628">
        <v>0</v>
      </c>
      <c r="Z46" s="628">
        <v>0</v>
      </c>
      <c r="AA46" s="628">
        <v>0</v>
      </c>
      <c r="AB46" s="628">
        <v>0</v>
      </c>
      <c r="AC46" s="628">
        <v>0</v>
      </c>
      <c r="AD46" s="628">
        <v>0</v>
      </c>
      <c r="AE46" s="628">
        <v>0</v>
      </c>
      <c r="AF46" s="628">
        <v>0</v>
      </c>
      <c r="AG46" s="628">
        <v>0</v>
      </c>
      <c r="AH46" s="628">
        <v>0</v>
      </c>
      <c r="AI46" s="628">
        <v>0</v>
      </c>
      <c r="AJ46" s="628">
        <v>0</v>
      </c>
      <c r="AK46" s="628">
        <v>0</v>
      </c>
      <c r="AL46" s="628">
        <v>0</v>
      </c>
      <c r="AM46" s="628">
        <v>0</v>
      </c>
      <c r="AN46" s="628">
        <v>0</v>
      </c>
      <c r="AO46" s="628">
        <v>0</v>
      </c>
      <c r="AP46" s="628">
        <v>0</v>
      </c>
      <c r="AQ46" s="628">
        <v>0</v>
      </c>
      <c r="AR46" s="628">
        <v>0</v>
      </c>
      <c r="AS46" s="628">
        <v>0</v>
      </c>
      <c r="AT46" s="628">
        <v>0</v>
      </c>
      <c r="AU46" s="628">
        <v>0</v>
      </c>
      <c r="AV46" s="628">
        <v>0</v>
      </c>
      <c r="AW46" s="628">
        <v>0</v>
      </c>
    </row>
    <row r="47" spans="1:49" s="110" customFormat="1">
      <c r="A47" s="254" t="s">
        <v>275</v>
      </c>
      <c r="B47" s="629">
        <v>722140.67753121885</v>
      </c>
      <c r="C47" s="629">
        <v>683602.47955627285</v>
      </c>
      <c r="D47" s="629">
        <v>730755.27020390914</v>
      </c>
      <c r="E47" s="629">
        <v>773355.43615999969</v>
      </c>
      <c r="F47" s="629">
        <v>813623.08277158358</v>
      </c>
      <c r="G47" s="629">
        <v>811374.22265770775</v>
      </c>
      <c r="H47" s="629">
        <v>831585.91656730557</v>
      </c>
      <c r="I47" s="629">
        <v>771393.82</v>
      </c>
      <c r="J47" s="629">
        <v>785973.52071361104</v>
      </c>
      <c r="K47" s="629">
        <v>803429.61429657938</v>
      </c>
      <c r="L47" s="629">
        <v>791056.93380973395</v>
      </c>
      <c r="M47" s="629">
        <v>843590.33434124908</v>
      </c>
      <c r="N47" s="629">
        <v>840508.85634667822</v>
      </c>
      <c r="O47" s="629">
        <v>790702</v>
      </c>
      <c r="P47" s="629">
        <v>760102.03716960899</v>
      </c>
      <c r="Q47" s="629">
        <v>722442</v>
      </c>
      <c r="R47" s="629">
        <v>705851.27935678489</v>
      </c>
      <c r="S47" s="629">
        <v>683651.54499108379</v>
      </c>
      <c r="T47" s="629">
        <v>705412.46680213243</v>
      </c>
      <c r="U47" s="629">
        <v>674468.25762741768</v>
      </c>
      <c r="V47" s="629">
        <v>689856.7555311193</v>
      </c>
      <c r="W47" s="629">
        <v>686568.74312694778</v>
      </c>
      <c r="X47" s="629">
        <v>704880.39039763471</v>
      </c>
      <c r="Y47" s="629">
        <v>705465.9680956474</v>
      </c>
      <c r="Z47" s="629">
        <v>711490.28319940774</v>
      </c>
      <c r="AA47" s="629">
        <v>700464.63486780319</v>
      </c>
      <c r="AB47" s="629">
        <v>701124.48221773026</v>
      </c>
      <c r="AC47" s="629">
        <v>709536.38406406634</v>
      </c>
      <c r="AD47" s="629">
        <v>711401.97638043505</v>
      </c>
      <c r="AE47" s="629">
        <v>781507.06828129594</v>
      </c>
      <c r="AF47" s="629">
        <v>763410.35000913334</v>
      </c>
      <c r="AG47" s="629">
        <v>769681.56238684279</v>
      </c>
      <c r="AH47" s="629">
        <v>766064.65784793498</v>
      </c>
      <c r="AI47" s="629">
        <v>827163.3531492647</v>
      </c>
      <c r="AJ47" s="629">
        <v>830490.94864377147</v>
      </c>
      <c r="AK47" s="629">
        <v>867511.79967572901</v>
      </c>
      <c r="AL47" s="629">
        <v>932460.69660576631</v>
      </c>
      <c r="AM47" s="629">
        <v>924311.38471658167</v>
      </c>
      <c r="AN47" s="629">
        <v>963285.95289054967</v>
      </c>
      <c r="AO47" s="629">
        <v>1039385.724838232</v>
      </c>
      <c r="AP47" s="629">
        <v>1072894.0439382854</v>
      </c>
      <c r="AQ47" s="629">
        <v>1107212.6078379136</v>
      </c>
      <c r="AR47" s="629">
        <v>1109309.8442088424</v>
      </c>
      <c r="AS47" s="629">
        <v>1104000.5626582527</v>
      </c>
      <c r="AT47" s="629">
        <v>1124754.2932749118</v>
      </c>
      <c r="AU47" s="629">
        <v>1175115.914311006</v>
      </c>
      <c r="AV47" s="629">
        <v>1235313.3220361145</v>
      </c>
      <c r="AW47" s="629">
        <v>0</v>
      </c>
    </row>
    <row r="48" spans="1:49" s="110" customFormat="1">
      <c r="A48" s="123" t="s">
        <v>422</v>
      </c>
      <c r="B48" s="628">
        <v>688456.770346637</v>
      </c>
      <c r="C48" s="628">
        <v>647215.36405809107</v>
      </c>
      <c r="D48" s="628">
        <v>695439.136696</v>
      </c>
      <c r="E48" s="628">
        <v>725288.15308354516</v>
      </c>
      <c r="F48" s="628">
        <v>761431.38410621998</v>
      </c>
      <c r="G48" s="628">
        <v>763068.27629465016</v>
      </c>
      <c r="H48" s="628">
        <v>782472.6121860299</v>
      </c>
      <c r="I48" s="628">
        <v>720363.89599999995</v>
      </c>
      <c r="J48" s="628">
        <v>734716.02064888016</v>
      </c>
      <c r="K48" s="628">
        <v>753727.84351975005</v>
      </c>
      <c r="L48" s="628">
        <v>749291.14746105007</v>
      </c>
      <c r="M48" s="628">
        <v>782969.96037187998</v>
      </c>
      <c r="N48" s="628">
        <v>785773</v>
      </c>
      <c r="O48" s="628">
        <v>731374</v>
      </c>
      <c r="P48" s="628">
        <v>702885.693730945</v>
      </c>
      <c r="Q48" s="628">
        <v>668872</v>
      </c>
      <c r="R48" s="628">
        <v>643214.02</v>
      </c>
      <c r="S48" s="628">
        <v>618942.36071119038</v>
      </c>
      <c r="T48" s="628">
        <v>633781.38443959586</v>
      </c>
      <c r="U48" s="628">
        <v>602898.95176554774</v>
      </c>
      <c r="V48" s="628">
        <v>616822.46182411141</v>
      </c>
      <c r="W48" s="628">
        <v>599855.72455467947</v>
      </c>
      <c r="X48" s="628">
        <v>611008.19262960367</v>
      </c>
      <c r="Y48" s="628">
        <v>614372.92122120701</v>
      </c>
      <c r="Z48" s="628">
        <v>624018.7113264479</v>
      </c>
      <c r="AA48" s="628">
        <v>606099.28896203358</v>
      </c>
      <c r="AB48" s="628">
        <v>610315.13631196064</v>
      </c>
      <c r="AC48" s="628">
        <v>613363.97187765362</v>
      </c>
      <c r="AD48" s="628">
        <v>612629.80626423226</v>
      </c>
      <c r="AE48" s="628">
        <v>670533.3815777261</v>
      </c>
      <c r="AF48" s="628">
        <v>663332.6369677058</v>
      </c>
      <c r="AG48" s="628">
        <v>682593.42084806948</v>
      </c>
      <c r="AH48" s="628">
        <v>677256.13353509095</v>
      </c>
      <c r="AI48" s="628">
        <v>706343.48378669634</v>
      </c>
      <c r="AJ48" s="628">
        <v>705828.22505551379</v>
      </c>
      <c r="AK48" s="628">
        <v>741373.27276652097</v>
      </c>
      <c r="AL48" s="628">
        <v>789739.18033949635</v>
      </c>
      <c r="AM48" s="628">
        <v>790538.98278404842</v>
      </c>
      <c r="AN48" s="628">
        <v>827806.2045963977</v>
      </c>
      <c r="AO48" s="628">
        <v>881751.59650407941</v>
      </c>
      <c r="AP48" s="628">
        <v>917091.56438754592</v>
      </c>
      <c r="AQ48" s="628">
        <v>936203.33027953608</v>
      </c>
      <c r="AR48" s="628">
        <v>943497.37167198386</v>
      </c>
      <c r="AS48" s="628">
        <v>915823.26139285846</v>
      </c>
      <c r="AT48" s="628">
        <v>938286.50891349954</v>
      </c>
      <c r="AU48" s="628">
        <v>962139.91732287325</v>
      </c>
      <c r="AV48" s="628">
        <v>1008383.4856632991</v>
      </c>
      <c r="AW48" s="628">
        <v>0</v>
      </c>
    </row>
    <row r="49" spans="1:49" s="110" customFormat="1">
      <c r="A49" s="123" t="s">
        <v>423</v>
      </c>
      <c r="B49" s="628">
        <v>1885.2437563636399</v>
      </c>
      <c r="C49" s="628">
        <v>2950.890887545454</v>
      </c>
      <c r="D49" s="628">
        <v>1879.9088972727272</v>
      </c>
      <c r="E49" s="628">
        <v>11115.56034109091</v>
      </c>
      <c r="F49" s="628">
        <v>15239.975930000001</v>
      </c>
      <c r="G49" s="628">
        <v>11727.132514200001</v>
      </c>
      <c r="H49" s="628">
        <v>12534.49053241818</v>
      </c>
      <c r="I49" s="628">
        <v>11317.92</v>
      </c>
      <c r="J49" s="628">
        <v>11545.496513272728</v>
      </c>
      <c r="K49" s="628">
        <v>19584.873751309089</v>
      </c>
      <c r="L49" s="628">
        <v>11648.889323163638</v>
      </c>
      <c r="M49" s="628">
        <v>24231.283735454497</v>
      </c>
      <c r="N49" s="628">
        <v>18346.766112763678</v>
      </c>
      <c r="O49" s="628">
        <v>27620</v>
      </c>
      <c r="P49" s="628">
        <v>25507.868849463001</v>
      </c>
      <c r="Q49" s="628">
        <v>16418</v>
      </c>
      <c r="R49" s="628">
        <v>18844.348950714371</v>
      </c>
      <c r="S49" s="628">
        <v>9722.8725641289293</v>
      </c>
      <c r="T49" s="628">
        <v>16644.770646772216</v>
      </c>
      <c r="U49" s="628">
        <v>15831.399100601089</v>
      </c>
      <c r="V49" s="628">
        <v>17296.386945738872</v>
      </c>
      <c r="W49" s="628">
        <v>22527</v>
      </c>
      <c r="X49" s="628">
        <v>29686.179195762717</v>
      </c>
      <c r="Y49" s="628">
        <v>30011.712737703565</v>
      </c>
      <c r="Z49" s="628">
        <v>26390.237736223007</v>
      </c>
      <c r="AA49" s="628">
        <v>24260</v>
      </c>
      <c r="AB49" s="628">
        <v>20704</v>
      </c>
      <c r="AC49" s="628">
        <v>18792.908035768167</v>
      </c>
      <c r="AD49" s="628">
        <v>21392.665965558299</v>
      </c>
      <c r="AE49" s="628">
        <v>27059.785943069892</v>
      </c>
      <c r="AF49" s="628">
        <v>16163.812280927481</v>
      </c>
      <c r="AG49" s="628">
        <v>19405.013114898284</v>
      </c>
      <c r="AH49" s="628">
        <v>21125.395888969033</v>
      </c>
      <c r="AI49" s="628">
        <v>17042.082294568314</v>
      </c>
      <c r="AJ49" s="628">
        <v>20884.936520257728</v>
      </c>
      <c r="AK49" s="628">
        <v>19496.856895938021</v>
      </c>
      <c r="AL49" s="628">
        <v>36079.846252999996</v>
      </c>
      <c r="AM49" s="628">
        <v>18619.301927158209</v>
      </c>
      <c r="AN49" s="628">
        <v>20326.64828877696</v>
      </c>
      <c r="AO49" s="628">
        <v>28806.745866022691</v>
      </c>
      <c r="AP49" s="628">
        <v>26975.097082609587</v>
      </c>
      <c r="AQ49" s="628">
        <v>26098.780533627414</v>
      </c>
      <c r="AR49" s="628">
        <v>20901.975512108547</v>
      </c>
      <c r="AS49" s="628">
        <v>29994.894852124242</v>
      </c>
      <c r="AT49" s="628">
        <v>28285.377948142348</v>
      </c>
      <c r="AU49" s="628">
        <v>33475.526490602642</v>
      </c>
      <c r="AV49" s="628">
        <v>47429.365875285555</v>
      </c>
      <c r="AW49" s="628">
        <v>0</v>
      </c>
    </row>
    <row r="50" spans="1:49" s="110" customFormat="1">
      <c r="A50" s="123" t="s">
        <v>424</v>
      </c>
      <c r="B50" s="628">
        <v>31798.663428218199</v>
      </c>
      <c r="C50" s="628">
        <v>33436.224610636367</v>
      </c>
      <c r="D50" s="628">
        <v>33436.224610636367</v>
      </c>
      <c r="E50" s="628">
        <v>36951.722735363634</v>
      </c>
      <c r="F50" s="628">
        <v>36951.722735363597</v>
      </c>
      <c r="G50" s="628">
        <v>36578.813848857513</v>
      </c>
      <c r="H50" s="628">
        <v>36578.813848857513</v>
      </c>
      <c r="I50" s="628">
        <v>39712.004000000001</v>
      </c>
      <c r="J50" s="628">
        <v>39712.003551458118</v>
      </c>
      <c r="K50" s="628">
        <v>30116.897025520208</v>
      </c>
      <c r="L50" s="628">
        <v>30116.897025520208</v>
      </c>
      <c r="M50" s="628">
        <v>36389.090233914598</v>
      </c>
      <c r="N50" s="628">
        <v>36389.090233914598</v>
      </c>
      <c r="O50" s="628">
        <v>31708</v>
      </c>
      <c r="P50" s="628">
        <v>31708.474589201098</v>
      </c>
      <c r="Q50" s="628">
        <v>37152</v>
      </c>
      <c r="R50" s="628">
        <v>43792.909746472396</v>
      </c>
      <c r="S50" s="628">
        <v>54986.311715764379</v>
      </c>
      <c r="T50" s="628">
        <v>54986.311715764379</v>
      </c>
      <c r="U50" s="628">
        <v>55737.906761268867</v>
      </c>
      <c r="V50" s="628">
        <v>55737.906761268867</v>
      </c>
      <c r="W50" s="628">
        <v>64186.01857226828</v>
      </c>
      <c r="X50" s="628">
        <v>64186.01857226828</v>
      </c>
      <c r="Y50" s="628">
        <v>61081.334136736819</v>
      </c>
      <c r="Z50" s="628">
        <v>61081.334136736819</v>
      </c>
      <c r="AA50" s="628">
        <v>70105.345905769675</v>
      </c>
      <c r="AB50" s="628">
        <v>70105.345905769675</v>
      </c>
      <c r="AC50" s="628">
        <v>77379.504150644498</v>
      </c>
      <c r="AD50" s="628">
        <v>77379.504150644498</v>
      </c>
      <c r="AE50" s="628">
        <v>83913.900760500008</v>
      </c>
      <c r="AF50" s="628">
        <v>83913.900760500008</v>
      </c>
      <c r="AG50" s="628">
        <v>67683.128423875009</v>
      </c>
      <c r="AH50" s="628">
        <v>67683.128423875009</v>
      </c>
      <c r="AI50" s="628">
        <v>103777.78706800001</v>
      </c>
      <c r="AJ50" s="628">
        <v>103777.78706800001</v>
      </c>
      <c r="AK50" s="628">
        <v>106641.67001327001</v>
      </c>
      <c r="AL50" s="628">
        <v>106641.67001327001</v>
      </c>
      <c r="AM50" s="628">
        <v>115153.10000537502</v>
      </c>
      <c r="AN50" s="628">
        <v>115153.10000537502</v>
      </c>
      <c r="AO50" s="628">
        <v>128827.38246812997</v>
      </c>
      <c r="AP50" s="628">
        <v>128827.38246812997</v>
      </c>
      <c r="AQ50" s="628">
        <v>144910.49702475002</v>
      </c>
      <c r="AR50" s="628">
        <v>144910.49702475002</v>
      </c>
      <c r="AS50" s="628">
        <v>158182.40641327002</v>
      </c>
      <c r="AT50" s="628">
        <v>158182.40641326999</v>
      </c>
      <c r="AU50" s="628">
        <v>179500.47049753001</v>
      </c>
      <c r="AV50" s="628">
        <v>179500.47049753001</v>
      </c>
      <c r="AW50" s="628">
        <v>0</v>
      </c>
    </row>
    <row r="51" spans="1:49" s="79" customFormat="1">
      <c r="A51" s="623" t="s">
        <v>276</v>
      </c>
      <c r="B51" s="627">
        <v>79435.474528434075</v>
      </c>
      <c r="C51" s="627">
        <v>75196.272751190016</v>
      </c>
      <c r="D51" s="627">
        <v>80383.079722430004</v>
      </c>
      <c r="E51" s="627">
        <v>85069.097977599973</v>
      </c>
      <c r="F51" s="627">
        <v>89498.539104874188</v>
      </c>
      <c r="G51" s="627">
        <v>89251.16449234786</v>
      </c>
      <c r="H51" s="627">
        <v>91474.450822403611</v>
      </c>
      <c r="I51" s="627">
        <v>84853.32</v>
      </c>
      <c r="J51" s="627">
        <v>86457.087278497216</v>
      </c>
      <c r="K51" s="627">
        <v>88377.257572623726</v>
      </c>
      <c r="L51" s="627">
        <v>87016.262719070728</v>
      </c>
      <c r="M51" s="627">
        <v>92794.936777537398</v>
      </c>
      <c r="N51" s="627">
        <v>92455.974198134601</v>
      </c>
      <c r="O51" s="627">
        <v>78082</v>
      </c>
      <c r="P51" s="627">
        <v>75060.076170498898</v>
      </c>
      <c r="Q51" s="627">
        <v>71341</v>
      </c>
      <c r="R51" s="627">
        <v>69702.813836482514</v>
      </c>
      <c r="S51" s="627">
        <v>63237.767911675248</v>
      </c>
      <c r="T51" s="627">
        <v>65250.653179197252</v>
      </c>
      <c r="U51" s="627">
        <v>62388.313830536143</v>
      </c>
      <c r="V51" s="627">
        <v>63811.749886628531</v>
      </c>
      <c r="W51" s="627">
        <v>59216.554094699248</v>
      </c>
      <c r="X51" s="627">
        <v>60795.933671795981</v>
      </c>
      <c r="Y51" s="627">
        <v>60846.439748249592</v>
      </c>
      <c r="Z51" s="627">
        <v>61366.036925948902</v>
      </c>
      <c r="AA51" s="627">
        <v>56037.170789424257</v>
      </c>
      <c r="AB51" s="627">
        <v>56089.958577418416</v>
      </c>
      <c r="AC51" s="627">
        <v>56762.910725125294</v>
      </c>
      <c r="AD51" s="627">
        <v>56912.158110434808</v>
      </c>
      <c r="AE51" s="627">
        <v>62520.565462503677</v>
      </c>
      <c r="AF51" s="627">
        <v>61072.828000730668</v>
      </c>
      <c r="AG51" s="627">
        <v>61574.404391209027</v>
      </c>
      <c r="AH51" s="627">
        <v>61285.1726278348</v>
      </c>
      <c r="AI51" s="627">
        <v>66173.068251941164</v>
      </c>
      <c r="AJ51" s="627">
        <v>66439.275891501718</v>
      </c>
      <c r="AK51" s="627">
        <v>69400.943974058318</v>
      </c>
      <c r="AL51" s="627">
        <v>74596.855728461305</v>
      </c>
      <c r="AM51" s="627">
        <v>73944.910777326542</v>
      </c>
      <c r="AN51" s="627">
        <v>77062.876231243979</v>
      </c>
      <c r="AO51" s="627">
        <v>83150.857987058567</v>
      </c>
      <c r="AP51" s="627">
        <v>85831.523515062843</v>
      </c>
      <c r="AQ51" s="627">
        <v>88577.008627033079</v>
      </c>
      <c r="AR51" s="627">
        <v>88744.787536707387</v>
      </c>
      <c r="AS51" s="627">
        <v>88320.045012660208</v>
      </c>
      <c r="AT51" s="627">
        <v>89980.343461992947</v>
      </c>
      <c r="AU51" s="627">
        <v>94009.273144880484</v>
      </c>
      <c r="AV51" s="627">
        <v>98825.065762889164</v>
      </c>
      <c r="AW51" s="627">
        <v>0</v>
      </c>
    </row>
    <row r="52" spans="1:49" s="79" customFormat="1">
      <c r="A52" s="623" t="s">
        <v>277</v>
      </c>
      <c r="B52" s="627">
        <v>29850.367471565929</v>
      </c>
      <c r="C52" s="627">
        <v>38468.980248809981</v>
      </c>
      <c r="D52" s="627">
        <v>35967.937277570003</v>
      </c>
      <c r="E52" s="627">
        <v>33308.170022400023</v>
      </c>
      <c r="F52" s="627">
        <v>28735.811895125807</v>
      </c>
      <c r="G52" s="627">
        <v>23042.117085712132</v>
      </c>
      <c r="H52" s="627">
        <v>26568.41870263638</v>
      </c>
      <c r="I52" s="627">
        <v>38859.726000000002</v>
      </c>
      <c r="J52" s="627">
        <v>40131.397797602796</v>
      </c>
      <c r="K52" s="627">
        <v>40327.730521996273</v>
      </c>
      <c r="L52" s="627">
        <v>40974.804479039274</v>
      </c>
      <c r="M52" s="627">
        <v>43838.755260202597</v>
      </c>
      <c r="N52" s="627">
        <v>43095.221774175399</v>
      </c>
      <c r="O52" s="627">
        <v>50362</v>
      </c>
      <c r="P52" s="627">
        <v>50013.580721371101</v>
      </c>
      <c r="Q52" s="627">
        <v>55720</v>
      </c>
      <c r="R52" s="627">
        <v>60750.394259977489</v>
      </c>
      <c r="S52" s="627">
        <v>60811.598630944747</v>
      </c>
      <c r="T52" s="627">
        <v>61796.963368102755</v>
      </c>
      <c r="U52" s="627">
        <v>66764.07358384387</v>
      </c>
      <c r="V52" s="627">
        <v>71699.672192331476</v>
      </c>
      <c r="W52" s="627">
        <v>67366.938964768007</v>
      </c>
      <c r="X52" s="627">
        <v>69282</v>
      </c>
      <c r="Y52" s="627">
        <v>71093.627807450408</v>
      </c>
      <c r="Z52" s="627">
        <v>72812.447416671086</v>
      </c>
      <c r="AA52" s="627">
        <v>78899.630234402051</v>
      </c>
      <c r="AB52" s="627">
        <v>74083.256418494042</v>
      </c>
      <c r="AC52" s="627">
        <v>77520.552296434689</v>
      </c>
      <c r="AD52" s="627">
        <v>75238.273666995199</v>
      </c>
      <c r="AE52" s="627">
        <v>76597.762032096318</v>
      </c>
      <c r="AF52" s="627">
        <v>81595.146753029345</v>
      </c>
      <c r="AG52" s="627">
        <v>101680.60188025098</v>
      </c>
      <c r="AH52" s="627">
        <v>100639.3071908952</v>
      </c>
      <c r="AI52" s="627">
        <v>95610.257709808837</v>
      </c>
      <c r="AJ52" s="627">
        <v>96713.915639558283</v>
      </c>
      <c r="AK52" s="627">
        <v>98385.082382703084</v>
      </c>
      <c r="AL52" s="627">
        <v>91051.35559626836</v>
      </c>
      <c r="AM52" s="627">
        <v>89545.425804683066</v>
      </c>
      <c r="AN52" s="627">
        <v>91913.623529576027</v>
      </c>
      <c r="AO52" s="627">
        <v>90608.87269209142</v>
      </c>
      <c r="AP52" s="627">
        <v>92857.022390227168</v>
      </c>
      <c r="AQ52" s="627">
        <v>90681.394317146929</v>
      </c>
      <c r="AR52" s="627">
        <v>85624.829051722569</v>
      </c>
      <c r="AS52" s="627">
        <v>90955.340008550978</v>
      </c>
      <c r="AT52" s="627">
        <v>84052.747889448205</v>
      </c>
      <c r="AU52" s="627">
        <v>83812.984829611989</v>
      </c>
      <c r="AV52" s="627">
        <v>76523.235663583124</v>
      </c>
      <c r="AW52" s="627">
        <v>0</v>
      </c>
    </row>
    <row r="53" spans="1:49" s="79" customFormat="1">
      <c r="A53" s="624" t="s">
        <v>425</v>
      </c>
      <c r="B53" s="630">
        <v>10.676582194979161</v>
      </c>
      <c r="C53" s="630">
        <v>10.71850135001864</v>
      </c>
      <c r="D53" s="630">
        <v>10.209600264556654</v>
      </c>
      <c r="E53" s="630">
        <v>9.8238084905996494</v>
      </c>
      <c r="F53" s="630">
        <v>10.508661665392243</v>
      </c>
      <c r="G53" s="631">
        <v>9.930234490365418E-2</v>
      </c>
      <c r="H53" s="631">
        <v>0.10134407463725846</v>
      </c>
      <c r="I53" s="631">
        <v>0.11509999999999999</v>
      </c>
      <c r="J53" s="631">
        <v>0.11392014524874237</v>
      </c>
      <c r="K53" s="631">
        <v>0.11363489534902585</v>
      </c>
      <c r="L53" s="631">
        <v>0.11358645960245339</v>
      </c>
      <c r="M53" s="631">
        <v>0.11612469777478811</v>
      </c>
      <c r="N53" s="631">
        <v>0.11387621051618235</v>
      </c>
      <c r="O53" s="631">
        <v>0.1138</v>
      </c>
      <c r="P53" s="631">
        <v>0.1134</v>
      </c>
      <c r="Q53" s="631">
        <v>0.12180000000000001</v>
      </c>
      <c r="R53" s="631">
        <v>0.12790732851522479</v>
      </c>
      <c r="S53" s="631">
        <v>0.12413816076812471</v>
      </c>
      <c r="T53" s="631">
        <v>0.12424368737987415</v>
      </c>
      <c r="U53" s="631">
        <v>0.13291666537840599</v>
      </c>
      <c r="V53" s="631">
        <v>0.13804019308642443</v>
      </c>
      <c r="W53" s="631">
        <v>0.12771773100192696</v>
      </c>
      <c r="X53" s="631">
        <v>0.12859999999999999</v>
      </c>
      <c r="Y53" s="631">
        <v>0.13197873646995906</v>
      </c>
      <c r="Z53" s="631">
        <v>0.13392972998625391</v>
      </c>
      <c r="AA53" s="631">
        <v>0.13996235023168269</v>
      </c>
      <c r="AB53" s="631">
        <v>0.13411600776557664</v>
      </c>
      <c r="AC53" s="631">
        <v>0.1388199945679548</v>
      </c>
      <c r="AD53" s="631">
        <v>0.13547924200932915</v>
      </c>
      <c r="AE53" s="631">
        <v>0.13854797512837977</v>
      </c>
      <c r="AF53" s="631">
        <v>0.14717412448328193</v>
      </c>
      <c r="AG53" s="631">
        <v>0.17344807835953308</v>
      </c>
      <c r="AH53" s="631">
        <v>0.17263230282441952</v>
      </c>
      <c r="AI53" s="631">
        <v>0.16595919255658581</v>
      </c>
      <c r="AJ53" s="631">
        <v>0.16730266351910353</v>
      </c>
      <c r="AK53" s="631">
        <v>0.16542884721101966</v>
      </c>
      <c r="AL53" s="631">
        <v>0.15159113906337612</v>
      </c>
      <c r="AM53" s="631">
        <v>0.15466055111471211</v>
      </c>
      <c r="AN53" s="631">
        <v>0.1540982412857986</v>
      </c>
      <c r="AO53" s="631">
        <v>0.14741774742274572</v>
      </c>
      <c r="AP53" s="631">
        <v>0.14740758267667967</v>
      </c>
      <c r="AQ53" s="631">
        <v>0.14600291141374461</v>
      </c>
      <c r="AR53" s="631">
        <v>0.14131982940654078</v>
      </c>
      <c r="AS53" s="631">
        <v>0.14644308331336459</v>
      </c>
      <c r="AT53" s="631">
        <v>0.13908011166609507</v>
      </c>
      <c r="AU53" s="631">
        <v>0.1388406089271837</v>
      </c>
      <c r="AV53" s="631">
        <v>0.13007214419909433</v>
      </c>
      <c r="AW53" s="631">
        <v>0</v>
      </c>
    </row>
    <row r="54" spans="1:49" s="79" customFormat="1">
      <c r="A54" s="625" t="s">
        <v>426</v>
      </c>
      <c r="B54" s="632">
        <v>9.0750949280470152</v>
      </c>
      <c r="C54" s="632">
        <v>9.1107261694584203</v>
      </c>
      <c r="D54" s="632">
        <v>8.6781601975042122</v>
      </c>
      <c r="E54" s="632">
        <v>8.3502371588217095</v>
      </c>
      <c r="F54" s="632">
        <v>8.2415512071730461</v>
      </c>
      <c r="G54" s="633">
        <v>7.8287425604667241E-2</v>
      </c>
      <c r="H54" s="633">
        <v>7.4616461930470779E-2</v>
      </c>
      <c r="I54" s="633">
        <v>9.2799999999999994E-2</v>
      </c>
      <c r="J54" s="633">
        <v>9.0379232594151995E-2</v>
      </c>
      <c r="K54" s="633">
        <v>8.6801806157006278E-2</v>
      </c>
      <c r="L54" s="633">
        <v>8.7143879927194384E-2</v>
      </c>
      <c r="M54" s="633">
        <v>8.0691853438868325E-2</v>
      </c>
      <c r="N54" s="633">
        <v>8.1709285925386108E-2</v>
      </c>
      <c r="O54" s="633">
        <v>8.2600000000000007E-2</v>
      </c>
      <c r="P54" s="633">
        <v>8.4199999999999997E-2</v>
      </c>
      <c r="Q54" s="633">
        <v>9.0700000000000003E-2</v>
      </c>
      <c r="R54" s="633">
        <v>9.5938678517788062E-2</v>
      </c>
      <c r="S54" s="633">
        <v>9.2044076931473456E-2</v>
      </c>
      <c r="T54" s="633">
        <v>9.1767248306071914E-2</v>
      </c>
      <c r="U54" s="633">
        <v>0.10038970839873598</v>
      </c>
      <c r="V54" s="633">
        <v>0.10483344427034123</v>
      </c>
      <c r="W54" s="633">
        <v>9.7581409322410301E-2</v>
      </c>
      <c r="X54" s="633">
        <v>9.4600000000000004E-2</v>
      </c>
      <c r="Y54" s="633">
        <v>9.6648502798615255E-2</v>
      </c>
      <c r="Z54" s="633">
        <v>0.10002817072456577</v>
      </c>
      <c r="AA54" s="633">
        <v>0.10533253232568295</v>
      </c>
      <c r="AB54" s="633">
        <v>0.10009144332691922</v>
      </c>
      <c r="AC54" s="633">
        <v>0.10238331844833297</v>
      </c>
      <c r="AD54" s="633">
        <v>0.10020929852721816</v>
      </c>
      <c r="AE54" s="633">
        <v>9.9833020384132179E-2</v>
      </c>
      <c r="AF54" s="633">
        <v>0.10558902116310792</v>
      </c>
      <c r="AG54" s="633">
        <v>0.13105155194119053</v>
      </c>
      <c r="AH54" s="633">
        <v>0.13617028592565195</v>
      </c>
      <c r="AI54" s="633">
        <v>0.12893749982393646</v>
      </c>
      <c r="AJ54" s="633">
        <v>0.13490396604510935</v>
      </c>
      <c r="AK54" s="633">
        <v>0.13170391688622568</v>
      </c>
      <c r="AL54" s="633">
        <v>0.11940191370592601</v>
      </c>
      <c r="AM54" s="633">
        <v>0.12708794363480483</v>
      </c>
      <c r="AN54" s="633">
        <v>0.12485017648432528</v>
      </c>
      <c r="AO54" s="633">
        <v>0.11771903763451545</v>
      </c>
      <c r="AP54" s="633">
        <v>0.12005148198265039</v>
      </c>
      <c r="AQ54" s="633">
        <v>0.12013645198466934</v>
      </c>
      <c r="AR54" s="633">
        <v>0.1221491956011886</v>
      </c>
      <c r="AS54" s="633">
        <v>0.12494332434327327</v>
      </c>
      <c r="AT54" s="633">
        <v>0.12123203812734278</v>
      </c>
      <c r="AU54" s="633">
        <v>0.11901132659696959</v>
      </c>
      <c r="AV54" s="633">
        <v>0.11597949116163969</v>
      </c>
      <c r="AW54" s="633">
        <v>0</v>
      </c>
    </row>
    <row r="55" spans="1:49" s="79" customFormat="1" ht="13.5" thickBot="1">
      <c r="A55" s="626" t="s">
        <v>427</v>
      </c>
      <c r="B55" s="634">
        <v>15.133594519784612</v>
      </c>
      <c r="C55" s="634">
        <v>16.627390391237352</v>
      </c>
      <c r="D55" s="634">
        <v>15.92202228901251</v>
      </c>
      <c r="E55" s="634">
        <v>15.306967852684608</v>
      </c>
      <c r="F55" s="634">
        <v>14.53183341323578</v>
      </c>
      <c r="G55" s="635">
        <v>0.13839887741347787</v>
      </c>
      <c r="H55" s="635">
        <v>0.1419490965074395</v>
      </c>
      <c r="I55" s="635">
        <v>0.16039999999999999</v>
      </c>
      <c r="J55" s="635">
        <v>0.16105947813759194</v>
      </c>
      <c r="K55" s="635">
        <v>0.16019447852604252</v>
      </c>
      <c r="L55" s="635">
        <v>0.16179754165317078</v>
      </c>
      <c r="M55" s="635">
        <v>0.16196687713881386</v>
      </c>
      <c r="N55" s="635">
        <v>0.16127277535360107</v>
      </c>
      <c r="O55" s="635">
        <v>0.16239999999999999</v>
      </c>
      <c r="P55" s="635">
        <v>0.16450000000000001</v>
      </c>
      <c r="Q55" s="635">
        <v>0.1759</v>
      </c>
      <c r="R55" s="635">
        <v>0.18481684727601116</v>
      </c>
      <c r="S55" s="635">
        <v>0.18145116097739217</v>
      </c>
      <c r="T55" s="635">
        <v>0.18010401364643977</v>
      </c>
      <c r="U55" s="635">
        <v>0.19148771784857654</v>
      </c>
      <c r="V55" s="635">
        <v>0.19643414519385266</v>
      </c>
      <c r="W55" s="635">
        <v>0.18437119254835638</v>
      </c>
      <c r="X55" s="635">
        <v>0.1845</v>
      </c>
      <c r="Y55" s="635">
        <v>0.18702541798275873</v>
      </c>
      <c r="Z55" s="635">
        <v>0.18858793649190864</v>
      </c>
      <c r="AA55" s="635">
        <v>0.19263901616136539</v>
      </c>
      <c r="AB55" s="635">
        <v>0.18566353014318668</v>
      </c>
      <c r="AC55" s="635">
        <v>0.18925521796699729</v>
      </c>
      <c r="AD55" s="635">
        <v>0.18576056317667605</v>
      </c>
      <c r="AE55" s="635">
        <v>0.17801288451626093</v>
      </c>
      <c r="AF55" s="635">
        <v>0.18688242142912151</v>
      </c>
      <c r="AG55" s="635">
        <v>0.21210762216615825</v>
      </c>
      <c r="AH55" s="635">
        <v>0.21137181850108572</v>
      </c>
      <c r="AI55" s="635">
        <v>0.1955881209507061</v>
      </c>
      <c r="AJ55" s="635">
        <v>0.19645390692998688</v>
      </c>
      <c r="AK55" s="635">
        <v>0.19341065610805619</v>
      </c>
      <c r="AL55" s="635">
        <v>0.17764632003013833</v>
      </c>
      <c r="AM55" s="635">
        <v>0.17687798645057215</v>
      </c>
      <c r="AN55" s="635">
        <v>0.17541675874000562</v>
      </c>
      <c r="AO55" s="635">
        <v>0.16717540613345788</v>
      </c>
      <c r="AP55" s="635">
        <v>0.16654817585656059</v>
      </c>
      <c r="AQ55" s="635">
        <v>0.16190061572205464</v>
      </c>
      <c r="AR55" s="635">
        <v>0.15718747787079271</v>
      </c>
      <c r="AS55" s="635">
        <v>0.16238704135216772</v>
      </c>
      <c r="AT55" s="635">
        <v>0.15472987513095521</v>
      </c>
      <c r="AU55" s="635">
        <v>0.15132316379082944</v>
      </c>
      <c r="AV55" s="635">
        <v>0.14194641820704637</v>
      </c>
      <c r="AW55" s="635">
        <v>0</v>
      </c>
    </row>
    <row r="56" spans="1:49" s="79" customFormat="1" ht="13.5" thickTop="1">
      <c r="B56" s="513"/>
      <c r="C56" s="319"/>
      <c r="D56" s="319"/>
      <c r="E56" s="84"/>
      <c r="F56" s="84"/>
      <c r="G56" s="84"/>
      <c r="H56" s="84"/>
      <c r="I56" s="84"/>
      <c r="J56" s="89"/>
      <c r="K56" s="89"/>
      <c r="L56" s="89"/>
      <c r="M56" s="89"/>
      <c r="N56" s="89"/>
      <c r="O56" s="89"/>
      <c r="P56" s="89"/>
      <c r="Q56" s="89"/>
      <c r="R56" s="89"/>
      <c r="S56" s="89"/>
      <c r="T56" s="89"/>
      <c r="U56" s="89"/>
      <c r="V56" s="89"/>
      <c r="W56" s="89"/>
      <c r="X56" s="89"/>
      <c r="Y56" s="89"/>
      <c r="Z56" s="89"/>
      <c r="AA56" s="89"/>
    </row>
    <row r="57" spans="1:49" s="79" customFormat="1">
      <c r="B57" s="513"/>
      <c r="C57" s="319"/>
      <c r="D57" s="319"/>
      <c r="E57" s="84"/>
      <c r="F57" s="84"/>
      <c r="G57" s="84"/>
      <c r="H57" s="84"/>
      <c r="I57" s="84"/>
      <c r="J57" s="89"/>
      <c r="K57" s="89"/>
      <c r="L57" s="89"/>
      <c r="M57" s="89"/>
      <c r="N57" s="89"/>
      <c r="O57" s="89"/>
      <c r="P57" s="89"/>
      <c r="Q57" s="89"/>
      <c r="R57" s="89"/>
      <c r="S57" s="89"/>
      <c r="T57" s="89"/>
      <c r="U57" s="89"/>
      <c r="V57" s="89"/>
      <c r="W57" s="89"/>
      <c r="X57" s="89"/>
      <c r="Y57" s="89"/>
      <c r="Z57" s="89"/>
      <c r="AA57" s="89"/>
    </row>
    <row r="58" spans="1:49" s="79" customFormat="1">
      <c r="B58" s="513"/>
      <c r="C58" s="319"/>
      <c r="D58" s="319"/>
      <c r="E58" s="84"/>
      <c r="F58" s="84"/>
      <c r="G58" s="84"/>
      <c r="H58" s="84"/>
      <c r="I58" s="84"/>
      <c r="J58" s="89"/>
      <c r="K58" s="89"/>
      <c r="L58" s="89"/>
      <c r="M58" s="89"/>
      <c r="N58" s="89"/>
      <c r="O58" s="89"/>
      <c r="P58" s="89"/>
      <c r="Q58" s="89"/>
      <c r="R58" s="89"/>
      <c r="S58" s="89"/>
      <c r="T58" s="89"/>
      <c r="U58" s="89"/>
      <c r="V58" s="89"/>
      <c r="W58" s="89"/>
      <c r="X58" s="89"/>
      <c r="Y58" s="89"/>
      <c r="Z58" s="89"/>
      <c r="AA58" s="89"/>
    </row>
    <row r="59" spans="1:49" s="79" customFormat="1">
      <c r="B59" s="513"/>
      <c r="C59" s="319"/>
      <c r="D59" s="319"/>
      <c r="E59" s="84"/>
      <c r="F59" s="84"/>
      <c r="G59" s="84"/>
      <c r="H59" s="84"/>
      <c r="I59" s="84"/>
      <c r="J59" s="89"/>
      <c r="K59" s="89"/>
      <c r="L59" s="89"/>
      <c r="M59" s="89"/>
      <c r="N59" s="89"/>
      <c r="O59" s="89"/>
      <c r="P59" s="89"/>
      <c r="Q59" s="89"/>
      <c r="R59" s="89"/>
      <c r="S59" s="89"/>
      <c r="T59" s="89"/>
      <c r="U59" s="89"/>
      <c r="V59" s="89"/>
      <c r="W59" s="89"/>
      <c r="X59" s="89"/>
      <c r="Y59" s="89"/>
      <c r="Z59" s="89"/>
      <c r="AA59" s="89"/>
    </row>
    <row r="60" spans="1:49" s="79" customFormat="1">
      <c r="B60" s="513"/>
      <c r="C60" s="319"/>
      <c r="D60" s="319"/>
      <c r="E60" s="84"/>
      <c r="F60" s="84"/>
      <c r="G60" s="84"/>
      <c r="H60" s="84"/>
      <c r="I60" s="84"/>
      <c r="J60" s="89"/>
      <c r="K60" s="89"/>
      <c r="L60" s="89"/>
      <c r="M60" s="89"/>
      <c r="N60" s="89"/>
      <c r="O60" s="89"/>
      <c r="P60" s="89"/>
      <c r="Q60" s="89"/>
      <c r="R60" s="89"/>
      <c r="S60" s="89"/>
      <c r="T60" s="89"/>
      <c r="U60" s="89"/>
      <c r="V60" s="89"/>
      <c r="W60" s="89"/>
      <c r="X60" s="89"/>
      <c r="Y60" s="89"/>
      <c r="Z60" s="89"/>
      <c r="AA60" s="89"/>
    </row>
    <row r="303" ht="10.5" customHeight="1"/>
    <row r="304" ht="10.5" customHeight="1"/>
    <row r="305" ht="10.5" customHeight="1"/>
    <row r="306" ht="10.5" customHeight="1"/>
    <row r="307" ht="10.5" customHeight="1"/>
    <row r="308" ht="10.5" customHeight="1"/>
    <row r="309" ht="10.5" customHeight="1"/>
    <row r="310" ht="10.5" customHeight="1"/>
    <row r="311" ht="10.5" customHeight="1"/>
    <row r="312" ht="10.5" customHeight="1"/>
    <row r="313" ht="10.5" customHeight="1"/>
    <row r="314" ht="10.5" customHeight="1"/>
    <row r="315" ht="10.5" customHeight="1"/>
    <row r="316" ht="10.5" customHeight="1"/>
    <row r="317" ht="10.5" customHeight="1"/>
    <row r="318" ht="10.5" customHeight="1"/>
    <row r="319" ht="10.5" customHeight="1"/>
    <row r="320" ht="10.5" customHeight="1"/>
    <row r="321" ht="10.5" customHeight="1"/>
    <row r="322" ht="10.5" customHeight="1"/>
    <row r="323" ht="10.5" customHeight="1"/>
    <row r="324" ht="10.5" customHeight="1"/>
    <row r="325" ht="10.5" customHeight="1"/>
    <row r="326" ht="10.5" customHeight="1"/>
    <row r="327" ht="10.5" customHeight="1"/>
    <row r="328" ht="10.5" customHeight="1"/>
    <row r="329" ht="10.5" customHeight="1"/>
    <row r="330" ht="10.5" customHeight="1"/>
    <row r="331" ht="10.5" customHeight="1"/>
    <row r="332" ht="10.5" customHeight="1"/>
    <row r="333" ht="10.5" customHeight="1"/>
    <row r="334" ht="10.5" customHeight="1"/>
    <row r="335" ht="10.5" customHeight="1"/>
    <row r="336" ht="10.5" customHeight="1"/>
    <row r="337" ht="10.5" customHeight="1"/>
    <row r="338" ht="10.5" customHeight="1"/>
    <row r="339" ht="10.5" customHeight="1"/>
    <row r="340" ht="10.5" customHeight="1"/>
    <row r="341" ht="10.5" customHeight="1"/>
    <row r="342" ht="10.5" customHeight="1"/>
    <row r="343" ht="10.5" customHeight="1"/>
    <row r="344" ht="10.5" customHeight="1"/>
    <row r="345" ht="10.5" customHeight="1"/>
    <row r="346" ht="10.5" customHeight="1"/>
    <row r="347" ht="10.5" customHeight="1"/>
    <row r="348" ht="10.5" customHeight="1"/>
    <row r="349" ht="10.5" customHeight="1"/>
    <row r="350" ht="10.5" customHeight="1"/>
  </sheetData>
  <sheetProtection sheet="1" objects="1" scenarios="1"/>
  <hyperlinks>
    <hyperlink ref="A4" location="'Index'!F11" display="Índice!A1" xr:uid="{453BC2FD-7C16-4A3D-B1B1-D5D2C59EB7CA}"/>
  </hyperlinks>
  <printOptions horizontalCentered="1"/>
  <pageMargins left="0.39370078740157483" right="0.39370078740157483" top="0.39370078740157483" bottom="0.39370078740157483" header="0.51181102362204722" footer="0.51181102362204722"/>
  <pageSetup paperSize="9" orientation="landscape" r:id="rId1"/>
  <headerFooter alignWithMargins="0">
    <oddHeader>&amp;R&amp;"Calibri"&amp;10&amp;K000000 #interna&amp;1#_x000D_</oddHead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2E7CD-1E4A-48E9-8551-909197F00032}">
  <sheetPr codeName="Plan44">
    <tabColor rgb="FF808080"/>
  </sheetPr>
  <dimension ref="A1:AR14"/>
  <sheetViews>
    <sheetView showGridLines="0" showRowColHeaders="0" zoomScaleNormal="100" workbookViewId="0">
      <pane xSplit="1" ySplit="5" topLeftCell="AI6" activePane="bottomRight" state="frozen"/>
      <selection pane="topRight" activeCell="B1" sqref="B1"/>
      <selection pane="bottomLeft" activeCell="A6" sqref="A6"/>
      <selection pane="bottomRight" activeCell="A4" sqref="A4"/>
    </sheetView>
  </sheetViews>
  <sheetFormatPr defaultColWidth="12.42578125" defaultRowHeight="12.75"/>
  <cols>
    <col min="1" max="1" width="40.7109375" customWidth="1"/>
    <col min="2" max="236" width="12.7109375" customWidth="1"/>
  </cols>
  <sheetData>
    <row r="1" spans="1:44" s="136" customFormat="1" ht="16.350000000000001" customHeight="1">
      <c r="A1" s="340"/>
      <c r="B1" s="339"/>
      <c r="C1" s="339"/>
      <c r="D1" s="339"/>
      <c r="E1" s="339"/>
      <c r="F1" s="339"/>
      <c r="G1" s="339"/>
      <c r="H1" s="339"/>
      <c r="I1" s="339"/>
      <c r="J1" s="339"/>
      <c r="K1" s="339"/>
      <c r="L1" s="339"/>
      <c r="M1" s="339"/>
      <c r="N1" s="339"/>
      <c r="O1" s="339"/>
      <c r="P1" s="339"/>
      <c r="Q1" s="339"/>
      <c r="R1" s="339"/>
      <c r="S1" s="339"/>
      <c r="T1" s="339"/>
      <c r="U1" s="339"/>
      <c r="V1" s="339"/>
      <c r="W1" s="339"/>
      <c r="X1" s="339"/>
      <c r="Y1" s="339"/>
      <c r="Z1" s="339"/>
      <c r="AA1" s="339"/>
      <c r="AB1" s="339"/>
      <c r="AC1" s="339"/>
      <c r="AD1" s="339"/>
      <c r="AE1" s="339"/>
      <c r="AF1" s="339"/>
      <c r="AG1" s="339"/>
      <c r="AH1" s="339"/>
      <c r="AI1" s="339"/>
      <c r="AJ1" s="339"/>
      <c r="AK1" s="339"/>
      <c r="AL1" s="339"/>
      <c r="AM1" s="339"/>
      <c r="AN1" s="339"/>
      <c r="AO1" s="339"/>
      <c r="AP1" s="339"/>
      <c r="AQ1" s="339"/>
      <c r="AR1" s="339"/>
    </row>
    <row r="2" spans="1:44" s="515" customFormat="1" ht="33" customHeight="1">
      <c r="A2" s="620" t="s">
        <v>78</v>
      </c>
      <c r="B2" s="339"/>
      <c r="C2" s="339"/>
      <c r="D2" s="339"/>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c r="AH2" s="339"/>
      <c r="AI2" s="339"/>
      <c r="AJ2" s="339"/>
      <c r="AK2" s="339"/>
      <c r="AL2" s="339"/>
      <c r="AM2" s="339"/>
      <c r="AN2" s="339"/>
      <c r="AO2" s="339"/>
      <c r="AP2" s="339"/>
      <c r="AQ2" s="339"/>
      <c r="AR2" s="339"/>
    </row>
    <row r="3" spans="1:44" s="515" customFormat="1" ht="16.350000000000001" customHeight="1">
      <c r="A3" s="621" t="s">
        <v>1443</v>
      </c>
      <c r="B3" s="339"/>
      <c r="C3" s="339"/>
      <c r="D3" s="339"/>
      <c r="E3" s="339"/>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39"/>
      <c r="AG3" s="339"/>
      <c r="AH3" s="339"/>
      <c r="AI3" s="339"/>
      <c r="AJ3" s="339"/>
      <c r="AK3" s="339"/>
      <c r="AL3" s="339"/>
      <c r="AM3" s="339"/>
      <c r="AN3" s="339"/>
      <c r="AO3" s="339"/>
      <c r="AP3" s="339"/>
      <c r="AQ3" s="339"/>
      <c r="AR3" s="339"/>
    </row>
    <row r="4" spans="1:44" s="136" customFormat="1" ht="16.350000000000001" customHeight="1">
      <c r="A4" s="95" t="s">
        <v>1457</v>
      </c>
      <c r="B4" s="94" t="s">
        <v>1492</v>
      </c>
      <c r="C4" s="94" t="s">
        <v>1493</v>
      </c>
      <c r="D4" s="94" t="s">
        <v>1494</v>
      </c>
      <c r="E4" s="94" t="s">
        <v>1495</v>
      </c>
      <c r="F4" s="94" t="s">
        <v>1496</v>
      </c>
      <c r="G4" s="94" t="s">
        <v>1497</v>
      </c>
      <c r="H4" s="94" t="s">
        <v>1498</v>
      </c>
      <c r="I4" s="94" t="s">
        <v>1499</v>
      </c>
      <c r="J4" s="94" t="s">
        <v>1500</v>
      </c>
      <c r="K4" s="94" t="s">
        <v>1501</v>
      </c>
      <c r="L4" s="94" t="s">
        <v>1502</v>
      </c>
      <c r="M4" s="94" t="s">
        <v>1503</v>
      </c>
      <c r="N4" s="94" t="s">
        <v>1504</v>
      </c>
      <c r="O4" s="94" t="s">
        <v>1505</v>
      </c>
      <c r="P4" s="94" t="s">
        <v>1506</v>
      </c>
      <c r="Q4" s="94" t="s">
        <v>1507</v>
      </c>
      <c r="R4" s="94" t="s">
        <v>1508</v>
      </c>
      <c r="S4" s="94" t="s">
        <v>1509</v>
      </c>
      <c r="T4" s="94" t="s">
        <v>1510</v>
      </c>
      <c r="U4" s="94" t="s">
        <v>1511</v>
      </c>
      <c r="V4" s="94" t="s">
        <v>1512</v>
      </c>
      <c r="W4" s="94" t="s">
        <v>1513</v>
      </c>
      <c r="X4" s="94" t="s">
        <v>1514</v>
      </c>
      <c r="Y4" s="94" t="s">
        <v>1515</v>
      </c>
      <c r="Z4" s="94" t="s">
        <v>1516</v>
      </c>
      <c r="AA4" s="94" t="s">
        <v>1517</v>
      </c>
      <c r="AB4" s="94" t="s">
        <v>1518</v>
      </c>
      <c r="AC4" s="94" t="s">
        <v>1519</v>
      </c>
      <c r="AD4" s="94" t="s">
        <v>1520</v>
      </c>
      <c r="AE4" s="94" t="s">
        <v>1388</v>
      </c>
      <c r="AF4" s="94" t="s">
        <v>1389</v>
      </c>
      <c r="AG4" s="94" t="s">
        <v>1390</v>
      </c>
      <c r="AH4" s="94" t="s">
        <v>1391</v>
      </c>
      <c r="AI4" s="94" t="s">
        <v>1392</v>
      </c>
      <c r="AJ4" s="94" t="s">
        <v>1393</v>
      </c>
      <c r="AK4" s="94" t="s">
        <v>1394</v>
      </c>
      <c r="AL4" s="94" t="s">
        <v>1395</v>
      </c>
      <c r="AM4" s="94" t="s">
        <v>1396</v>
      </c>
      <c r="AN4" s="94" t="s">
        <v>1397</v>
      </c>
      <c r="AO4" s="94" t="s">
        <v>1398</v>
      </c>
      <c r="AP4" s="94" t="s">
        <v>1399</v>
      </c>
      <c r="AQ4" s="94" t="s">
        <v>1400</v>
      </c>
      <c r="AR4" s="94" t="s">
        <v>1401</v>
      </c>
    </row>
    <row r="5" spans="1:44" s="139" customFormat="1" ht="4.5" customHeight="1">
      <c r="A5" s="344"/>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row>
    <row r="6" spans="1:44" s="139" customFormat="1">
      <c r="A6" s="144" t="s">
        <v>78</v>
      </c>
      <c r="B6" s="163">
        <v>-504475973.81</v>
      </c>
      <c r="C6" s="163">
        <v>-340355768.37</v>
      </c>
      <c r="D6" s="163">
        <v>-468823505.31</v>
      </c>
      <c r="E6" s="163">
        <v>-255229296.5</v>
      </c>
      <c r="F6" s="163">
        <v>-255045521.04000002</v>
      </c>
      <c r="G6" s="163">
        <v>-80948631.390000001</v>
      </c>
      <c r="H6" s="163">
        <v>-724972626.38000011</v>
      </c>
      <c r="I6" s="163">
        <v>-905236620.82999992</v>
      </c>
      <c r="J6" s="163">
        <v>-790008350.63000011</v>
      </c>
      <c r="K6" s="163">
        <v>-581004362.54999995</v>
      </c>
      <c r="L6" s="163">
        <v>-628659985.44000006</v>
      </c>
      <c r="M6" s="163">
        <v>-747532110.25</v>
      </c>
      <c r="N6" s="163">
        <v>-750715447.56999993</v>
      </c>
      <c r="O6" s="163">
        <v>-516147837.83999997</v>
      </c>
      <c r="P6" s="163">
        <v>-819075114.05999994</v>
      </c>
      <c r="Q6" s="163">
        <v>-636349812.88</v>
      </c>
      <c r="R6" s="163">
        <v>-728882382.71000004</v>
      </c>
      <c r="S6" s="163">
        <v>-797059805.91000009</v>
      </c>
      <c r="T6" s="163">
        <v>-1341049162.1300001</v>
      </c>
      <c r="U6" s="163">
        <v>-1273535107.47</v>
      </c>
      <c r="V6" s="163">
        <v>-1792239229.23</v>
      </c>
      <c r="W6" s="163">
        <v>-2090676667.8800001</v>
      </c>
      <c r="X6" s="163">
        <v>-1936043569.3200002</v>
      </c>
      <c r="Y6" s="163">
        <v>-1336100904.48</v>
      </c>
      <c r="Z6" s="163">
        <v>-783676944.33000004</v>
      </c>
      <c r="AA6" s="163">
        <v>-853357293.96000004</v>
      </c>
      <c r="AB6" s="163">
        <v>-809800343.78999996</v>
      </c>
      <c r="AC6" s="163">
        <v>-1762573941.6199999</v>
      </c>
      <c r="AD6" s="163">
        <v>-1757547825.8200002</v>
      </c>
      <c r="AE6" s="163">
        <v>-1658792652.4400001</v>
      </c>
      <c r="AF6" s="163">
        <v>-1698274488.77</v>
      </c>
      <c r="AG6" s="163">
        <v>-1321871421.71</v>
      </c>
      <c r="AH6" s="163">
        <v>-1580960197.02</v>
      </c>
      <c r="AI6" s="163">
        <v>-1520032847.8899999</v>
      </c>
      <c r="AJ6" s="163">
        <v>-1541546297.3200002</v>
      </c>
      <c r="AK6" s="163">
        <v>-1395777118.04</v>
      </c>
      <c r="AL6" s="163">
        <v>-1464484952.3899999</v>
      </c>
      <c r="AM6" s="163">
        <v>-973198669.95000005</v>
      </c>
      <c r="AN6" s="163">
        <v>-1584081937.9699998</v>
      </c>
      <c r="AO6" s="163">
        <v>-1404252568.45</v>
      </c>
      <c r="AP6" s="163">
        <v>-1523316150.48</v>
      </c>
      <c r="AQ6" s="163">
        <v>-1803973716.8800001</v>
      </c>
      <c r="AR6" s="163">
        <v>-1977798826.9200001</v>
      </c>
    </row>
    <row r="7" spans="1:44" s="139" customFormat="1">
      <c r="A7" s="146" t="s">
        <v>445</v>
      </c>
      <c r="B7" s="166">
        <v>-261345024.34999999</v>
      </c>
      <c r="C7" s="166">
        <v>-216187102.53999999</v>
      </c>
      <c r="D7" s="166">
        <v>-263007728.53</v>
      </c>
      <c r="E7" s="166">
        <v>-222398069.11000001</v>
      </c>
      <c r="F7" s="166">
        <v>-293632209.74000001</v>
      </c>
      <c r="G7" s="166">
        <v>-49894176.630000003</v>
      </c>
      <c r="H7" s="166">
        <v>-417199992.16000003</v>
      </c>
      <c r="I7" s="166">
        <v>-434898375.76999998</v>
      </c>
      <c r="J7" s="166">
        <v>-391245961.41000003</v>
      </c>
      <c r="K7" s="166">
        <v>-184821795.11000001</v>
      </c>
      <c r="L7" s="166">
        <v>-475300035.31</v>
      </c>
      <c r="M7" s="166">
        <v>-538275396.77999997</v>
      </c>
      <c r="N7" s="166">
        <v>-358044192.44</v>
      </c>
      <c r="O7" s="166">
        <v>-111905506.81999999</v>
      </c>
      <c r="P7" s="166">
        <v>-359829931.33999997</v>
      </c>
      <c r="Q7" s="166">
        <v>-285366830.31999999</v>
      </c>
      <c r="R7" s="166">
        <v>-612399021.83000004</v>
      </c>
      <c r="S7" s="166">
        <v>-462679335</v>
      </c>
      <c r="T7" s="166">
        <v>-894050678.38</v>
      </c>
      <c r="U7" s="166">
        <v>-788908137.16999996</v>
      </c>
      <c r="V7" s="166">
        <v>-1411467467.26</v>
      </c>
      <c r="W7" s="166">
        <v>-1681698622.4000001</v>
      </c>
      <c r="X7" s="166">
        <v>-1446199872.72</v>
      </c>
      <c r="Y7" s="166">
        <v>-584097119.64999998</v>
      </c>
      <c r="Z7" s="166">
        <v>-440632957.16000003</v>
      </c>
      <c r="AA7" s="166">
        <v>-471719533.86000001</v>
      </c>
      <c r="AB7" s="166">
        <v>-326847489.68000001</v>
      </c>
      <c r="AC7" s="166">
        <v>-795439452.74000001</v>
      </c>
      <c r="AD7" s="166">
        <v>-1192005472.6600001</v>
      </c>
      <c r="AE7" s="166">
        <v>-1261298839.27</v>
      </c>
      <c r="AF7" s="166">
        <v>-1182185157.27</v>
      </c>
      <c r="AG7" s="166">
        <v>-774256494.98000002</v>
      </c>
      <c r="AH7" s="166">
        <v>-952600604.36000001</v>
      </c>
      <c r="AI7" s="166">
        <v>-753387254.09000003</v>
      </c>
      <c r="AJ7" s="166">
        <v>-967919065.83000004</v>
      </c>
      <c r="AK7" s="166">
        <v>-902358515.28999996</v>
      </c>
      <c r="AL7" s="166">
        <v>-796032630.78999996</v>
      </c>
      <c r="AM7" s="166">
        <v>224539452.75</v>
      </c>
      <c r="AN7" s="166">
        <v>-745460860.16999996</v>
      </c>
      <c r="AO7" s="166">
        <v>-714349978</v>
      </c>
      <c r="AP7" s="166">
        <v>-685942089.02999997</v>
      </c>
      <c r="AQ7" s="166">
        <v>-1119912867.75</v>
      </c>
      <c r="AR7" s="166">
        <v>-1010944924.29</v>
      </c>
    </row>
    <row r="8" spans="1:44" s="329" customFormat="1" ht="13.5" thickBot="1">
      <c r="A8" s="148" t="s">
        <v>466</v>
      </c>
      <c r="B8" s="168">
        <v>-243130949.46000001</v>
      </c>
      <c r="C8" s="168">
        <v>-124168665.83</v>
      </c>
      <c r="D8" s="168">
        <v>-205815776.78</v>
      </c>
      <c r="E8" s="168">
        <v>-32831227.390000001</v>
      </c>
      <c r="F8" s="168">
        <v>38586688.700000003</v>
      </c>
      <c r="G8" s="168">
        <v>-31054454.760000002</v>
      </c>
      <c r="H8" s="168">
        <v>-307772634.22000003</v>
      </c>
      <c r="I8" s="168">
        <v>-470338245.06</v>
      </c>
      <c r="J8" s="168">
        <v>-398762389.22000003</v>
      </c>
      <c r="K8" s="168">
        <v>-396182567.44</v>
      </c>
      <c r="L8" s="168">
        <v>-153359950.13</v>
      </c>
      <c r="M8" s="168">
        <v>-209256713.47</v>
      </c>
      <c r="N8" s="168">
        <v>-392671255.13</v>
      </c>
      <c r="O8" s="168">
        <v>-404242331.01999998</v>
      </c>
      <c r="P8" s="168">
        <v>-459245182.72000003</v>
      </c>
      <c r="Q8" s="168">
        <v>-350982982.56</v>
      </c>
      <c r="R8" s="168">
        <v>-116483360.88</v>
      </c>
      <c r="S8" s="168">
        <v>-334380470.91000003</v>
      </c>
      <c r="T8" s="168">
        <v>-446998483.75</v>
      </c>
      <c r="U8" s="168">
        <v>-484626970.30000001</v>
      </c>
      <c r="V8" s="168">
        <v>-380771761.97000003</v>
      </c>
      <c r="W8" s="168">
        <v>-408978045.48000002</v>
      </c>
      <c r="X8" s="168">
        <v>-489843696.60000002</v>
      </c>
      <c r="Y8" s="168">
        <v>-752003784.83000004</v>
      </c>
      <c r="Z8" s="168">
        <v>-343043987.17000002</v>
      </c>
      <c r="AA8" s="168">
        <v>-381637760.10000002</v>
      </c>
      <c r="AB8" s="168">
        <v>-482952854.11000001</v>
      </c>
      <c r="AC8" s="168">
        <v>-967134488.88</v>
      </c>
      <c r="AD8" s="168">
        <v>-565542353.15999997</v>
      </c>
      <c r="AE8" s="168">
        <v>-397493813.17000002</v>
      </c>
      <c r="AF8" s="168">
        <v>-516089331.5</v>
      </c>
      <c r="AG8" s="168">
        <v>-547614926.73000002</v>
      </c>
      <c r="AH8" s="168">
        <v>-628359592.65999997</v>
      </c>
      <c r="AI8" s="168">
        <v>-766645593.79999995</v>
      </c>
      <c r="AJ8" s="168">
        <v>-573627231.49000001</v>
      </c>
      <c r="AK8" s="168">
        <v>-493418602.75</v>
      </c>
      <c r="AL8" s="168">
        <v>-668452321.60000002</v>
      </c>
      <c r="AM8" s="168">
        <v>-1197738122.7</v>
      </c>
      <c r="AN8" s="168">
        <v>-838621077.79999995</v>
      </c>
      <c r="AO8" s="168">
        <v>-689902590.45000005</v>
      </c>
      <c r="AP8" s="168">
        <v>-837374061.45000005</v>
      </c>
      <c r="AQ8" s="168">
        <v>-684060849.13</v>
      </c>
      <c r="AR8" s="168">
        <v>-966853902.63</v>
      </c>
    </row>
    <row r="9" spans="1:44" s="329" customFormat="1" ht="13.5" thickTop="1">
      <c r="A9" s="139"/>
      <c r="B9" s="455"/>
      <c r="C9" s="455"/>
      <c r="D9" s="455"/>
      <c r="E9" s="455"/>
      <c r="F9" s="455"/>
      <c r="G9" s="455"/>
      <c r="H9" s="455"/>
      <c r="I9" s="455"/>
      <c r="J9" s="455"/>
      <c r="K9" s="455"/>
      <c r="L9" s="455"/>
      <c r="M9" s="455"/>
      <c r="N9" s="455"/>
      <c r="O9" s="455"/>
      <c r="P9" s="455"/>
      <c r="Q9" s="455"/>
      <c r="R9" s="455"/>
      <c r="S9" s="455"/>
      <c r="T9" s="455"/>
      <c r="U9" s="455"/>
      <c r="V9" s="455"/>
    </row>
    <row r="10" spans="1:44" s="329" customFormat="1">
      <c r="C10" s="455"/>
      <c r="D10" s="455"/>
      <c r="E10" s="455"/>
      <c r="F10" s="455"/>
      <c r="G10" s="455"/>
      <c r="H10" s="455"/>
      <c r="I10" s="455"/>
      <c r="J10" s="455"/>
      <c r="K10" s="455"/>
      <c r="L10" s="455"/>
      <c r="M10" s="455"/>
      <c r="N10" s="455"/>
      <c r="O10" s="455"/>
      <c r="P10" s="455"/>
      <c r="Q10" s="455"/>
      <c r="R10" s="455"/>
      <c r="S10" s="455"/>
      <c r="T10" s="455"/>
      <c r="U10" s="455"/>
      <c r="V10" s="455"/>
    </row>
    <row r="11" spans="1:44" s="329" customFormat="1">
      <c r="C11" s="455"/>
      <c r="D11" s="455"/>
      <c r="E11" s="455"/>
      <c r="F11" s="455"/>
      <c r="G11" s="455"/>
      <c r="H11" s="455"/>
      <c r="I11" s="455"/>
      <c r="J11" s="455"/>
      <c r="K11" s="455"/>
      <c r="L11" s="455"/>
      <c r="M11" s="455"/>
      <c r="N11" s="455"/>
      <c r="O11" s="455"/>
      <c r="P11" s="455"/>
      <c r="Q11" s="455"/>
      <c r="R11" s="455"/>
      <c r="S11" s="455"/>
      <c r="T11" s="455"/>
      <c r="U11" s="455"/>
      <c r="V11" s="455"/>
    </row>
    <row r="12" spans="1:44" s="329" customFormat="1">
      <c r="C12" s="455"/>
      <c r="D12" s="455"/>
      <c r="E12" s="455"/>
      <c r="F12" s="455"/>
      <c r="G12" s="455"/>
      <c r="H12" s="455"/>
      <c r="I12" s="455"/>
      <c r="J12" s="455"/>
      <c r="K12" s="455"/>
      <c r="L12" s="455"/>
      <c r="M12" s="455"/>
      <c r="N12" s="455"/>
      <c r="O12" s="455"/>
      <c r="P12" s="455"/>
      <c r="Q12" s="455"/>
      <c r="R12" s="455"/>
      <c r="S12" s="455"/>
      <c r="T12" s="455"/>
      <c r="U12" s="455"/>
      <c r="V12" s="455"/>
    </row>
    <row r="13" spans="1:44" s="139" customFormat="1">
      <c r="C13" s="516"/>
      <c r="D13" s="516"/>
      <c r="E13" s="516"/>
      <c r="F13" s="516"/>
      <c r="G13" s="516"/>
      <c r="H13" s="516"/>
      <c r="I13" s="516"/>
      <c r="J13" s="516"/>
      <c r="K13" s="516"/>
      <c r="L13" s="516"/>
      <c r="M13" s="516"/>
      <c r="N13" s="516"/>
      <c r="O13" s="516"/>
      <c r="P13" s="516"/>
      <c r="Q13" s="516"/>
      <c r="R13" s="516"/>
      <c r="S13" s="516"/>
      <c r="T13" s="516"/>
      <c r="U13" s="516"/>
      <c r="V13" s="516"/>
    </row>
    <row r="14" spans="1:44" s="139" customFormat="1">
      <c r="C14" s="516"/>
      <c r="D14" s="516"/>
      <c r="E14" s="516"/>
      <c r="F14" s="516"/>
      <c r="G14" s="516"/>
      <c r="H14" s="516"/>
      <c r="I14" s="516"/>
      <c r="J14" s="516"/>
      <c r="K14" s="516"/>
      <c r="L14" s="516"/>
      <c r="M14" s="516"/>
      <c r="N14" s="516"/>
      <c r="O14" s="516"/>
      <c r="P14" s="516"/>
      <c r="Q14" s="516"/>
      <c r="R14" s="516"/>
      <c r="S14" s="516"/>
      <c r="T14" s="516"/>
      <c r="U14" s="516"/>
      <c r="V14" s="516"/>
    </row>
  </sheetData>
  <sheetProtection sheet="1" objects="1" scenarios="1"/>
  <hyperlinks>
    <hyperlink ref="A4" location="'Index'!F19" display="Índice!A1" xr:uid="{3513161C-B1C8-49F9-BD62-2931AC31573C}"/>
  </hyperlinks>
  <printOptions horizontalCentered="1"/>
  <pageMargins left="0.39370078740157483" right="0.39370078740157483" top="0.39370078740157483" bottom="0.39370078740157483" header="0.51181102362204722" footer="0.51181102362204722"/>
  <pageSetup paperSize="9" orientation="landscape" r:id="rId1"/>
  <headerFooter alignWithMargins="0">
    <oddHeader>&amp;R&amp;"Calibri"&amp;10&amp;K000000 #interna&amp;1#_x000D_</oddHead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F0CD5-7887-40F5-B311-8389267D23DF}">
  <sheetPr codeName="Plan54">
    <tabColor rgb="FF808080"/>
  </sheetPr>
  <dimension ref="A1:CN30"/>
  <sheetViews>
    <sheetView showGridLines="0" showRowColHeaders="0" zoomScaleNormal="100" workbookViewId="0">
      <pane xSplit="1" ySplit="5" topLeftCell="CE6" activePane="bottomRight" state="frozen"/>
      <selection pane="topRight" activeCell="B1" sqref="B1"/>
      <selection pane="bottomLeft" activeCell="A6" sqref="A6"/>
      <selection pane="bottomRight" activeCell="A4" sqref="A4"/>
    </sheetView>
  </sheetViews>
  <sheetFormatPr defaultColWidth="12.42578125" defaultRowHeight="12.75"/>
  <cols>
    <col min="1" max="1" width="40.7109375" customWidth="1"/>
    <col min="2" max="236" width="12.7109375" customWidth="1"/>
  </cols>
  <sheetData>
    <row r="1" spans="1:92" s="80" customFormat="1" ht="16.350000000000001" customHeight="1">
      <c r="A1" s="458"/>
      <c r="B1" s="518"/>
      <c r="C1" s="519"/>
      <c r="D1" s="519"/>
      <c r="E1" s="519"/>
      <c r="F1" s="519"/>
      <c r="G1" s="519"/>
      <c r="H1" s="519"/>
      <c r="I1" s="519"/>
      <c r="J1" s="519"/>
      <c r="K1" s="519"/>
      <c r="L1" s="519"/>
      <c r="M1" s="519"/>
      <c r="N1" s="519"/>
      <c r="O1" s="519"/>
      <c r="P1" s="519"/>
      <c r="Q1" s="519"/>
      <c r="R1" s="519"/>
      <c r="S1" s="519"/>
      <c r="T1" s="519"/>
      <c r="U1" s="519"/>
      <c r="V1" s="519"/>
      <c r="W1" s="519"/>
      <c r="X1" s="519"/>
      <c r="Y1" s="519"/>
      <c r="Z1" s="519"/>
      <c r="AA1" s="519"/>
      <c r="AB1" s="519"/>
      <c r="AC1" s="519"/>
      <c r="AD1" s="519"/>
      <c r="AE1" s="519"/>
      <c r="AF1" s="519"/>
      <c r="AG1" s="519"/>
      <c r="AH1" s="519"/>
      <c r="AI1" s="519"/>
      <c r="AJ1" s="519"/>
      <c r="AK1" s="519"/>
      <c r="AL1" s="519"/>
      <c r="AM1" s="519"/>
      <c r="AN1" s="519"/>
      <c r="AO1" s="519"/>
      <c r="AP1" s="519"/>
      <c r="AQ1" s="519"/>
      <c r="AR1" s="519"/>
      <c r="AS1" s="519"/>
      <c r="AT1" s="519"/>
      <c r="AU1" s="519"/>
      <c r="AV1" s="519"/>
      <c r="AW1" s="519"/>
      <c r="AX1" s="519"/>
      <c r="AY1" s="519"/>
      <c r="AZ1" s="519"/>
      <c r="BA1" s="519"/>
      <c r="BB1" s="519"/>
      <c r="BC1" s="519"/>
      <c r="BD1" s="519"/>
      <c r="BE1" s="519"/>
      <c r="BF1" s="519"/>
      <c r="BG1" s="519"/>
      <c r="BH1" s="519"/>
      <c r="BI1" s="519"/>
      <c r="BJ1" s="519"/>
      <c r="BK1" s="519"/>
      <c r="BL1" s="519"/>
      <c r="BM1" s="519"/>
      <c r="BN1" s="519"/>
      <c r="BO1" s="519"/>
      <c r="BP1" s="519"/>
      <c r="BQ1" s="519"/>
      <c r="BR1" s="519"/>
      <c r="BS1" s="519"/>
      <c r="BT1" s="519"/>
      <c r="BU1" s="519"/>
      <c r="BV1" s="519"/>
      <c r="BW1" s="519"/>
      <c r="BX1" s="519"/>
      <c r="BY1" s="519"/>
      <c r="BZ1" s="519"/>
      <c r="CA1" s="519"/>
      <c r="CB1" s="519"/>
      <c r="CC1" s="519"/>
      <c r="CD1" s="519"/>
      <c r="CE1" s="519"/>
      <c r="CF1" s="519"/>
      <c r="CG1" s="519"/>
      <c r="CH1" s="519"/>
      <c r="CI1" s="519"/>
      <c r="CJ1" s="519"/>
      <c r="CK1" s="519"/>
      <c r="CL1" s="519"/>
      <c r="CM1" s="519"/>
      <c r="CN1" s="519"/>
    </row>
    <row r="2" spans="1:92" s="80" customFormat="1" ht="33" customHeight="1">
      <c r="A2" s="620" t="s">
        <v>94</v>
      </c>
      <c r="B2" s="459"/>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c r="BT2" s="94"/>
      <c r="BU2" s="94"/>
      <c r="BV2" s="94"/>
      <c r="BW2" s="94"/>
      <c r="BX2" s="94"/>
      <c r="BY2" s="94"/>
      <c r="BZ2" s="94"/>
      <c r="CA2" s="94"/>
      <c r="CB2" s="94"/>
      <c r="CC2" s="94"/>
      <c r="CD2" s="94"/>
      <c r="CE2" s="94"/>
      <c r="CF2" s="94"/>
      <c r="CG2" s="94"/>
      <c r="CH2" s="94"/>
      <c r="CI2" s="94"/>
      <c r="CJ2" s="94"/>
      <c r="CK2" s="94"/>
      <c r="CL2" s="94"/>
      <c r="CM2" s="94"/>
      <c r="CN2" s="94"/>
    </row>
    <row r="3" spans="1:92" s="80" customFormat="1" ht="16.350000000000001" customHeight="1">
      <c r="A3" s="468"/>
      <c r="B3" s="459"/>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c r="BT3" s="94"/>
      <c r="BU3" s="94"/>
      <c r="BV3" s="94"/>
      <c r="BW3" s="94"/>
      <c r="BX3" s="94"/>
      <c r="BY3" s="94"/>
      <c r="BZ3" s="94"/>
      <c r="CA3" s="94"/>
      <c r="CB3" s="94"/>
      <c r="CC3" s="94"/>
      <c r="CD3" s="94"/>
      <c r="CE3" s="94"/>
      <c r="CF3" s="94"/>
      <c r="CG3" s="94"/>
      <c r="CH3" s="94"/>
      <c r="CI3" s="94"/>
      <c r="CJ3" s="94"/>
      <c r="CK3" s="94"/>
      <c r="CL3" s="94"/>
      <c r="CM3" s="94"/>
      <c r="CN3" s="94"/>
    </row>
    <row r="4" spans="1:92" s="80" customFormat="1" ht="16.350000000000001" customHeight="1">
      <c r="A4" s="95" t="s">
        <v>1457</v>
      </c>
      <c r="B4" s="94" t="s">
        <v>1606</v>
      </c>
      <c r="C4" s="94" t="s">
        <v>1607</v>
      </c>
      <c r="D4" s="94" t="s">
        <v>1608</v>
      </c>
      <c r="E4" s="94" t="s">
        <v>1609</v>
      </c>
      <c r="F4" s="94" t="s">
        <v>1610</v>
      </c>
      <c r="G4" s="94" t="s">
        <v>1611</v>
      </c>
      <c r="H4" s="94" t="s">
        <v>1612</v>
      </c>
      <c r="I4" s="94" t="s">
        <v>1613</v>
      </c>
      <c r="J4" s="94" t="s">
        <v>1614</v>
      </c>
      <c r="K4" s="94" t="s">
        <v>1615</v>
      </c>
      <c r="L4" s="94" t="s">
        <v>1616</v>
      </c>
      <c r="M4" s="94" t="s">
        <v>1617</v>
      </c>
      <c r="N4" s="94" t="s">
        <v>1618</v>
      </c>
      <c r="O4" s="94" t="s">
        <v>1619</v>
      </c>
      <c r="P4" s="94" t="s">
        <v>1620</v>
      </c>
      <c r="Q4" s="94" t="s">
        <v>1621</v>
      </c>
      <c r="R4" s="94" t="s">
        <v>1551</v>
      </c>
      <c r="S4" s="94" t="s">
        <v>1552</v>
      </c>
      <c r="T4" s="94" t="s">
        <v>1553</v>
      </c>
      <c r="U4" s="94" t="s">
        <v>1554</v>
      </c>
      <c r="V4" s="94" t="s">
        <v>1555</v>
      </c>
      <c r="W4" s="94" t="s">
        <v>1556</v>
      </c>
      <c r="X4" s="94" t="s">
        <v>1557</v>
      </c>
      <c r="Y4" s="94" t="s">
        <v>1558</v>
      </c>
      <c r="Z4" s="94" t="s">
        <v>1559</v>
      </c>
      <c r="AA4" s="94" t="s">
        <v>1560</v>
      </c>
      <c r="AB4" s="94" t="s">
        <v>1561</v>
      </c>
      <c r="AC4" s="94" t="s">
        <v>1562</v>
      </c>
      <c r="AD4" s="94" t="s">
        <v>1563</v>
      </c>
      <c r="AE4" s="94" t="s">
        <v>1564</v>
      </c>
      <c r="AF4" s="94" t="s">
        <v>1565</v>
      </c>
      <c r="AG4" s="94" t="s">
        <v>1566</v>
      </c>
      <c r="AH4" s="94" t="s">
        <v>1567</v>
      </c>
      <c r="AI4" s="94" t="s">
        <v>1568</v>
      </c>
      <c r="AJ4" s="94" t="s">
        <v>1569</v>
      </c>
      <c r="AK4" s="94" t="s">
        <v>1570</v>
      </c>
      <c r="AL4" s="94" t="s">
        <v>1571</v>
      </c>
      <c r="AM4" s="94" t="s">
        <v>1572</v>
      </c>
      <c r="AN4" s="94" t="s">
        <v>1573</v>
      </c>
      <c r="AO4" s="94" t="s">
        <v>1574</v>
      </c>
      <c r="AP4" s="94" t="s">
        <v>1575</v>
      </c>
      <c r="AQ4" s="94" t="s">
        <v>1576</v>
      </c>
      <c r="AR4" s="94" t="s">
        <v>1577</v>
      </c>
      <c r="AS4" s="94" t="s">
        <v>1578</v>
      </c>
      <c r="AT4" s="94" t="s">
        <v>1521</v>
      </c>
      <c r="AU4" s="94" t="s">
        <v>1522</v>
      </c>
      <c r="AV4" s="94" t="s">
        <v>1523</v>
      </c>
      <c r="AW4" s="94" t="s">
        <v>1524</v>
      </c>
      <c r="AX4" s="94" t="s">
        <v>1492</v>
      </c>
      <c r="AY4" s="94" t="s">
        <v>1493</v>
      </c>
      <c r="AZ4" s="94" t="s">
        <v>1494</v>
      </c>
      <c r="BA4" s="94" t="s">
        <v>1495</v>
      </c>
      <c r="BB4" s="94" t="s">
        <v>1496</v>
      </c>
      <c r="BC4" s="94" t="s">
        <v>1497</v>
      </c>
      <c r="BD4" s="94" t="s">
        <v>1498</v>
      </c>
      <c r="BE4" s="94" t="s">
        <v>1499</v>
      </c>
      <c r="BF4" s="94" t="s">
        <v>1500</v>
      </c>
      <c r="BG4" s="94" t="s">
        <v>1501</v>
      </c>
      <c r="BH4" s="94" t="s">
        <v>1502</v>
      </c>
      <c r="BI4" s="94" t="s">
        <v>1503</v>
      </c>
      <c r="BJ4" s="94" t="s">
        <v>1504</v>
      </c>
      <c r="BK4" s="94" t="s">
        <v>1505</v>
      </c>
      <c r="BL4" s="94" t="s">
        <v>1506</v>
      </c>
      <c r="BM4" s="94" t="s">
        <v>1507</v>
      </c>
      <c r="BN4" s="94" t="s">
        <v>1508</v>
      </c>
      <c r="BO4" s="94" t="s">
        <v>1509</v>
      </c>
      <c r="BP4" s="94" t="s">
        <v>1510</v>
      </c>
      <c r="BQ4" s="94" t="s">
        <v>1511</v>
      </c>
      <c r="BR4" s="94" t="s">
        <v>1512</v>
      </c>
      <c r="BS4" s="94" t="s">
        <v>1513</v>
      </c>
      <c r="BT4" s="94" t="s">
        <v>1514</v>
      </c>
      <c r="BU4" s="94" t="s">
        <v>1515</v>
      </c>
      <c r="BV4" s="94" t="s">
        <v>1516</v>
      </c>
      <c r="BW4" s="94" t="s">
        <v>1517</v>
      </c>
      <c r="BX4" s="94" t="s">
        <v>1518</v>
      </c>
      <c r="BY4" s="94" t="s">
        <v>1519</v>
      </c>
      <c r="BZ4" s="94" t="s">
        <v>1520</v>
      </c>
      <c r="CA4" s="94" t="s">
        <v>1388</v>
      </c>
      <c r="CB4" s="94" t="s">
        <v>1389</v>
      </c>
      <c r="CC4" s="94" t="s">
        <v>1390</v>
      </c>
      <c r="CD4" s="94" t="s">
        <v>1391</v>
      </c>
      <c r="CE4" s="94" t="s">
        <v>1392</v>
      </c>
      <c r="CF4" s="94" t="s">
        <v>1393</v>
      </c>
      <c r="CG4" s="94" t="s">
        <v>1394</v>
      </c>
      <c r="CH4" s="94" t="s">
        <v>1395</v>
      </c>
      <c r="CI4" s="94" t="s">
        <v>1396</v>
      </c>
      <c r="CJ4" s="94" t="s">
        <v>1397</v>
      </c>
      <c r="CK4" s="94" t="s">
        <v>1398</v>
      </c>
      <c r="CL4" s="94" t="s">
        <v>1399</v>
      </c>
      <c r="CM4" s="94" t="s">
        <v>1400</v>
      </c>
      <c r="CN4" s="94" t="s">
        <v>1401</v>
      </c>
    </row>
    <row r="5" spans="1:92" s="109" customFormat="1" ht="4.5" customHeight="1">
      <c r="A5" s="344"/>
      <c r="B5" s="345"/>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c r="BV5" s="97"/>
      <c r="BW5" s="97"/>
      <c r="BX5" s="97"/>
      <c r="BY5" s="97"/>
      <c r="BZ5" s="97"/>
      <c r="CA5" s="97"/>
      <c r="CB5" s="97"/>
      <c r="CC5" s="97"/>
      <c r="CD5" s="97"/>
      <c r="CE5" s="97"/>
      <c r="CF5" s="97"/>
      <c r="CG5" s="97"/>
      <c r="CH5" s="97"/>
      <c r="CI5" s="97"/>
      <c r="CJ5" s="97"/>
      <c r="CK5" s="97"/>
      <c r="CL5" s="97"/>
      <c r="CM5" s="97"/>
      <c r="CN5" s="97"/>
    </row>
    <row r="6" spans="1:92" s="109" customFormat="1" ht="13.5" customHeight="1">
      <c r="A6" s="671" t="s">
        <v>560</v>
      </c>
      <c r="B6" s="672"/>
      <c r="C6" s="672"/>
      <c r="D6" s="672"/>
      <c r="E6" s="672"/>
      <c r="F6" s="672"/>
      <c r="G6" s="672"/>
      <c r="H6" s="672"/>
      <c r="I6" s="672"/>
      <c r="J6" s="672"/>
      <c r="K6" s="672"/>
      <c r="L6" s="672"/>
      <c r="M6" s="672"/>
      <c r="N6" s="672"/>
      <c r="O6" s="672"/>
      <c r="P6" s="672"/>
      <c r="Q6" s="672"/>
      <c r="R6" s="672"/>
      <c r="S6" s="672"/>
      <c r="T6" s="672"/>
      <c r="U6" s="672"/>
      <c r="V6" s="672"/>
      <c r="W6" s="672"/>
      <c r="X6" s="672"/>
      <c r="Y6" s="672"/>
      <c r="Z6" s="672"/>
      <c r="AA6" s="672"/>
      <c r="AB6" s="672"/>
      <c r="AC6" s="672"/>
      <c r="AD6" s="672"/>
      <c r="AE6" s="672"/>
      <c r="AF6" s="672"/>
      <c r="AG6" s="672"/>
      <c r="AH6" s="672"/>
      <c r="AI6" s="672"/>
      <c r="AJ6" s="672"/>
      <c r="AK6" s="672"/>
      <c r="AL6" s="672"/>
      <c r="AM6" s="672"/>
      <c r="AN6" s="672"/>
      <c r="AO6" s="672"/>
      <c r="AP6" s="672"/>
      <c r="AQ6" s="672"/>
      <c r="AR6" s="672"/>
      <c r="AS6" s="672"/>
      <c r="AT6" s="672"/>
      <c r="AU6" s="672"/>
      <c r="AV6" s="672"/>
      <c r="AW6" s="672"/>
      <c r="AX6" s="672"/>
      <c r="AY6" s="672"/>
      <c r="AZ6" s="672"/>
      <c r="BA6" s="672"/>
      <c r="BB6" s="672"/>
      <c r="BC6" s="672"/>
      <c r="BD6" s="672"/>
      <c r="BE6" s="672"/>
      <c r="BF6" s="672"/>
      <c r="BG6" s="672"/>
      <c r="BH6" s="672"/>
      <c r="BI6" s="672"/>
      <c r="BJ6" s="672"/>
      <c r="BK6" s="672"/>
      <c r="BL6" s="672"/>
      <c r="BM6" s="672"/>
      <c r="BN6" s="672"/>
      <c r="BO6" s="672"/>
      <c r="BP6" s="672"/>
      <c r="BQ6" s="672"/>
      <c r="BR6" s="672"/>
      <c r="BS6" s="672"/>
      <c r="BT6" s="672"/>
      <c r="BU6" s="672"/>
      <c r="BV6" s="672"/>
      <c r="BW6" s="672"/>
      <c r="BX6" s="672"/>
      <c r="BY6" s="672"/>
      <c r="BZ6" s="672"/>
      <c r="CA6" s="672"/>
      <c r="CB6" s="672"/>
      <c r="CC6" s="672"/>
      <c r="CD6" s="672"/>
      <c r="CE6" s="672"/>
      <c r="CF6" s="672"/>
      <c r="CG6" s="672"/>
      <c r="CH6" s="672"/>
      <c r="CI6" s="672"/>
      <c r="CJ6" s="672"/>
      <c r="CK6" s="672"/>
      <c r="CL6" s="672"/>
      <c r="CM6" s="672"/>
      <c r="CN6" s="672"/>
    </row>
    <row r="7" spans="1:92" s="79" customFormat="1">
      <c r="A7" s="671" t="s">
        <v>240</v>
      </c>
      <c r="B7" s="673">
        <v>11174</v>
      </c>
      <c r="C7" s="673">
        <v>11573</v>
      </c>
      <c r="D7" s="673">
        <v>12175</v>
      </c>
      <c r="E7" s="673">
        <v>12333</v>
      </c>
      <c r="F7" s="673">
        <v>12545</v>
      </c>
      <c r="G7" s="673">
        <v>12755</v>
      </c>
      <c r="H7" s="673">
        <v>12930</v>
      </c>
      <c r="I7" s="673">
        <v>13220</v>
      </c>
      <c r="J7" s="673">
        <v>13549</v>
      </c>
      <c r="K7" s="673">
        <v>13908</v>
      </c>
      <c r="L7" s="673">
        <v>14230</v>
      </c>
      <c r="M7" s="673">
        <v>14450</v>
      </c>
      <c r="N7" s="673">
        <v>14564</v>
      </c>
      <c r="O7" s="673">
        <v>14593</v>
      </c>
      <c r="P7" s="673">
        <v>14716</v>
      </c>
      <c r="Q7" s="673">
        <v>14804</v>
      </c>
      <c r="R7" s="673">
        <v>14866</v>
      </c>
      <c r="S7" s="673">
        <v>14956</v>
      </c>
      <c r="T7" s="673">
        <v>15042</v>
      </c>
      <c r="U7" s="673">
        <v>15113</v>
      </c>
      <c r="V7" s="673">
        <v>15133</v>
      </c>
      <c r="W7" s="673">
        <v>15161</v>
      </c>
      <c r="X7" s="673">
        <v>15212</v>
      </c>
      <c r="Y7" s="673">
        <v>15297</v>
      </c>
      <c r="Z7" s="673">
        <v>15324</v>
      </c>
      <c r="AA7" s="673">
        <v>15353</v>
      </c>
      <c r="AB7" s="673">
        <v>15438</v>
      </c>
      <c r="AC7" s="673">
        <v>15964</v>
      </c>
      <c r="AD7" s="673">
        <v>16207</v>
      </c>
      <c r="AE7" s="673">
        <v>17210</v>
      </c>
      <c r="AF7" s="673">
        <v>17234</v>
      </c>
      <c r="AG7" s="673">
        <v>17929</v>
      </c>
      <c r="AH7" s="673">
        <v>18030</v>
      </c>
      <c r="AI7" s="673">
        <v>18286</v>
      </c>
      <c r="AJ7" s="673">
        <v>18348</v>
      </c>
      <c r="AK7" s="673">
        <v>18359</v>
      </c>
      <c r="AL7" s="673">
        <v>18450</v>
      </c>
      <c r="AM7" s="673">
        <v>18445</v>
      </c>
      <c r="AN7" s="673">
        <v>18363</v>
      </c>
      <c r="AO7" s="673">
        <v>18765</v>
      </c>
      <c r="AP7" s="673">
        <v>18655</v>
      </c>
      <c r="AQ7" s="673">
        <v>18845</v>
      </c>
      <c r="AR7" s="673">
        <v>19022</v>
      </c>
      <c r="AS7" s="673">
        <v>19144</v>
      </c>
      <c r="AT7" s="673">
        <v>19290</v>
      </c>
      <c r="AU7" s="673">
        <v>19331</v>
      </c>
      <c r="AV7" s="673">
        <v>19248</v>
      </c>
      <c r="AW7" s="673">
        <v>19143</v>
      </c>
      <c r="AX7" s="673">
        <v>19105</v>
      </c>
      <c r="AY7" s="673">
        <v>18992</v>
      </c>
      <c r="AZ7" s="673">
        <v>18924</v>
      </c>
      <c r="BA7" s="673">
        <v>18956</v>
      </c>
      <c r="BB7" s="673">
        <v>18892</v>
      </c>
      <c r="BC7" s="673">
        <v>18690</v>
      </c>
      <c r="BD7" s="673">
        <v>18260</v>
      </c>
      <c r="BE7" s="673">
        <v>17614</v>
      </c>
      <c r="BF7" s="673">
        <v>17462</v>
      </c>
      <c r="BG7" s="673">
        <v>17181</v>
      </c>
      <c r="BH7" s="673">
        <v>17092</v>
      </c>
      <c r="BI7" s="673">
        <v>16625</v>
      </c>
      <c r="BJ7" s="673">
        <v>16492</v>
      </c>
      <c r="BK7" s="673">
        <v>16098</v>
      </c>
      <c r="BL7" s="673">
        <v>15085</v>
      </c>
      <c r="BM7" s="673">
        <v>14901</v>
      </c>
      <c r="BN7" s="673">
        <v>14853</v>
      </c>
      <c r="BO7" s="673">
        <v>14793</v>
      </c>
      <c r="BP7" s="673">
        <v>14293</v>
      </c>
      <c r="BQ7" s="673">
        <v>13823</v>
      </c>
      <c r="BR7" s="673">
        <v>13765</v>
      </c>
      <c r="BS7" s="673">
        <v>13612</v>
      </c>
      <c r="BT7" s="673">
        <v>13460</v>
      </c>
      <c r="BU7" s="673">
        <v>13274</v>
      </c>
      <c r="BV7" s="673">
        <v>13233</v>
      </c>
      <c r="BW7" s="673">
        <v>13200</v>
      </c>
      <c r="BX7" s="673">
        <v>12453</v>
      </c>
      <c r="BY7" s="673">
        <v>12083</v>
      </c>
      <c r="BZ7" s="673">
        <v>11982</v>
      </c>
      <c r="CA7" s="673">
        <v>11768</v>
      </c>
      <c r="CB7" s="673">
        <v>11691</v>
      </c>
      <c r="CC7" s="673">
        <v>11360</v>
      </c>
      <c r="CD7" s="673">
        <v>11343</v>
      </c>
      <c r="CE7" s="673">
        <v>11251</v>
      </c>
      <c r="CF7" s="673">
        <v>11181</v>
      </c>
      <c r="CG7" s="673">
        <v>11115</v>
      </c>
      <c r="CH7" s="673">
        <v>11064</v>
      </c>
      <c r="CI7" s="673">
        <v>10983</v>
      </c>
      <c r="CJ7" s="673">
        <v>10969</v>
      </c>
      <c r="CK7" s="673">
        <v>10778</v>
      </c>
      <c r="CL7" s="673">
        <v>10740</v>
      </c>
      <c r="CM7" s="673">
        <v>10706</v>
      </c>
      <c r="CN7" s="673">
        <v>10698</v>
      </c>
    </row>
    <row r="8" spans="1:92" s="79" customFormat="1">
      <c r="A8" s="674" t="s">
        <v>758</v>
      </c>
      <c r="B8" s="675">
        <v>3050</v>
      </c>
      <c r="C8" s="675">
        <v>3077</v>
      </c>
      <c r="D8" s="675">
        <v>3134</v>
      </c>
      <c r="E8" s="675">
        <v>3164</v>
      </c>
      <c r="F8" s="675">
        <v>3183</v>
      </c>
      <c r="G8" s="675">
        <v>3209</v>
      </c>
      <c r="H8" s="675">
        <v>3218</v>
      </c>
      <c r="I8" s="675">
        <v>3241</v>
      </c>
      <c r="J8" s="675">
        <v>3564</v>
      </c>
      <c r="K8" s="675">
        <v>3618</v>
      </c>
      <c r="L8" s="675">
        <v>3662</v>
      </c>
      <c r="M8" s="675">
        <v>3722</v>
      </c>
      <c r="N8" s="675">
        <v>3786</v>
      </c>
      <c r="O8" s="675">
        <v>3814</v>
      </c>
      <c r="P8" s="675">
        <v>3857</v>
      </c>
      <c r="Q8" s="675">
        <v>3894</v>
      </c>
      <c r="R8" s="675">
        <v>3923</v>
      </c>
      <c r="S8" s="675">
        <v>3948</v>
      </c>
      <c r="T8" s="675">
        <v>3960</v>
      </c>
      <c r="U8" s="675">
        <v>3969</v>
      </c>
      <c r="V8" s="675">
        <v>3974</v>
      </c>
      <c r="W8" s="675">
        <v>3977</v>
      </c>
      <c r="X8" s="675">
        <v>3984</v>
      </c>
      <c r="Y8" s="675">
        <v>4008</v>
      </c>
      <c r="Z8" s="675">
        <v>4024</v>
      </c>
      <c r="AA8" s="675">
        <v>4052</v>
      </c>
      <c r="AB8" s="675">
        <v>4077</v>
      </c>
      <c r="AC8" s="675">
        <v>4342</v>
      </c>
      <c r="AD8" s="675">
        <v>4354</v>
      </c>
      <c r="AE8" s="675">
        <v>4928</v>
      </c>
      <c r="AF8" s="675">
        <v>4958</v>
      </c>
      <c r="AG8" s="675">
        <v>4897</v>
      </c>
      <c r="AH8" s="675">
        <v>4960</v>
      </c>
      <c r="AI8" s="675">
        <v>4984</v>
      </c>
      <c r="AJ8" s="675">
        <v>5058</v>
      </c>
      <c r="AK8" s="675">
        <v>5087</v>
      </c>
      <c r="AL8" s="675">
        <v>5103</v>
      </c>
      <c r="AM8" s="675">
        <v>5094</v>
      </c>
      <c r="AN8" s="675">
        <v>5138</v>
      </c>
      <c r="AO8" s="675">
        <v>5263</v>
      </c>
      <c r="AP8" s="675">
        <v>5266</v>
      </c>
      <c r="AQ8" s="675">
        <v>5317</v>
      </c>
      <c r="AR8" s="675">
        <v>5339</v>
      </c>
      <c r="AS8" s="675">
        <v>5362</v>
      </c>
      <c r="AT8" s="675">
        <v>5391</v>
      </c>
      <c r="AU8" s="675">
        <v>5401</v>
      </c>
      <c r="AV8" s="675">
        <v>5416</v>
      </c>
      <c r="AW8" s="675">
        <v>5450</v>
      </c>
      <c r="AX8" s="675">
        <v>5474</v>
      </c>
      <c r="AY8" s="675">
        <v>5490</v>
      </c>
      <c r="AZ8" s="675">
        <v>5493</v>
      </c>
      <c r="BA8" s="675">
        <v>5524</v>
      </c>
      <c r="BB8" s="675">
        <v>5544</v>
      </c>
      <c r="BC8" s="675">
        <v>5544</v>
      </c>
      <c r="BD8" s="675">
        <v>5424</v>
      </c>
      <c r="BE8" s="675">
        <v>5429</v>
      </c>
      <c r="BF8" s="675">
        <v>5428</v>
      </c>
      <c r="BG8" s="675">
        <v>5428</v>
      </c>
      <c r="BH8" s="675">
        <v>5430</v>
      </c>
      <c r="BI8" s="675">
        <v>5440</v>
      </c>
      <c r="BJ8" s="673">
        <v>4877</v>
      </c>
      <c r="BK8" s="673">
        <v>4885</v>
      </c>
      <c r="BL8" s="673">
        <v>4871</v>
      </c>
      <c r="BM8" s="673">
        <v>4770</v>
      </c>
      <c r="BN8" s="673">
        <v>4747</v>
      </c>
      <c r="BO8" s="673">
        <v>4759</v>
      </c>
      <c r="BP8" s="673">
        <v>4765</v>
      </c>
      <c r="BQ8" s="673">
        <v>4722</v>
      </c>
      <c r="BR8" s="673">
        <v>4716</v>
      </c>
      <c r="BS8" s="673">
        <v>4711</v>
      </c>
      <c r="BT8" s="673">
        <v>4303</v>
      </c>
      <c r="BU8" s="673">
        <v>4356</v>
      </c>
      <c r="BV8" s="673">
        <v>4368</v>
      </c>
      <c r="BW8" s="673">
        <v>4367</v>
      </c>
      <c r="BX8" s="673">
        <v>4370</v>
      </c>
      <c r="BY8" s="673">
        <v>4368</v>
      </c>
      <c r="BZ8" s="748">
        <v>4089</v>
      </c>
      <c r="CA8" s="673">
        <v>3977</v>
      </c>
      <c r="CB8" s="673">
        <v>3977</v>
      </c>
      <c r="CC8" s="673">
        <v>3979</v>
      </c>
      <c r="CD8" s="673">
        <v>3985</v>
      </c>
      <c r="CE8" s="673">
        <v>3986</v>
      </c>
      <c r="CF8" s="673">
        <v>3983</v>
      </c>
      <c r="CG8" s="673">
        <v>3983</v>
      </c>
      <c r="CH8" s="673">
        <v>3980</v>
      </c>
      <c r="CI8" s="673">
        <v>3984</v>
      </c>
      <c r="CJ8" s="673">
        <v>3984</v>
      </c>
      <c r="CK8" s="673">
        <v>3992</v>
      </c>
      <c r="CL8" s="673">
        <v>3998</v>
      </c>
      <c r="CM8" s="673">
        <v>3998</v>
      </c>
      <c r="CN8" s="673">
        <v>3997</v>
      </c>
    </row>
    <row r="9" spans="1:92" s="140" customFormat="1">
      <c r="A9" s="676" t="s">
        <v>563</v>
      </c>
      <c r="B9" s="677"/>
      <c r="C9" s="677"/>
      <c r="D9" s="677"/>
      <c r="E9" s="677"/>
      <c r="F9" s="677"/>
      <c r="G9" s="677"/>
      <c r="H9" s="677"/>
      <c r="I9" s="677"/>
      <c r="J9" s="677"/>
      <c r="K9" s="677"/>
      <c r="L9" s="677"/>
      <c r="M9" s="677"/>
      <c r="N9" s="677"/>
      <c r="O9" s="677"/>
      <c r="P9" s="677"/>
      <c r="Q9" s="677"/>
      <c r="R9" s="677"/>
      <c r="S9" s="677"/>
      <c r="T9" s="677"/>
      <c r="U9" s="677"/>
      <c r="V9" s="677"/>
      <c r="W9" s="677"/>
      <c r="X9" s="677"/>
      <c r="Y9" s="677"/>
      <c r="Z9" s="677"/>
      <c r="AA9" s="677"/>
      <c r="AB9" s="677"/>
      <c r="AC9" s="677"/>
      <c r="AD9" s="677"/>
      <c r="AE9" s="677"/>
      <c r="AF9" s="677"/>
      <c r="AG9" s="677"/>
      <c r="AH9" s="677" t="s">
        <v>1458</v>
      </c>
      <c r="AI9" s="677" t="s">
        <v>1458</v>
      </c>
      <c r="AJ9" s="677" t="s">
        <v>1458</v>
      </c>
      <c r="AK9" s="677" t="s">
        <v>1458</v>
      </c>
      <c r="AL9" s="677">
        <v>269</v>
      </c>
      <c r="AM9" s="677">
        <v>270</v>
      </c>
      <c r="AN9" s="677">
        <v>283</v>
      </c>
      <c r="AO9" s="677">
        <v>315</v>
      </c>
      <c r="AP9" s="677">
        <v>293</v>
      </c>
      <c r="AQ9" s="677">
        <v>302</v>
      </c>
      <c r="AR9" s="677">
        <v>305</v>
      </c>
      <c r="AS9" s="677">
        <v>311</v>
      </c>
      <c r="AT9" s="677">
        <v>312</v>
      </c>
      <c r="AU9" s="677">
        <v>312</v>
      </c>
      <c r="AV9" s="677">
        <v>317</v>
      </c>
      <c r="AW9" s="677">
        <v>320</v>
      </c>
      <c r="AX9" s="672">
        <v>320</v>
      </c>
      <c r="AY9" s="672">
        <v>322</v>
      </c>
      <c r="AZ9" s="672">
        <v>322</v>
      </c>
      <c r="BA9" s="672">
        <v>328</v>
      </c>
      <c r="BB9" s="672">
        <v>497</v>
      </c>
      <c r="BC9" s="672">
        <v>497</v>
      </c>
      <c r="BD9" s="672">
        <v>482</v>
      </c>
      <c r="BE9" s="672">
        <v>482</v>
      </c>
      <c r="BF9" s="672">
        <v>482</v>
      </c>
      <c r="BG9" s="672">
        <v>483</v>
      </c>
      <c r="BH9" s="672">
        <v>484</v>
      </c>
      <c r="BI9" s="672">
        <v>486</v>
      </c>
      <c r="BJ9" s="672">
        <v>457</v>
      </c>
      <c r="BK9" s="672">
        <v>457</v>
      </c>
      <c r="BL9" s="672">
        <v>458</v>
      </c>
      <c r="BM9" s="672">
        <v>454</v>
      </c>
      <c r="BN9" s="672">
        <v>459</v>
      </c>
      <c r="BO9" s="672">
        <v>460</v>
      </c>
      <c r="BP9" s="672">
        <v>460</v>
      </c>
      <c r="BQ9" s="672">
        <v>459</v>
      </c>
      <c r="BR9" s="672">
        <v>459</v>
      </c>
      <c r="BS9" s="672">
        <v>458</v>
      </c>
      <c r="BT9" s="672">
        <v>425</v>
      </c>
      <c r="BU9" s="672">
        <v>428</v>
      </c>
      <c r="BV9" s="672">
        <v>431</v>
      </c>
      <c r="BW9" s="672">
        <v>431</v>
      </c>
      <c r="BX9" s="672">
        <v>431</v>
      </c>
      <c r="BY9" s="672">
        <v>431</v>
      </c>
      <c r="BZ9" s="672">
        <v>406</v>
      </c>
      <c r="CA9" s="672">
        <v>394</v>
      </c>
      <c r="CB9" s="672">
        <v>394</v>
      </c>
      <c r="CC9" s="672">
        <v>394</v>
      </c>
      <c r="CD9" s="672">
        <v>394</v>
      </c>
      <c r="CE9" s="672">
        <v>396</v>
      </c>
      <c r="CF9" s="672">
        <v>396</v>
      </c>
      <c r="CG9" s="672">
        <v>396</v>
      </c>
      <c r="CH9" s="672">
        <v>396</v>
      </c>
      <c r="CI9" s="672">
        <v>397</v>
      </c>
      <c r="CJ9" s="672">
        <v>397</v>
      </c>
      <c r="CK9" s="672">
        <v>399</v>
      </c>
      <c r="CL9" s="672">
        <v>399</v>
      </c>
      <c r="CM9" s="672">
        <v>399</v>
      </c>
      <c r="CN9" s="672">
        <v>399</v>
      </c>
    </row>
    <row r="10" spans="1:92" s="140" customFormat="1">
      <c r="A10" s="676" t="s">
        <v>562</v>
      </c>
      <c r="B10" s="677"/>
      <c r="C10" s="677"/>
      <c r="D10" s="677"/>
      <c r="E10" s="677"/>
      <c r="F10" s="677"/>
      <c r="G10" s="677"/>
      <c r="H10" s="677"/>
      <c r="I10" s="677"/>
      <c r="J10" s="677"/>
      <c r="K10" s="677"/>
      <c r="L10" s="677"/>
      <c r="M10" s="677"/>
      <c r="N10" s="677"/>
      <c r="O10" s="677"/>
      <c r="P10" s="677"/>
      <c r="Q10" s="677"/>
      <c r="R10" s="677"/>
      <c r="S10" s="677"/>
      <c r="T10" s="677"/>
      <c r="U10" s="677"/>
      <c r="V10" s="677"/>
      <c r="W10" s="677"/>
      <c r="X10" s="677"/>
      <c r="Y10" s="677"/>
      <c r="Z10" s="677"/>
      <c r="AA10" s="677"/>
      <c r="AB10" s="677"/>
      <c r="AC10" s="677"/>
      <c r="AD10" s="677"/>
      <c r="AE10" s="677"/>
      <c r="AF10" s="677"/>
      <c r="AG10" s="677"/>
      <c r="AH10" s="677" t="s">
        <v>1458</v>
      </c>
      <c r="AI10" s="677" t="s">
        <v>1458</v>
      </c>
      <c r="AJ10" s="677" t="s">
        <v>1458</v>
      </c>
      <c r="AK10" s="677" t="s">
        <v>1458</v>
      </c>
      <c r="AL10" s="677">
        <v>1061</v>
      </c>
      <c r="AM10" s="677">
        <v>1065</v>
      </c>
      <c r="AN10" s="677">
        <v>1082</v>
      </c>
      <c r="AO10" s="677">
        <v>1099</v>
      </c>
      <c r="AP10" s="677">
        <v>1127</v>
      </c>
      <c r="AQ10" s="677">
        <v>1152</v>
      </c>
      <c r="AR10" s="677">
        <v>1154</v>
      </c>
      <c r="AS10" s="677">
        <v>1159</v>
      </c>
      <c r="AT10" s="677">
        <v>1165</v>
      </c>
      <c r="AU10" s="677">
        <v>1168</v>
      </c>
      <c r="AV10" s="677">
        <v>1170</v>
      </c>
      <c r="AW10" s="677">
        <v>1174</v>
      </c>
      <c r="AX10" s="672">
        <v>1183</v>
      </c>
      <c r="AY10" s="672">
        <v>1187</v>
      </c>
      <c r="AZ10" s="672">
        <v>1187</v>
      </c>
      <c r="BA10" s="672">
        <v>1187</v>
      </c>
      <c r="BB10" s="672">
        <v>1190</v>
      </c>
      <c r="BC10" s="672">
        <v>1190</v>
      </c>
      <c r="BD10" s="672">
        <v>1134</v>
      </c>
      <c r="BE10" s="672">
        <v>1134</v>
      </c>
      <c r="BF10" s="672">
        <v>1134</v>
      </c>
      <c r="BG10" s="672">
        <v>1136</v>
      </c>
      <c r="BH10" s="672">
        <v>1137</v>
      </c>
      <c r="BI10" s="672">
        <v>1139</v>
      </c>
      <c r="BJ10" s="672">
        <v>1056</v>
      </c>
      <c r="BK10" s="672">
        <v>1057</v>
      </c>
      <c r="BL10" s="672">
        <v>1059</v>
      </c>
      <c r="BM10" s="672">
        <v>1045</v>
      </c>
      <c r="BN10" s="672">
        <v>1019</v>
      </c>
      <c r="BO10" s="672">
        <v>1021</v>
      </c>
      <c r="BP10" s="672">
        <v>1021</v>
      </c>
      <c r="BQ10" s="672">
        <v>1014</v>
      </c>
      <c r="BR10" s="672">
        <v>1008</v>
      </c>
      <c r="BS10" s="672">
        <v>1008</v>
      </c>
      <c r="BT10" s="672">
        <v>912</v>
      </c>
      <c r="BU10" s="672">
        <v>921</v>
      </c>
      <c r="BV10" s="672">
        <v>923</v>
      </c>
      <c r="BW10" s="672">
        <v>923</v>
      </c>
      <c r="BX10" s="672">
        <v>923</v>
      </c>
      <c r="BY10" s="672">
        <v>922</v>
      </c>
      <c r="BZ10" s="672">
        <v>862</v>
      </c>
      <c r="CA10" s="672">
        <v>818</v>
      </c>
      <c r="CB10" s="672">
        <v>818</v>
      </c>
      <c r="CC10" s="672">
        <v>818</v>
      </c>
      <c r="CD10" s="672">
        <v>818</v>
      </c>
      <c r="CE10" s="672">
        <v>818</v>
      </c>
      <c r="CF10" s="672">
        <v>817</v>
      </c>
      <c r="CG10" s="672">
        <v>817</v>
      </c>
      <c r="CH10" s="672">
        <v>817</v>
      </c>
      <c r="CI10" s="672">
        <v>818</v>
      </c>
      <c r="CJ10" s="672">
        <v>818</v>
      </c>
      <c r="CK10" s="672">
        <v>820</v>
      </c>
      <c r="CL10" s="672">
        <v>821</v>
      </c>
      <c r="CM10" s="672">
        <v>821</v>
      </c>
      <c r="CN10" s="672">
        <v>821</v>
      </c>
    </row>
    <row r="11" spans="1:92" s="140" customFormat="1">
      <c r="A11" s="676" t="s">
        <v>561</v>
      </c>
      <c r="B11" s="677"/>
      <c r="C11" s="677"/>
      <c r="D11" s="677"/>
      <c r="E11" s="677"/>
      <c r="F11" s="677"/>
      <c r="G11" s="677"/>
      <c r="H11" s="677"/>
      <c r="I11" s="677"/>
      <c r="J11" s="677"/>
      <c r="K11" s="677"/>
      <c r="L11" s="677"/>
      <c r="M11" s="677"/>
      <c r="N11" s="677"/>
      <c r="O11" s="677"/>
      <c r="P11" s="677"/>
      <c r="Q11" s="677"/>
      <c r="R11" s="677"/>
      <c r="S11" s="677"/>
      <c r="T11" s="677"/>
      <c r="U11" s="677"/>
      <c r="V11" s="677"/>
      <c r="W11" s="677"/>
      <c r="X11" s="677"/>
      <c r="Y11" s="677"/>
      <c r="Z11" s="677"/>
      <c r="AA11" s="677"/>
      <c r="AB11" s="677"/>
      <c r="AC11" s="677"/>
      <c r="AD11" s="677"/>
      <c r="AE11" s="677"/>
      <c r="AF11" s="677"/>
      <c r="AG11" s="677"/>
      <c r="AH11" s="677" t="s">
        <v>1458</v>
      </c>
      <c r="AI11" s="677" t="s">
        <v>1458</v>
      </c>
      <c r="AJ11" s="677" t="s">
        <v>1458</v>
      </c>
      <c r="AK11" s="677" t="s">
        <v>1458</v>
      </c>
      <c r="AL11" s="677">
        <v>431</v>
      </c>
      <c r="AM11" s="677">
        <v>437</v>
      </c>
      <c r="AN11" s="677">
        <v>445</v>
      </c>
      <c r="AO11" s="677">
        <v>470</v>
      </c>
      <c r="AP11" s="677">
        <v>459</v>
      </c>
      <c r="AQ11" s="677">
        <v>466</v>
      </c>
      <c r="AR11" s="677">
        <v>471</v>
      </c>
      <c r="AS11" s="677">
        <v>477</v>
      </c>
      <c r="AT11" s="677">
        <v>481</v>
      </c>
      <c r="AU11" s="677">
        <v>482</v>
      </c>
      <c r="AV11" s="677">
        <v>485</v>
      </c>
      <c r="AW11" s="677">
        <v>487</v>
      </c>
      <c r="AX11" s="672">
        <v>488</v>
      </c>
      <c r="AY11" s="672">
        <v>488</v>
      </c>
      <c r="AZ11" s="672">
        <v>488</v>
      </c>
      <c r="BA11" s="672">
        <v>494</v>
      </c>
      <c r="BB11" s="672">
        <v>330</v>
      </c>
      <c r="BC11" s="672">
        <v>330</v>
      </c>
      <c r="BD11" s="672">
        <v>320</v>
      </c>
      <c r="BE11" s="672">
        <v>320</v>
      </c>
      <c r="BF11" s="672">
        <v>320</v>
      </c>
      <c r="BG11" s="672">
        <v>320</v>
      </c>
      <c r="BH11" s="672">
        <v>320</v>
      </c>
      <c r="BI11" s="672">
        <v>320</v>
      </c>
      <c r="BJ11" s="672">
        <v>305</v>
      </c>
      <c r="BK11" s="672">
        <v>305</v>
      </c>
      <c r="BL11" s="672">
        <v>305</v>
      </c>
      <c r="BM11" s="672">
        <v>302</v>
      </c>
      <c r="BN11" s="672">
        <v>300</v>
      </c>
      <c r="BO11" s="672">
        <v>302</v>
      </c>
      <c r="BP11" s="672">
        <v>301</v>
      </c>
      <c r="BQ11" s="672">
        <v>300</v>
      </c>
      <c r="BR11" s="672">
        <v>300</v>
      </c>
      <c r="BS11" s="672">
        <v>300</v>
      </c>
      <c r="BT11" s="672">
        <v>289</v>
      </c>
      <c r="BU11" s="672">
        <v>290</v>
      </c>
      <c r="BV11" s="672">
        <v>291</v>
      </c>
      <c r="BW11" s="672">
        <v>291</v>
      </c>
      <c r="BX11" s="672">
        <v>291</v>
      </c>
      <c r="BY11" s="672">
        <v>290</v>
      </c>
      <c r="BZ11" s="672">
        <v>264</v>
      </c>
      <c r="CA11" s="672">
        <v>254</v>
      </c>
      <c r="CB11" s="672">
        <v>254</v>
      </c>
      <c r="CC11" s="672">
        <v>254</v>
      </c>
      <c r="CD11" s="672">
        <v>254</v>
      </c>
      <c r="CE11" s="672">
        <v>254</v>
      </c>
      <c r="CF11" s="672">
        <v>254</v>
      </c>
      <c r="CG11" s="672">
        <v>254</v>
      </c>
      <c r="CH11" s="672">
        <v>253</v>
      </c>
      <c r="CI11" s="672">
        <v>253</v>
      </c>
      <c r="CJ11" s="672">
        <v>253</v>
      </c>
      <c r="CK11" s="672">
        <v>253</v>
      </c>
      <c r="CL11" s="672">
        <v>253</v>
      </c>
      <c r="CM11" s="672">
        <v>253</v>
      </c>
      <c r="CN11" s="672">
        <v>253</v>
      </c>
    </row>
    <row r="12" spans="1:92" s="140" customFormat="1">
      <c r="A12" s="676" t="s">
        <v>564</v>
      </c>
      <c r="B12" s="677"/>
      <c r="C12" s="677"/>
      <c r="D12" s="677"/>
      <c r="E12" s="677"/>
      <c r="F12" s="677"/>
      <c r="G12" s="677"/>
      <c r="H12" s="677"/>
      <c r="I12" s="677"/>
      <c r="J12" s="677"/>
      <c r="K12" s="677"/>
      <c r="L12" s="677"/>
      <c r="M12" s="677"/>
      <c r="N12" s="677"/>
      <c r="O12" s="677"/>
      <c r="P12" s="677"/>
      <c r="Q12" s="677"/>
      <c r="R12" s="677"/>
      <c r="S12" s="677"/>
      <c r="T12" s="677"/>
      <c r="U12" s="677"/>
      <c r="V12" s="677"/>
      <c r="W12" s="677"/>
      <c r="X12" s="677"/>
      <c r="Y12" s="677"/>
      <c r="Z12" s="677"/>
      <c r="AA12" s="677"/>
      <c r="AB12" s="677"/>
      <c r="AC12" s="677"/>
      <c r="AD12" s="677"/>
      <c r="AE12" s="677"/>
      <c r="AF12" s="677"/>
      <c r="AG12" s="677"/>
      <c r="AH12" s="677" t="s">
        <v>1458</v>
      </c>
      <c r="AI12" s="677" t="s">
        <v>1458</v>
      </c>
      <c r="AJ12" s="677" t="s">
        <v>1458</v>
      </c>
      <c r="AK12" s="677" t="s">
        <v>1458</v>
      </c>
      <c r="AL12" s="677">
        <v>2296</v>
      </c>
      <c r="AM12" s="677">
        <v>2293</v>
      </c>
      <c r="AN12" s="677">
        <v>2297</v>
      </c>
      <c r="AO12" s="677">
        <v>2331</v>
      </c>
      <c r="AP12" s="677">
        <v>2338</v>
      </c>
      <c r="AQ12" s="677">
        <v>2345</v>
      </c>
      <c r="AR12" s="677">
        <v>2353</v>
      </c>
      <c r="AS12" s="677">
        <v>2356</v>
      </c>
      <c r="AT12" s="677">
        <v>2369</v>
      </c>
      <c r="AU12" s="677">
        <v>2371</v>
      </c>
      <c r="AV12" s="677">
        <v>2373</v>
      </c>
      <c r="AW12" s="677">
        <v>2393</v>
      </c>
      <c r="AX12" s="672">
        <v>2401</v>
      </c>
      <c r="AY12" s="672">
        <v>2410</v>
      </c>
      <c r="AZ12" s="672">
        <v>2413</v>
      </c>
      <c r="BA12" s="672">
        <v>2431</v>
      </c>
      <c r="BB12" s="672">
        <v>2440</v>
      </c>
      <c r="BC12" s="672">
        <v>2440</v>
      </c>
      <c r="BD12" s="672">
        <v>2424</v>
      </c>
      <c r="BE12" s="672">
        <v>2429</v>
      </c>
      <c r="BF12" s="672">
        <v>2427</v>
      </c>
      <c r="BG12" s="672">
        <v>2432</v>
      </c>
      <c r="BH12" s="672">
        <v>2432</v>
      </c>
      <c r="BI12" s="672">
        <v>2435</v>
      </c>
      <c r="BJ12" s="672">
        <v>2111</v>
      </c>
      <c r="BK12" s="672">
        <v>2121</v>
      </c>
      <c r="BL12" s="672">
        <v>2105</v>
      </c>
      <c r="BM12" s="672">
        <v>2036</v>
      </c>
      <c r="BN12" s="672">
        <v>2027</v>
      </c>
      <c r="BO12" s="672">
        <v>2033</v>
      </c>
      <c r="BP12" s="672">
        <v>2040</v>
      </c>
      <c r="BQ12" s="672">
        <v>2015</v>
      </c>
      <c r="BR12" s="672">
        <v>2015</v>
      </c>
      <c r="BS12" s="672">
        <v>2013</v>
      </c>
      <c r="BT12" s="672">
        <v>1800</v>
      </c>
      <c r="BU12" s="672">
        <v>1817</v>
      </c>
      <c r="BV12" s="672">
        <v>1821</v>
      </c>
      <c r="BW12" s="672">
        <v>1820</v>
      </c>
      <c r="BX12" s="672">
        <v>1822</v>
      </c>
      <c r="BY12" s="672">
        <v>1821</v>
      </c>
      <c r="BZ12" s="672">
        <v>1740</v>
      </c>
      <c r="CA12" s="672">
        <v>1702</v>
      </c>
      <c r="CB12" s="672">
        <v>1702</v>
      </c>
      <c r="CC12" s="672">
        <v>1704</v>
      </c>
      <c r="CD12" s="672">
        <v>1707</v>
      </c>
      <c r="CE12" s="672">
        <v>1706</v>
      </c>
      <c r="CF12" s="672">
        <v>1704</v>
      </c>
      <c r="CG12" s="672">
        <v>1704</v>
      </c>
      <c r="CH12" s="672">
        <v>1702</v>
      </c>
      <c r="CI12" s="672">
        <v>1704</v>
      </c>
      <c r="CJ12" s="672">
        <v>1704</v>
      </c>
      <c r="CK12" s="672">
        <v>1706</v>
      </c>
      <c r="CL12" s="672">
        <v>1711</v>
      </c>
      <c r="CM12" s="672">
        <v>1711</v>
      </c>
      <c r="CN12" s="672">
        <v>1710</v>
      </c>
    </row>
    <row r="13" spans="1:92" s="140" customFormat="1">
      <c r="A13" s="676" t="s">
        <v>565</v>
      </c>
      <c r="B13" s="677"/>
      <c r="C13" s="677"/>
      <c r="D13" s="677"/>
      <c r="E13" s="677"/>
      <c r="F13" s="677"/>
      <c r="G13" s="677"/>
      <c r="H13" s="677"/>
      <c r="I13" s="677"/>
      <c r="J13" s="677"/>
      <c r="K13" s="677"/>
      <c r="L13" s="677"/>
      <c r="M13" s="677"/>
      <c r="N13" s="677"/>
      <c r="O13" s="677"/>
      <c r="P13" s="677"/>
      <c r="Q13" s="677"/>
      <c r="R13" s="677"/>
      <c r="S13" s="677"/>
      <c r="T13" s="677"/>
      <c r="U13" s="677"/>
      <c r="V13" s="677"/>
      <c r="W13" s="677"/>
      <c r="X13" s="677"/>
      <c r="Y13" s="677"/>
      <c r="Z13" s="677"/>
      <c r="AA13" s="677"/>
      <c r="AB13" s="677"/>
      <c r="AC13" s="677"/>
      <c r="AD13" s="677"/>
      <c r="AE13" s="677"/>
      <c r="AF13" s="677"/>
      <c r="AG13" s="677"/>
      <c r="AH13" s="672" t="s">
        <v>1458</v>
      </c>
      <c r="AI13" s="672" t="s">
        <v>1458</v>
      </c>
      <c r="AJ13" s="672" t="s">
        <v>1458</v>
      </c>
      <c r="AK13" s="672" t="s">
        <v>1458</v>
      </c>
      <c r="AL13" s="677">
        <v>1046</v>
      </c>
      <c r="AM13" s="677">
        <v>1029</v>
      </c>
      <c r="AN13" s="677">
        <v>1031</v>
      </c>
      <c r="AO13" s="677">
        <v>1048</v>
      </c>
      <c r="AP13" s="677">
        <v>1049</v>
      </c>
      <c r="AQ13" s="677">
        <v>1052</v>
      </c>
      <c r="AR13" s="677">
        <v>1056</v>
      </c>
      <c r="AS13" s="677">
        <v>1059</v>
      </c>
      <c r="AT13" s="677">
        <v>1064</v>
      </c>
      <c r="AU13" s="677">
        <v>1068</v>
      </c>
      <c r="AV13" s="677">
        <v>1071</v>
      </c>
      <c r="AW13" s="677">
        <v>1076</v>
      </c>
      <c r="AX13" s="672">
        <v>1082</v>
      </c>
      <c r="AY13" s="672">
        <v>1083</v>
      </c>
      <c r="AZ13" s="672">
        <v>1083</v>
      </c>
      <c r="BA13" s="672">
        <v>1084</v>
      </c>
      <c r="BB13" s="672">
        <v>1087</v>
      </c>
      <c r="BC13" s="672">
        <v>1087</v>
      </c>
      <c r="BD13" s="672">
        <v>1064</v>
      </c>
      <c r="BE13" s="672">
        <v>1064</v>
      </c>
      <c r="BF13" s="672">
        <v>1065</v>
      </c>
      <c r="BG13" s="672">
        <v>1057</v>
      </c>
      <c r="BH13" s="672">
        <v>1057</v>
      </c>
      <c r="BI13" s="672">
        <v>1060</v>
      </c>
      <c r="BJ13" s="672">
        <v>948</v>
      </c>
      <c r="BK13" s="672">
        <v>948</v>
      </c>
      <c r="BL13" s="672">
        <v>944</v>
      </c>
      <c r="BM13" s="672">
        <v>933</v>
      </c>
      <c r="BN13" s="672">
        <v>940</v>
      </c>
      <c r="BO13" s="672">
        <v>941</v>
      </c>
      <c r="BP13" s="672">
        <v>941</v>
      </c>
      <c r="BQ13" s="672">
        <v>934</v>
      </c>
      <c r="BR13" s="672">
        <v>934</v>
      </c>
      <c r="BS13" s="672">
        <v>932</v>
      </c>
      <c r="BT13" s="672">
        <v>877</v>
      </c>
      <c r="BU13" s="672">
        <v>900</v>
      </c>
      <c r="BV13" s="672">
        <v>902</v>
      </c>
      <c r="BW13" s="672">
        <v>902</v>
      </c>
      <c r="BX13" s="672">
        <v>903</v>
      </c>
      <c r="BY13" s="672">
        <v>904</v>
      </c>
      <c r="BZ13" s="672">
        <v>833</v>
      </c>
      <c r="CA13" s="672">
        <v>809</v>
      </c>
      <c r="CB13" s="672">
        <v>809</v>
      </c>
      <c r="CC13" s="672">
        <v>809</v>
      </c>
      <c r="CD13" s="672">
        <v>812</v>
      </c>
      <c r="CE13" s="672">
        <v>812</v>
      </c>
      <c r="CF13" s="672">
        <v>812</v>
      </c>
      <c r="CG13" s="672">
        <v>812</v>
      </c>
      <c r="CH13" s="672">
        <v>812</v>
      </c>
      <c r="CI13" s="672">
        <v>812</v>
      </c>
      <c r="CJ13" s="672">
        <v>812</v>
      </c>
      <c r="CK13" s="672">
        <v>814</v>
      </c>
      <c r="CL13" s="672">
        <v>814</v>
      </c>
      <c r="CM13" s="672">
        <v>814</v>
      </c>
      <c r="CN13" s="672">
        <v>814</v>
      </c>
    </row>
    <row r="14" spans="1:92" s="140" customFormat="1">
      <c r="A14" s="678"/>
      <c r="B14" s="679"/>
      <c r="C14" s="679"/>
      <c r="D14" s="679"/>
      <c r="E14" s="679"/>
      <c r="F14" s="679"/>
      <c r="G14" s="679"/>
      <c r="H14" s="679"/>
      <c r="I14" s="679"/>
      <c r="J14" s="679"/>
      <c r="K14" s="679"/>
      <c r="L14" s="679"/>
      <c r="M14" s="679"/>
      <c r="N14" s="679"/>
      <c r="O14" s="679"/>
      <c r="P14" s="679"/>
      <c r="Q14" s="679"/>
      <c r="R14" s="679"/>
      <c r="S14" s="679"/>
      <c r="T14" s="679"/>
      <c r="U14" s="679"/>
      <c r="V14" s="679"/>
      <c r="W14" s="679"/>
      <c r="X14" s="679"/>
      <c r="Y14" s="679"/>
      <c r="Z14" s="679"/>
      <c r="AA14" s="679"/>
      <c r="AB14" s="679"/>
      <c r="AC14" s="679"/>
      <c r="AD14" s="679"/>
      <c r="AE14" s="679"/>
      <c r="AF14" s="679"/>
      <c r="AG14" s="679"/>
      <c r="AH14" s="679"/>
      <c r="AI14" s="679"/>
      <c r="AJ14" s="679"/>
      <c r="AK14" s="679"/>
      <c r="AL14" s="679"/>
      <c r="AM14" s="679"/>
      <c r="AN14" s="679"/>
      <c r="AO14" s="679"/>
      <c r="AP14" s="679"/>
      <c r="AQ14" s="679"/>
      <c r="AR14" s="679"/>
      <c r="AS14" s="679"/>
      <c r="AT14" s="679"/>
      <c r="AU14" s="679"/>
      <c r="AV14" s="679"/>
      <c r="AW14" s="679"/>
      <c r="AX14" s="679"/>
      <c r="AY14" s="679"/>
      <c r="AZ14" s="679"/>
      <c r="BA14" s="679"/>
      <c r="BB14" s="679"/>
      <c r="BC14" s="679"/>
      <c r="BD14" s="679"/>
      <c r="BE14" s="679"/>
      <c r="BF14" s="679"/>
      <c r="BG14" s="679"/>
      <c r="BH14" s="679"/>
      <c r="BI14" s="679"/>
      <c r="BJ14" s="679"/>
      <c r="BK14" s="679"/>
      <c r="BL14" s="679"/>
      <c r="BM14" s="679"/>
      <c r="BN14" s="679"/>
      <c r="BO14" s="679"/>
      <c r="BP14" s="679"/>
      <c r="BQ14" s="679"/>
      <c r="BR14" s="679"/>
      <c r="BS14" s="679"/>
      <c r="BT14" s="679"/>
      <c r="BU14" s="679"/>
      <c r="BV14" s="679"/>
      <c r="BW14" s="679"/>
      <c r="BX14" s="679"/>
      <c r="BY14" s="679"/>
      <c r="BZ14" s="679"/>
      <c r="CA14" s="679"/>
      <c r="CB14" s="679"/>
      <c r="CC14" s="679"/>
      <c r="CD14" s="679"/>
      <c r="CE14" s="679"/>
      <c r="CF14" s="679"/>
      <c r="CG14" s="679"/>
      <c r="CH14" s="679"/>
      <c r="CI14" s="679"/>
      <c r="CJ14" s="679"/>
      <c r="CK14" s="679"/>
      <c r="CL14" s="679"/>
      <c r="CM14" s="679"/>
      <c r="CN14" s="679"/>
    </row>
    <row r="15" spans="1:92" s="140" customFormat="1">
      <c r="A15" s="671" t="s">
        <v>566</v>
      </c>
      <c r="B15" s="677"/>
      <c r="C15" s="677"/>
      <c r="D15" s="677"/>
      <c r="E15" s="677"/>
      <c r="F15" s="677"/>
      <c r="G15" s="677"/>
      <c r="H15" s="677"/>
      <c r="I15" s="677"/>
      <c r="J15" s="677"/>
      <c r="K15" s="677"/>
      <c r="L15" s="677"/>
      <c r="M15" s="677"/>
      <c r="N15" s="677"/>
      <c r="O15" s="677"/>
      <c r="P15" s="677"/>
      <c r="Q15" s="677"/>
      <c r="R15" s="677"/>
      <c r="S15" s="677"/>
      <c r="T15" s="677"/>
      <c r="U15" s="677"/>
      <c r="V15" s="677"/>
      <c r="W15" s="677"/>
      <c r="X15" s="677"/>
      <c r="Y15" s="677"/>
      <c r="Z15" s="677"/>
      <c r="AA15" s="677"/>
      <c r="AB15" s="677"/>
      <c r="AC15" s="677"/>
      <c r="AD15" s="677"/>
      <c r="AE15" s="677"/>
      <c r="AF15" s="677"/>
      <c r="AG15" s="677"/>
      <c r="AH15" s="677"/>
      <c r="AI15" s="677"/>
      <c r="AJ15" s="677"/>
      <c r="AK15" s="677"/>
      <c r="AL15" s="677"/>
      <c r="AM15" s="677"/>
      <c r="AN15" s="677"/>
      <c r="AO15" s="677"/>
      <c r="AP15" s="677"/>
      <c r="AQ15" s="677"/>
      <c r="AR15" s="677"/>
      <c r="AS15" s="677"/>
      <c r="AT15" s="677"/>
      <c r="AU15" s="677"/>
      <c r="AV15" s="677"/>
      <c r="AW15" s="677"/>
      <c r="AX15" s="677"/>
      <c r="AY15" s="677"/>
      <c r="AZ15" s="677"/>
      <c r="BA15" s="677"/>
      <c r="BB15" s="677"/>
      <c r="BC15" s="677"/>
      <c r="BD15" s="677"/>
      <c r="BE15" s="677"/>
      <c r="BF15" s="677"/>
      <c r="BG15" s="677"/>
      <c r="BH15" s="677"/>
      <c r="BI15" s="677"/>
      <c r="BJ15" s="672"/>
      <c r="BK15" s="672"/>
      <c r="BL15" s="672"/>
      <c r="BM15" s="672"/>
      <c r="BN15" s="672"/>
      <c r="BO15" s="672"/>
      <c r="BP15" s="672"/>
      <c r="BQ15" s="672"/>
      <c r="BR15" s="672"/>
      <c r="BS15" s="672"/>
      <c r="BT15" s="672"/>
      <c r="BU15" s="672"/>
      <c r="BV15" s="672"/>
      <c r="BW15" s="672"/>
      <c r="BX15" s="672"/>
      <c r="BY15" s="672"/>
      <c r="BZ15" s="672"/>
      <c r="CA15" s="672"/>
      <c r="CB15" s="672"/>
      <c r="CC15" s="672"/>
      <c r="CD15" s="672"/>
      <c r="CE15" s="672"/>
      <c r="CF15" s="672"/>
      <c r="CG15" s="672"/>
      <c r="CH15" s="672"/>
      <c r="CI15" s="672"/>
      <c r="CJ15" s="672"/>
      <c r="CK15" s="672"/>
      <c r="CL15" s="672"/>
      <c r="CM15" s="672"/>
      <c r="CN15" s="672"/>
    </row>
    <row r="16" spans="1:92" s="79" customFormat="1">
      <c r="A16" s="680" t="s">
        <v>567</v>
      </c>
      <c r="B16" s="672"/>
      <c r="C16" s="672"/>
      <c r="D16" s="672"/>
      <c r="E16" s="672"/>
      <c r="F16" s="672"/>
      <c r="G16" s="672"/>
      <c r="H16" s="672"/>
      <c r="I16" s="672"/>
      <c r="J16" s="672"/>
      <c r="K16" s="672"/>
      <c r="L16" s="672"/>
      <c r="M16" s="672"/>
      <c r="N16" s="672"/>
      <c r="O16" s="672"/>
      <c r="P16" s="672"/>
      <c r="Q16" s="672"/>
      <c r="R16" s="672"/>
      <c r="S16" s="672"/>
      <c r="T16" s="672"/>
      <c r="U16" s="672"/>
      <c r="V16" s="672" t="s">
        <v>1458</v>
      </c>
      <c r="W16" s="672" t="s">
        <v>1458</v>
      </c>
      <c r="X16" s="672">
        <v>38408.813000000002</v>
      </c>
      <c r="Y16" s="672">
        <v>42776.012000000002</v>
      </c>
      <c r="Z16" s="672">
        <v>44553.36</v>
      </c>
      <c r="AA16" s="672">
        <v>46196.743999999999</v>
      </c>
      <c r="AB16" s="672">
        <v>47492.226999999999</v>
      </c>
      <c r="AC16" s="672">
        <v>48022.165000000001</v>
      </c>
      <c r="AD16" s="672">
        <v>53889.942000000003</v>
      </c>
      <c r="AE16" s="672">
        <v>53529.635000000002</v>
      </c>
      <c r="AF16" s="672">
        <v>54236.358999999997</v>
      </c>
      <c r="AG16" s="672">
        <v>52694.591999999997</v>
      </c>
      <c r="AH16" s="672">
        <v>53535.125999999997</v>
      </c>
      <c r="AI16" s="672">
        <v>53348.745000000003</v>
      </c>
      <c r="AJ16" s="672">
        <v>54509.665999999997</v>
      </c>
      <c r="AK16" s="672">
        <v>54366.298999999999</v>
      </c>
      <c r="AL16" s="672">
        <v>54966.692999999999</v>
      </c>
      <c r="AM16" s="672">
        <v>55215.705999999998</v>
      </c>
      <c r="AN16" s="672">
        <v>55609.006999999998</v>
      </c>
      <c r="AO16" s="672">
        <v>56001.13</v>
      </c>
      <c r="AP16" s="672">
        <v>56921.065000000002</v>
      </c>
      <c r="AQ16" s="672">
        <v>57466.159</v>
      </c>
      <c r="AR16" s="672">
        <v>57879.057999999997</v>
      </c>
      <c r="AS16" s="672">
        <v>58550.84</v>
      </c>
      <c r="AT16" s="672">
        <v>59437.595000000001</v>
      </c>
      <c r="AU16" s="672">
        <v>60186.964999999997</v>
      </c>
      <c r="AV16" s="672">
        <v>60974.720000000001</v>
      </c>
      <c r="AW16" s="672">
        <v>61374.567999999999</v>
      </c>
      <c r="AX16" s="672">
        <v>61548.292999999998</v>
      </c>
      <c r="AY16" s="672">
        <v>61570.428</v>
      </c>
      <c r="AZ16" s="672">
        <v>61887.343000000001</v>
      </c>
      <c r="BA16" s="672">
        <v>62184.226000000002</v>
      </c>
      <c r="BB16" s="672">
        <v>62686.894</v>
      </c>
      <c r="BC16" s="672">
        <v>63039.563999999998</v>
      </c>
      <c r="BD16" s="672">
        <v>63380.129000000001</v>
      </c>
      <c r="BE16" s="672">
        <v>63565.807000000001</v>
      </c>
      <c r="BF16" s="672">
        <v>63889.582000000002</v>
      </c>
      <c r="BG16" s="672">
        <v>64186.582999999999</v>
      </c>
      <c r="BH16" s="672">
        <v>64383.462</v>
      </c>
      <c r="BI16" s="672">
        <v>64798.328000000001</v>
      </c>
      <c r="BJ16" s="672">
        <v>65244.385000000002</v>
      </c>
      <c r="BK16" s="672">
        <v>65565.752999999997</v>
      </c>
      <c r="BL16" s="672">
        <v>65777.455000000002</v>
      </c>
      <c r="BM16" s="672">
        <v>66017.425000000003</v>
      </c>
      <c r="BN16" s="672">
        <v>66364.304999999993</v>
      </c>
      <c r="BO16" s="672">
        <v>66410.663</v>
      </c>
      <c r="BP16" s="672">
        <v>67022.09</v>
      </c>
      <c r="BQ16" s="672">
        <v>67424.255999999994</v>
      </c>
      <c r="BR16" s="672">
        <v>68298.657999999996</v>
      </c>
      <c r="BS16" s="672">
        <v>68734.798999999999</v>
      </c>
      <c r="BT16" s="672">
        <v>69594.509999999995</v>
      </c>
      <c r="BU16" s="672">
        <v>70169.010999999999</v>
      </c>
      <c r="BV16" s="672">
        <v>70961.445999999996</v>
      </c>
      <c r="BW16" s="672">
        <v>72482.489000000001</v>
      </c>
      <c r="BX16" s="672">
        <v>73435.036999999997</v>
      </c>
      <c r="BY16" s="672">
        <v>74422.797999999995</v>
      </c>
      <c r="BZ16" s="672">
        <v>74670.285999999993</v>
      </c>
      <c r="CA16" s="672">
        <v>75317.282999999996</v>
      </c>
      <c r="CB16" s="672">
        <v>76852.210999999996</v>
      </c>
      <c r="CC16" s="672">
        <v>78328.721000000005</v>
      </c>
      <c r="CD16" s="672">
        <v>79320.909</v>
      </c>
      <c r="CE16" s="672">
        <v>80294.744999999995</v>
      </c>
      <c r="CF16" s="672">
        <v>81269.22</v>
      </c>
      <c r="CG16" s="672">
        <v>81910.311000000002</v>
      </c>
      <c r="CH16" s="672">
        <v>82045.951000000001</v>
      </c>
      <c r="CI16" s="672">
        <v>82646.114000000001</v>
      </c>
      <c r="CJ16" s="672">
        <v>82498.786999999997</v>
      </c>
      <c r="CK16" s="672">
        <v>82983.678</v>
      </c>
      <c r="CL16" s="672">
        <v>83604.884999999995</v>
      </c>
      <c r="CM16" s="672">
        <v>84289.548999999999</v>
      </c>
      <c r="CN16" s="672">
        <v>85008.031000000003</v>
      </c>
    </row>
    <row r="17" spans="1:92" s="79" customFormat="1">
      <c r="A17" s="680" t="s">
        <v>308</v>
      </c>
      <c r="B17" s="672">
        <v>14088.056999999999</v>
      </c>
      <c r="C17" s="672">
        <v>14541.525000000001</v>
      </c>
      <c r="D17" s="672">
        <v>14975.975</v>
      </c>
      <c r="E17" s="672">
        <v>15390.855000000001</v>
      </c>
      <c r="F17" s="672">
        <v>15910.836000000001</v>
      </c>
      <c r="G17" s="672">
        <v>16717.607</v>
      </c>
      <c r="H17" s="672">
        <v>17048.915000000001</v>
      </c>
      <c r="I17" s="672">
        <v>18750.907999999999</v>
      </c>
      <c r="J17" s="672">
        <v>19274.742999999999</v>
      </c>
      <c r="K17" s="672">
        <v>20054.712</v>
      </c>
      <c r="L17" s="672">
        <v>20676.599999999999</v>
      </c>
      <c r="M17" s="672">
        <v>21089</v>
      </c>
      <c r="N17" s="672">
        <v>21219.012999999999</v>
      </c>
      <c r="O17" s="672">
        <v>21909.692999999999</v>
      </c>
      <c r="P17" s="672">
        <v>22328.7</v>
      </c>
      <c r="Q17" s="672">
        <v>22907.135999999999</v>
      </c>
      <c r="R17" s="672">
        <v>23258.878000000001</v>
      </c>
      <c r="S17" s="672">
        <v>23710.07</v>
      </c>
      <c r="T17" s="672">
        <v>24102.947</v>
      </c>
      <c r="U17" s="672">
        <v>24374.206999999999</v>
      </c>
      <c r="V17" s="672">
        <v>25934.584999999999</v>
      </c>
      <c r="W17" s="672">
        <v>26294.781999999999</v>
      </c>
      <c r="X17" s="672">
        <v>26635.963</v>
      </c>
      <c r="Y17" s="672">
        <v>27413.659</v>
      </c>
      <c r="Z17" s="672">
        <v>27854.505999999998</v>
      </c>
      <c r="AA17" s="672">
        <v>28830.103000000003</v>
      </c>
      <c r="AB17" s="672">
        <v>30116.675999999999</v>
      </c>
      <c r="AC17" s="672">
        <v>30377.995999999999</v>
      </c>
      <c r="AD17" s="672">
        <v>30574.308000000001</v>
      </c>
      <c r="AE17" s="672">
        <v>34746.553</v>
      </c>
      <c r="AF17" s="672">
        <v>34874.656999999992</v>
      </c>
      <c r="AG17" s="672">
        <v>34987.502999999997</v>
      </c>
      <c r="AH17" s="672">
        <v>35233.834999999999</v>
      </c>
      <c r="AI17" s="672">
        <v>34920.101000000002</v>
      </c>
      <c r="AJ17" s="672">
        <v>35682.221999999994</v>
      </c>
      <c r="AK17" s="672">
        <v>35933.972999999998</v>
      </c>
      <c r="AL17" s="672">
        <v>35303.770000000004</v>
      </c>
      <c r="AM17" s="672">
        <v>35595.919999999998</v>
      </c>
      <c r="AN17" s="672">
        <v>35798.044999999998</v>
      </c>
      <c r="AO17" s="672">
        <v>36121.441999999995</v>
      </c>
      <c r="AP17" s="672">
        <v>36538.820999999996</v>
      </c>
      <c r="AQ17" s="672">
        <v>36689.928</v>
      </c>
      <c r="AR17" s="672">
        <v>37083.557000000001</v>
      </c>
      <c r="AS17" s="672">
        <v>37417.971000000005</v>
      </c>
      <c r="AT17" s="672">
        <v>37899.4</v>
      </c>
      <c r="AU17" s="672">
        <v>38512.231</v>
      </c>
      <c r="AV17" s="672">
        <v>38962.080000000002</v>
      </c>
      <c r="AW17" s="672">
        <v>39786.368999999999</v>
      </c>
      <c r="AX17" s="672">
        <v>38788.013999999996</v>
      </c>
      <c r="AY17" s="672">
        <v>38721.767</v>
      </c>
      <c r="AZ17" s="672">
        <v>39038.891000000003</v>
      </c>
      <c r="BA17" s="672">
        <v>38084.502</v>
      </c>
      <c r="BB17" s="672">
        <v>38212.154000000002</v>
      </c>
      <c r="BC17" s="672">
        <v>38156.605000000003</v>
      </c>
      <c r="BD17" s="672">
        <v>38058.423000000003</v>
      </c>
      <c r="BE17" s="672">
        <v>37840.932999999997</v>
      </c>
      <c r="BF17" s="672">
        <v>37824.306000000004</v>
      </c>
      <c r="BG17" s="672">
        <v>37754.883000000002</v>
      </c>
      <c r="BH17" s="672">
        <v>37808.142</v>
      </c>
      <c r="BI17" s="672">
        <v>37306.826999999997</v>
      </c>
      <c r="BJ17" s="672">
        <v>37109.266000000003</v>
      </c>
      <c r="BK17" s="672">
        <v>36939.134999999995</v>
      </c>
      <c r="BL17" s="672">
        <v>36630.175999999999</v>
      </c>
      <c r="BM17" s="672">
        <v>36416.808000000005</v>
      </c>
      <c r="BN17" s="672">
        <v>36249.065999999999</v>
      </c>
      <c r="BO17" s="672">
        <v>36194.576999999997</v>
      </c>
      <c r="BP17" s="672">
        <v>36122.514000000003</v>
      </c>
      <c r="BQ17" s="672">
        <v>36301.860999999997</v>
      </c>
      <c r="BR17" s="672">
        <v>36580.250999999997</v>
      </c>
      <c r="BS17" s="672">
        <v>36942.339</v>
      </c>
      <c r="BT17" s="672">
        <v>37342.209000000003</v>
      </c>
      <c r="BU17" s="672">
        <v>37645.851999999999</v>
      </c>
      <c r="BV17" s="672">
        <v>38178.424999999996</v>
      </c>
      <c r="BW17" s="672">
        <v>38307.83</v>
      </c>
      <c r="BX17" s="672">
        <v>38857.748999999996</v>
      </c>
      <c r="BY17" s="672">
        <v>38975.998000000007</v>
      </c>
      <c r="BZ17" s="672">
        <v>39351.843000000001</v>
      </c>
      <c r="CA17" s="672">
        <v>39662.489000000001</v>
      </c>
      <c r="CB17" s="672">
        <v>39979.909999999996</v>
      </c>
      <c r="CC17" s="672">
        <v>40261.531999999999</v>
      </c>
      <c r="CD17" s="672">
        <v>40930.718000000001</v>
      </c>
      <c r="CE17" s="672">
        <v>41598.751000000004</v>
      </c>
      <c r="CF17" s="672">
        <v>42493.618999999999</v>
      </c>
      <c r="CG17" s="672">
        <v>42878.092999999993</v>
      </c>
      <c r="CH17" s="672">
        <v>43571.039000000004</v>
      </c>
      <c r="CI17" s="672">
        <v>44095.222999999998</v>
      </c>
      <c r="CJ17" s="672">
        <v>44704.338000000003</v>
      </c>
      <c r="CK17" s="672">
        <v>45136.288</v>
      </c>
      <c r="CL17" s="672">
        <v>45797.776999999995</v>
      </c>
      <c r="CM17" s="672">
        <v>46416.682999999997</v>
      </c>
      <c r="CN17" s="672">
        <v>49960.845999999998</v>
      </c>
    </row>
    <row r="18" spans="1:92" s="79" customFormat="1">
      <c r="A18" s="681" t="s">
        <v>477</v>
      </c>
      <c r="B18" s="672">
        <v>13168.111999999999</v>
      </c>
      <c r="C18" s="672">
        <v>13592.253000000001</v>
      </c>
      <c r="D18" s="672">
        <v>14000.796</v>
      </c>
      <c r="E18" s="672">
        <v>14398.522000000001</v>
      </c>
      <c r="F18" s="672">
        <v>14905.377</v>
      </c>
      <c r="G18" s="672">
        <v>15644.764999999999</v>
      </c>
      <c r="H18" s="672">
        <v>15936.975</v>
      </c>
      <c r="I18" s="672">
        <v>17533.609</v>
      </c>
      <c r="J18" s="672">
        <v>18046.991999999998</v>
      </c>
      <c r="K18" s="672">
        <v>18780.624</v>
      </c>
      <c r="L18" s="672">
        <v>19303.351999999999</v>
      </c>
      <c r="M18" s="672">
        <v>19720</v>
      </c>
      <c r="N18" s="672">
        <v>19858.277999999998</v>
      </c>
      <c r="O18" s="672">
        <v>20511.237000000001</v>
      </c>
      <c r="P18" s="672">
        <v>20923.66</v>
      </c>
      <c r="Q18" s="672">
        <v>21474.93</v>
      </c>
      <c r="R18" s="672">
        <v>21812.111000000001</v>
      </c>
      <c r="S18" s="672">
        <v>22224.501</v>
      </c>
      <c r="T18" s="672">
        <v>22576.861000000001</v>
      </c>
      <c r="U18" s="672">
        <v>22814.874</v>
      </c>
      <c r="V18" s="672">
        <v>24353.151999999998</v>
      </c>
      <c r="W18" s="672">
        <v>24676.477999999999</v>
      </c>
      <c r="X18" s="672">
        <v>24999.499</v>
      </c>
      <c r="Y18" s="672">
        <v>25746.238000000001</v>
      </c>
      <c r="Z18" s="672">
        <v>26156.786999999997</v>
      </c>
      <c r="AA18" s="672">
        <v>27055.441000000003</v>
      </c>
      <c r="AB18" s="672">
        <v>28173.102999999999</v>
      </c>
      <c r="AC18" s="672">
        <v>28493.783000000003</v>
      </c>
      <c r="AD18" s="672">
        <v>28700.575000000001</v>
      </c>
      <c r="AE18" s="672">
        <v>32554.951999999997</v>
      </c>
      <c r="AF18" s="672">
        <v>32656.906999999999</v>
      </c>
      <c r="AG18" s="672">
        <v>32780.845999999998</v>
      </c>
      <c r="AH18" s="672">
        <v>32909.604999999996</v>
      </c>
      <c r="AI18" s="672">
        <v>32694.866000000002</v>
      </c>
      <c r="AJ18" s="672">
        <v>33469.108999999997</v>
      </c>
      <c r="AK18" s="672">
        <v>33758.080000000002</v>
      </c>
      <c r="AL18" s="672">
        <v>33127.995000000003</v>
      </c>
      <c r="AM18" s="672">
        <v>33404.906999999999</v>
      </c>
      <c r="AN18" s="672">
        <v>33588.165999999997</v>
      </c>
      <c r="AO18" s="672">
        <v>33874.633999999998</v>
      </c>
      <c r="AP18" s="672">
        <v>34261.110999999997</v>
      </c>
      <c r="AQ18" s="672">
        <v>34396.167999999998</v>
      </c>
      <c r="AR18" s="672">
        <v>34686.923999999999</v>
      </c>
      <c r="AS18" s="672">
        <v>35048.711000000003</v>
      </c>
      <c r="AT18" s="672">
        <v>35520.603999999999</v>
      </c>
      <c r="AU18" s="672">
        <v>36151.881000000001</v>
      </c>
      <c r="AV18" s="672">
        <v>36519.178</v>
      </c>
      <c r="AW18" s="672">
        <v>37328.485000000001</v>
      </c>
      <c r="AX18" s="672">
        <v>36363.305999999997</v>
      </c>
      <c r="AY18" s="672">
        <v>36277.663999999997</v>
      </c>
      <c r="AZ18" s="672">
        <v>36552.133000000002</v>
      </c>
      <c r="BA18" s="672">
        <v>35654.963000000003</v>
      </c>
      <c r="BB18" s="672">
        <v>35780.997000000003</v>
      </c>
      <c r="BC18" s="672">
        <v>35724.910000000003</v>
      </c>
      <c r="BD18" s="672">
        <v>35628.317999999999</v>
      </c>
      <c r="BE18" s="672">
        <v>35420.430999999997</v>
      </c>
      <c r="BF18" s="672">
        <v>35418.686000000002</v>
      </c>
      <c r="BG18" s="672">
        <v>35352.510999999999</v>
      </c>
      <c r="BH18" s="672">
        <v>35177.428999999996</v>
      </c>
      <c r="BI18" s="672">
        <v>34902.31</v>
      </c>
      <c r="BJ18" s="672">
        <v>34741.281000000003</v>
      </c>
      <c r="BK18" s="672">
        <v>34586.504999999997</v>
      </c>
      <c r="BL18" s="672">
        <v>34301.360999999997</v>
      </c>
      <c r="BM18" s="672">
        <v>34097.961000000003</v>
      </c>
      <c r="BN18" s="672">
        <v>33951.633999999998</v>
      </c>
      <c r="BO18" s="672">
        <v>33860.938999999998</v>
      </c>
      <c r="BP18" s="672">
        <v>33781.718000000001</v>
      </c>
      <c r="BQ18" s="672">
        <v>33988.500999999997</v>
      </c>
      <c r="BR18" s="672">
        <v>34260.800999999999</v>
      </c>
      <c r="BS18" s="672">
        <v>34564.065000000002</v>
      </c>
      <c r="BT18" s="672">
        <v>34932.874000000003</v>
      </c>
      <c r="BU18" s="672">
        <v>35219.464999999997</v>
      </c>
      <c r="BV18" s="672">
        <v>35721.313999999998</v>
      </c>
      <c r="BW18" s="672">
        <v>35850.048999999999</v>
      </c>
      <c r="BX18" s="672">
        <v>36054.650999999998</v>
      </c>
      <c r="BY18" s="672">
        <v>36293.819000000003</v>
      </c>
      <c r="BZ18" s="672">
        <v>36689.319000000003</v>
      </c>
      <c r="CA18" s="672">
        <v>36973.453000000001</v>
      </c>
      <c r="CB18" s="672">
        <v>37419.383999999998</v>
      </c>
      <c r="CC18" s="672">
        <v>37851.682000000001</v>
      </c>
      <c r="CD18" s="672">
        <v>38465.544999999998</v>
      </c>
      <c r="CE18" s="672">
        <v>39074.442000000003</v>
      </c>
      <c r="CF18" s="672">
        <v>39857.625</v>
      </c>
      <c r="CG18" s="672">
        <v>40265.178999999996</v>
      </c>
      <c r="CH18" s="672">
        <v>40910.381000000001</v>
      </c>
      <c r="CI18" s="672">
        <v>41399.199999999997</v>
      </c>
      <c r="CJ18" s="672">
        <v>41958.478000000003</v>
      </c>
      <c r="CK18" s="672">
        <v>42361.358</v>
      </c>
      <c r="CL18" s="672">
        <v>42999.591999999997</v>
      </c>
      <c r="CM18" s="672">
        <v>43584.536999999997</v>
      </c>
      <c r="CN18" s="672">
        <v>44667.286999999997</v>
      </c>
    </row>
    <row r="19" spans="1:92" s="79" customFormat="1">
      <c r="A19" s="681" t="s">
        <v>478</v>
      </c>
      <c r="B19" s="672">
        <v>919.94500000000005</v>
      </c>
      <c r="C19" s="672">
        <v>949.27200000000005</v>
      </c>
      <c r="D19" s="672">
        <v>975.17899999999997</v>
      </c>
      <c r="E19" s="672">
        <v>992.33299999999997</v>
      </c>
      <c r="F19" s="672">
        <v>1005.4589999999999</v>
      </c>
      <c r="G19" s="672">
        <v>1072.8420000000001</v>
      </c>
      <c r="H19" s="672">
        <v>1111.94</v>
      </c>
      <c r="I19" s="672">
        <v>1217.299</v>
      </c>
      <c r="J19" s="672">
        <v>1227.751</v>
      </c>
      <c r="K19" s="672">
        <v>1274.088</v>
      </c>
      <c r="L19" s="672">
        <v>1373.248</v>
      </c>
      <c r="M19" s="672">
        <v>1369</v>
      </c>
      <c r="N19" s="672">
        <v>1360.7349999999999</v>
      </c>
      <c r="O19" s="672">
        <v>1398.4559999999999</v>
      </c>
      <c r="P19" s="672">
        <v>1405.04</v>
      </c>
      <c r="Q19" s="672">
        <v>1432.2059999999999</v>
      </c>
      <c r="R19" s="672">
        <v>1446.7670000000001</v>
      </c>
      <c r="S19" s="672">
        <v>1485.569</v>
      </c>
      <c r="T19" s="672">
        <v>1526.086</v>
      </c>
      <c r="U19" s="672">
        <v>1559.3330000000001</v>
      </c>
      <c r="V19" s="672">
        <v>1581.433</v>
      </c>
      <c r="W19" s="672">
        <v>1618.3040000000001</v>
      </c>
      <c r="X19" s="672">
        <v>1636.4639999999999</v>
      </c>
      <c r="Y19" s="672">
        <v>1667.421</v>
      </c>
      <c r="Z19" s="672">
        <v>1697.7190000000001</v>
      </c>
      <c r="AA19" s="672">
        <v>1774.662</v>
      </c>
      <c r="AB19" s="672">
        <v>1943.5730000000001</v>
      </c>
      <c r="AC19" s="672">
        <v>1884.213</v>
      </c>
      <c r="AD19" s="672">
        <v>1873.7329999999999</v>
      </c>
      <c r="AE19" s="672">
        <v>2191.6010000000001</v>
      </c>
      <c r="AF19" s="672">
        <v>2217.75</v>
      </c>
      <c r="AG19" s="672">
        <v>2206.6570000000002</v>
      </c>
      <c r="AH19" s="672">
        <v>2324.23</v>
      </c>
      <c r="AI19" s="672">
        <v>2225.2350000000001</v>
      </c>
      <c r="AJ19" s="672">
        <v>2213.1129999999998</v>
      </c>
      <c r="AK19" s="672">
        <v>2175.893</v>
      </c>
      <c r="AL19" s="672">
        <v>2175.7750000000001</v>
      </c>
      <c r="AM19" s="672">
        <v>2191.0129999999999</v>
      </c>
      <c r="AN19" s="672">
        <v>2209.8789999999999</v>
      </c>
      <c r="AO19" s="672">
        <v>2246.808</v>
      </c>
      <c r="AP19" s="672">
        <v>2277.71</v>
      </c>
      <c r="AQ19" s="672">
        <v>2293.7600000000002</v>
      </c>
      <c r="AR19" s="672">
        <v>2396.6329999999998</v>
      </c>
      <c r="AS19" s="672">
        <v>2369.2600000000002</v>
      </c>
      <c r="AT19" s="672">
        <v>2378.7959999999998</v>
      </c>
      <c r="AU19" s="672">
        <v>2360.35</v>
      </c>
      <c r="AV19" s="672">
        <v>2442.902</v>
      </c>
      <c r="AW19" s="672">
        <v>2457.884</v>
      </c>
      <c r="AX19" s="672">
        <v>2424.7080000000001</v>
      </c>
      <c r="AY19" s="672">
        <v>2444.1030000000001</v>
      </c>
      <c r="AZ19" s="672">
        <v>2486.7579999999998</v>
      </c>
      <c r="BA19" s="672">
        <v>2429.5390000000002</v>
      </c>
      <c r="BB19" s="672">
        <v>2431.1570000000002</v>
      </c>
      <c r="BC19" s="672">
        <v>2431.6950000000002</v>
      </c>
      <c r="BD19" s="672">
        <v>2430.105</v>
      </c>
      <c r="BE19" s="672">
        <v>2420.502</v>
      </c>
      <c r="BF19" s="672">
        <v>2405.62</v>
      </c>
      <c r="BG19" s="672">
        <v>2402.3719999999998</v>
      </c>
      <c r="BH19" s="672">
        <v>2630.7130000000002</v>
      </c>
      <c r="BI19" s="672">
        <v>2404.5169999999998</v>
      </c>
      <c r="BJ19" s="672">
        <v>2367.9850000000001</v>
      </c>
      <c r="BK19" s="672">
        <v>2352.63</v>
      </c>
      <c r="BL19" s="672">
        <v>2328.8150000000001</v>
      </c>
      <c r="BM19" s="672">
        <v>2318.8470000000002</v>
      </c>
      <c r="BN19" s="672">
        <v>2297.4319999999998</v>
      </c>
      <c r="BO19" s="672">
        <v>2333.6379999999999</v>
      </c>
      <c r="BP19" s="672">
        <v>2340.7959999999998</v>
      </c>
      <c r="BQ19" s="672">
        <v>2313.36</v>
      </c>
      <c r="BR19" s="672">
        <v>2319.4499999999998</v>
      </c>
      <c r="BS19" s="672">
        <v>2378.2739999999999</v>
      </c>
      <c r="BT19" s="672">
        <v>2409.335</v>
      </c>
      <c r="BU19" s="672">
        <v>2426.3870000000002</v>
      </c>
      <c r="BV19" s="672">
        <v>2457.1109999999999</v>
      </c>
      <c r="BW19" s="672">
        <v>2457.7809999999999</v>
      </c>
      <c r="BX19" s="672">
        <v>2803.098</v>
      </c>
      <c r="BY19" s="672">
        <v>2682.1790000000001</v>
      </c>
      <c r="BZ19" s="672">
        <v>2662.5239999999999</v>
      </c>
      <c r="CA19" s="672">
        <v>2689.0360000000001</v>
      </c>
      <c r="CB19" s="672">
        <v>2560.5259999999998</v>
      </c>
      <c r="CC19" s="672">
        <v>2409.85</v>
      </c>
      <c r="CD19" s="672">
        <v>2465.1729999999998</v>
      </c>
      <c r="CE19" s="672">
        <v>2524.3090000000002</v>
      </c>
      <c r="CF19" s="672">
        <v>2635.9940000000001</v>
      </c>
      <c r="CG19" s="672">
        <v>2612.9140000000002</v>
      </c>
      <c r="CH19" s="672">
        <v>2660.6579999999999</v>
      </c>
      <c r="CI19" s="672">
        <v>2696.0230000000001</v>
      </c>
      <c r="CJ19" s="672">
        <v>2745.86</v>
      </c>
      <c r="CK19" s="672">
        <v>2774.93</v>
      </c>
      <c r="CL19" s="672">
        <v>2798.1849999999999</v>
      </c>
      <c r="CM19" s="672">
        <v>2832.1460000000002</v>
      </c>
      <c r="CN19" s="672">
        <v>5293.5590000000002</v>
      </c>
    </row>
    <row r="20" spans="1:92" s="79" customFormat="1">
      <c r="A20" s="682" t="s">
        <v>568</v>
      </c>
      <c r="B20" s="683"/>
      <c r="C20" s="683"/>
      <c r="D20" s="683"/>
      <c r="E20" s="683"/>
      <c r="F20" s="683"/>
      <c r="G20" s="683"/>
      <c r="H20" s="683"/>
      <c r="I20" s="683"/>
      <c r="J20" s="683"/>
      <c r="K20" s="683"/>
      <c r="L20" s="683"/>
      <c r="M20" s="683"/>
      <c r="N20" s="683"/>
      <c r="O20" s="683"/>
      <c r="P20" s="683"/>
      <c r="Q20" s="683"/>
      <c r="R20" s="683"/>
      <c r="S20" s="683"/>
      <c r="T20" s="683"/>
      <c r="U20" s="683"/>
      <c r="V20" s="683" t="s">
        <v>1458</v>
      </c>
      <c r="W20" s="683" t="s">
        <v>1458</v>
      </c>
      <c r="X20" s="683" t="s">
        <v>1458</v>
      </c>
      <c r="Y20" s="683" t="s">
        <v>1458</v>
      </c>
      <c r="Z20" s="683" t="s">
        <v>1458</v>
      </c>
      <c r="AA20" s="683" t="s">
        <v>1458</v>
      </c>
      <c r="AB20" s="683" t="s">
        <v>1458</v>
      </c>
      <c r="AC20" s="683" t="s">
        <v>1458</v>
      </c>
      <c r="AD20" s="683" t="s">
        <v>1458</v>
      </c>
      <c r="AE20" s="683" t="s">
        <v>1458</v>
      </c>
      <c r="AF20" s="683" t="s">
        <v>1458</v>
      </c>
      <c r="AG20" s="683" t="s">
        <v>1458</v>
      </c>
      <c r="AH20" s="683" t="s">
        <v>1458</v>
      </c>
      <c r="AI20" s="683" t="s">
        <v>1458</v>
      </c>
      <c r="AJ20" s="683" t="s">
        <v>1458</v>
      </c>
      <c r="AK20" s="683" t="s">
        <v>1458</v>
      </c>
      <c r="AL20" s="683">
        <v>23536.41</v>
      </c>
      <c r="AM20" s="683">
        <v>23983.583999999999</v>
      </c>
      <c r="AN20" s="683">
        <v>24113.195</v>
      </c>
      <c r="AO20" s="683">
        <v>24709.006000000001</v>
      </c>
      <c r="AP20" s="683">
        <v>24909.789000000001</v>
      </c>
      <c r="AQ20" s="683">
        <v>32625.647000000001</v>
      </c>
      <c r="AR20" s="683">
        <v>34275.218000000001</v>
      </c>
      <c r="AS20" s="683">
        <v>36042.209000000003</v>
      </c>
      <c r="AT20" s="683">
        <v>35305.629999999997</v>
      </c>
      <c r="AU20" s="683">
        <v>36784.987999999998</v>
      </c>
      <c r="AV20" s="683">
        <v>37151.783000000003</v>
      </c>
      <c r="AW20" s="683">
        <v>38472.574999999997</v>
      </c>
      <c r="AX20" s="683">
        <v>37806.531999999999</v>
      </c>
      <c r="AY20" s="683">
        <v>38775.108</v>
      </c>
      <c r="AZ20" s="683">
        <v>38440.071000000004</v>
      </c>
      <c r="BA20" s="683">
        <v>39390.008000000002</v>
      </c>
      <c r="BB20" s="683">
        <v>38927.103000000003</v>
      </c>
      <c r="BC20" s="683">
        <v>38736.129000000001</v>
      </c>
      <c r="BD20" s="683">
        <v>38998.826000000001</v>
      </c>
      <c r="BE20" s="683">
        <v>39161.786</v>
      </c>
      <c r="BF20" s="683">
        <v>39252.286</v>
      </c>
      <c r="BG20" s="683">
        <v>39310.262000000002</v>
      </c>
      <c r="BH20" s="683">
        <v>39211.353999999999</v>
      </c>
      <c r="BI20" s="683">
        <v>39255.178</v>
      </c>
      <c r="BJ20" s="683">
        <v>39124.046000000002</v>
      </c>
      <c r="BK20" s="683">
        <v>38112.06</v>
      </c>
      <c r="BL20" s="683">
        <v>37989.500999999997</v>
      </c>
      <c r="BM20" s="683">
        <v>37875.144999999997</v>
      </c>
      <c r="BN20" s="683">
        <v>37817.923000000003</v>
      </c>
      <c r="BO20" s="683">
        <v>37755.303</v>
      </c>
      <c r="BP20" s="683">
        <v>37945.96</v>
      </c>
      <c r="BQ20" s="683">
        <v>36259.822999999997</v>
      </c>
      <c r="BR20" s="683">
        <v>37999.989000000001</v>
      </c>
      <c r="BS20" s="683">
        <v>37999.470999999998</v>
      </c>
      <c r="BT20" s="683">
        <v>38044.915000000001</v>
      </c>
      <c r="BU20" s="683">
        <v>38009.14</v>
      </c>
      <c r="BV20" s="683">
        <v>37942.716</v>
      </c>
      <c r="BW20" s="683">
        <v>41069.194000000003</v>
      </c>
      <c r="BX20" s="683">
        <v>40921.091999999997</v>
      </c>
      <c r="BY20" s="683">
        <v>40735.406999999999</v>
      </c>
      <c r="BZ20" s="683">
        <v>40274.506000000001</v>
      </c>
      <c r="CA20" s="683">
        <v>39677.398000000001</v>
      </c>
      <c r="CB20" s="683">
        <v>39552.199000000001</v>
      </c>
      <c r="CC20" s="683">
        <v>39291.707999999999</v>
      </c>
      <c r="CD20" s="683">
        <v>39104.485999999997</v>
      </c>
      <c r="CE20" s="683">
        <v>38957.061000000002</v>
      </c>
      <c r="CF20" s="683">
        <v>38732.521999999997</v>
      </c>
      <c r="CG20" s="683">
        <v>38525.925999999999</v>
      </c>
      <c r="CH20" s="683">
        <v>38426.417999999998</v>
      </c>
      <c r="CI20" s="683">
        <v>38310.54</v>
      </c>
      <c r="CJ20" s="683">
        <v>38192.544000000002</v>
      </c>
      <c r="CK20" s="683">
        <v>38110.322</v>
      </c>
      <c r="CL20" s="683">
        <v>38010.383000000002</v>
      </c>
      <c r="CM20" s="683">
        <v>38160.525000000001</v>
      </c>
      <c r="CN20" s="683">
        <v>38059.771000000001</v>
      </c>
    </row>
    <row r="21" spans="1:92" s="79" customFormat="1">
      <c r="A21" s="684"/>
      <c r="B21" s="672"/>
      <c r="C21" s="672"/>
      <c r="D21" s="672"/>
      <c r="E21" s="672"/>
      <c r="F21" s="672"/>
      <c r="G21" s="672"/>
      <c r="H21" s="672"/>
      <c r="I21" s="672"/>
      <c r="J21" s="672"/>
      <c r="K21" s="672"/>
      <c r="L21" s="672"/>
      <c r="M21" s="672"/>
      <c r="N21" s="672"/>
      <c r="O21" s="672"/>
      <c r="P21" s="672"/>
      <c r="Q21" s="672"/>
      <c r="R21" s="672"/>
      <c r="S21" s="672"/>
      <c r="T21" s="672"/>
      <c r="U21" s="672"/>
      <c r="V21" s="672"/>
      <c r="W21" s="672"/>
      <c r="X21" s="672"/>
      <c r="Y21" s="672"/>
      <c r="Z21" s="672"/>
      <c r="AA21" s="672"/>
      <c r="AB21" s="672"/>
      <c r="AC21" s="672"/>
      <c r="AD21" s="672"/>
      <c r="AE21" s="672"/>
      <c r="AF21" s="672"/>
      <c r="AG21" s="672"/>
      <c r="AH21" s="672"/>
      <c r="AI21" s="672"/>
      <c r="AJ21" s="672"/>
      <c r="AK21" s="672"/>
      <c r="AL21" s="672"/>
      <c r="AM21" s="672"/>
      <c r="AN21" s="672"/>
      <c r="AO21" s="672"/>
      <c r="AP21" s="672"/>
      <c r="AQ21" s="672"/>
      <c r="AR21" s="672"/>
      <c r="AS21" s="672"/>
      <c r="AT21" s="672"/>
      <c r="AU21" s="672"/>
      <c r="AV21" s="672"/>
      <c r="AW21" s="672"/>
      <c r="AX21" s="672"/>
      <c r="AY21" s="672"/>
      <c r="AZ21" s="672"/>
      <c r="BA21" s="672"/>
      <c r="BB21" s="672"/>
      <c r="BC21" s="672"/>
      <c r="BD21" s="672"/>
      <c r="BE21" s="672"/>
      <c r="BF21" s="672"/>
      <c r="BG21" s="672"/>
      <c r="BH21" s="672"/>
      <c r="BI21" s="672"/>
      <c r="BJ21" s="672"/>
      <c r="BK21" s="672"/>
      <c r="BL21" s="672"/>
      <c r="BM21" s="672"/>
      <c r="BN21" s="672"/>
      <c r="BO21" s="672"/>
      <c r="BP21" s="672"/>
      <c r="BQ21" s="672"/>
      <c r="BR21" s="672"/>
      <c r="BS21" s="672"/>
      <c r="BT21" s="672"/>
      <c r="BU21" s="672"/>
      <c r="BV21" s="672"/>
      <c r="BW21" s="672"/>
      <c r="BX21" s="672"/>
      <c r="BY21" s="672"/>
      <c r="BZ21" s="672"/>
      <c r="CA21" s="672"/>
      <c r="CB21" s="672"/>
      <c r="CC21" s="672"/>
      <c r="CD21" s="672"/>
      <c r="CE21" s="672"/>
      <c r="CF21" s="672"/>
      <c r="CG21" s="672"/>
      <c r="CH21" s="672"/>
      <c r="CI21" s="672"/>
      <c r="CJ21" s="672"/>
      <c r="CK21" s="672"/>
      <c r="CL21" s="672"/>
      <c r="CM21" s="672"/>
      <c r="CN21" s="672"/>
    </row>
    <row r="22" spans="1:92" s="79" customFormat="1">
      <c r="A22" s="671" t="s">
        <v>241</v>
      </c>
      <c r="B22" s="673">
        <v>85925</v>
      </c>
      <c r="C22" s="673">
        <v>85307</v>
      </c>
      <c r="D22" s="673">
        <v>85461</v>
      </c>
      <c r="E22" s="673">
        <v>85489</v>
      </c>
      <c r="F22" s="673">
        <v>87322</v>
      </c>
      <c r="G22" s="673">
        <v>87614</v>
      </c>
      <c r="H22" s="673">
        <v>87885</v>
      </c>
      <c r="I22" s="673">
        <v>88178</v>
      </c>
      <c r="J22" s="673">
        <v>89458</v>
      </c>
      <c r="K22" s="673">
        <v>89665</v>
      </c>
      <c r="L22" s="673">
        <v>90137</v>
      </c>
      <c r="M22" s="673">
        <v>90064</v>
      </c>
      <c r="N22" s="673">
        <v>91556</v>
      </c>
      <c r="O22" s="673">
        <v>93569</v>
      </c>
      <c r="P22" s="673">
        <v>94641</v>
      </c>
      <c r="Q22" s="673">
        <v>94114</v>
      </c>
      <c r="R22" s="673">
        <v>93865</v>
      </c>
      <c r="S22" s="673">
        <v>93333</v>
      </c>
      <c r="T22" s="673">
        <v>92827</v>
      </c>
      <c r="U22" s="673">
        <v>92569</v>
      </c>
      <c r="V22" s="673">
        <v>92580</v>
      </c>
      <c r="W22" s="673">
        <v>89108</v>
      </c>
      <c r="X22" s="673">
        <v>89514</v>
      </c>
      <c r="Y22" s="673">
        <v>90974</v>
      </c>
      <c r="Z22" s="673">
        <v>92801</v>
      </c>
      <c r="AA22" s="673">
        <v>93733</v>
      </c>
      <c r="AB22" s="673">
        <v>94935</v>
      </c>
      <c r="AC22" s="673">
        <v>96938</v>
      </c>
      <c r="AD22" s="673">
        <v>98825</v>
      </c>
      <c r="AE22" s="673">
        <v>113401</v>
      </c>
      <c r="AF22" s="673">
        <v>114432</v>
      </c>
      <c r="AG22" s="673">
        <v>113888</v>
      </c>
      <c r="AH22" s="673">
        <v>113942</v>
      </c>
      <c r="AI22" s="673">
        <v>116370</v>
      </c>
      <c r="AJ22" s="673">
        <v>118459</v>
      </c>
      <c r="AK22" s="673">
        <v>118879</v>
      </c>
      <c r="AL22" s="673">
        <v>120797</v>
      </c>
      <c r="AM22" s="673">
        <v>122409</v>
      </c>
      <c r="AN22" s="673">
        <v>123344</v>
      </c>
      <c r="AO22" s="673">
        <v>122377</v>
      </c>
      <c r="AP22" s="673">
        <v>121778</v>
      </c>
      <c r="AQ22" s="673">
        <v>122564</v>
      </c>
      <c r="AR22" s="673">
        <v>123316</v>
      </c>
      <c r="AS22" s="673">
        <v>121811</v>
      </c>
      <c r="AT22" s="673">
        <v>118858</v>
      </c>
      <c r="AU22" s="673">
        <v>118826</v>
      </c>
      <c r="AV22" s="673">
        <v>118264</v>
      </c>
      <c r="AW22" s="673">
        <v>117774</v>
      </c>
      <c r="AX22" s="673">
        <v>118062</v>
      </c>
      <c r="AY22" s="673">
        <v>117330</v>
      </c>
      <c r="AZ22" s="673">
        <v>117922</v>
      </c>
      <c r="BA22" s="673">
        <v>116931</v>
      </c>
      <c r="BB22" s="673">
        <v>117352</v>
      </c>
      <c r="BC22" s="673">
        <v>117956</v>
      </c>
      <c r="BD22" s="673">
        <v>114942</v>
      </c>
      <c r="BE22" s="673">
        <v>113257</v>
      </c>
      <c r="BF22" s="673">
        <v>114476</v>
      </c>
      <c r="BG22" s="673">
        <v>114340</v>
      </c>
      <c r="BH22" s="673">
        <v>112751</v>
      </c>
      <c r="BI22" s="673">
        <v>102950</v>
      </c>
      <c r="BJ22" s="673">
        <v>101384</v>
      </c>
      <c r="BK22" s="673">
        <v>101071</v>
      </c>
      <c r="BL22" s="673">
        <v>101225</v>
      </c>
      <c r="BM22" s="673">
        <v>101247</v>
      </c>
      <c r="BN22" s="673">
        <v>99907</v>
      </c>
      <c r="BO22" s="673">
        <v>99586</v>
      </c>
      <c r="BP22" s="673">
        <v>99253</v>
      </c>
      <c r="BQ22" s="673">
        <v>98670</v>
      </c>
      <c r="BR22" s="673">
        <v>98732</v>
      </c>
      <c r="BS22" s="673">
        <v>98399</v>
      </c>
      <c r="BT22" s="673">
        <v>96067</v>
      </c>
      <c r="BU22" s="673">
        <v>95231</v>
      </c>
      <c r="BV22" s="673">
        <v>94765</v>
      </c>
      <c r="BW22" s="673">
        <v>94350</v>
      </c>
      <c r="BX22" s="673">
        <v>93858</v>
      </c>
      <c r="BY22" s="673">
        <v>92499</v>
      </c>
      <c r="BZ22" s="673">
        <v>88439</v>
      </c>
      <c r="CA22" s="673">
        <v>85940</v>
      </c>
      <c r="CB22" s="673">
        <v>85372</v>
      </c>
      <c r="CC22" s="673">
        <v>84630</v>
      </c>
      <c r="CD22" s="673">
        <v>86483</v>
      </c>
      <c r="CE22" s="673">
        <v>86358</v>
      </c>
      <c r="CF22" s="673">
        <v>86533</v>
      </c>
      <c r="CG22" s="673">
        <v>86248</v>
      </c>
      <c r="CH22" s="673">
        <v>85778</v>
      </c>
      <c r="CI22" s="673">
        <v>85408</v>
      </c>
      <c r="CJ22" s="673">
        <v>85133</v>
      </c>
      <c r="CK22" s="673">
        <v>86633</v>
      </c>
      <c r="CL22" s="673">
        <v>87530</v>
      </c>
      <c r="CM22" s="673">
        <v>87615</v>
      </c>
      <c r="CN22" s="673">
        <v>87580</v>
      </c>
    </row>
    <row r="23" spans="1:92" s="79" customFormat="1">
      <c r="A23" s="681" t="s">
        <v>479</v>
      </c>
      <c r="B23" s="672">
        <v>75458</v>
      </c>
      <c r="C23" s="672">
        <v>75108</v>
      </c>
      <c r="D23" s="672">
        <v>75185</v>
      </c>
      <c r="E23" s="672">
        <v>75949</v>
      </c>
      <c r="F23" s="672">
        <v>76688</v>
      </c>
      <c r="G23" s="672">
        <v>76833</v>
      </c>
      <c r="H23" s="672">
        <v>77064</v>
      </c>
      <c r="I23" s="672">
        <v>77997</v>
      </c>
      <c r="J23" s="672">
        <v>78906</v>
      </c>
      <c r="K23" s="672">
        <v>78995</v>
      </c>
      <c r="L23" s="672">
        <v>79611</v>
      </c>
      <c r="M23" s="672">
        <v>79725</v>
      </c>
      <c r="N23" s="672">
        <v>80904</v>
      </c>
      <c r="O23" s="672">
        <v>82969</v>
      </c>
      <c r="P23" s="672">
        <v>84048</v>
      </c>
      <c r="Q23" s="672">
        <v>83751</v>
      </c>
      <c r="R23" s="672">
        <v>83405</v>
      </c>
      <c r="S23" s="672">
        <v>82879</v>
      </c>
      <c r="T23" s="672">
        <v>82622</v>
      </c>
      <c r="U23" s="672">
        <v>82622</v>
      </c>
      <c r="V23" s="672">
        <v>82468</v>
      </c>
      <c r="W23" s="672">
        <v>79310</v>
      </c>
      <c r="X23" s="672">
        <v>80048</v>
      </c>
      <c r="Y23" s="672">
        <v>81855</v>
      </c>
      <c r="Z23" s="672">
        <v>83417</v>
      </c>
      <c r="AA23" s="672">
        <v>84258</v>
      </c>
      <c r="AB23" s="672">
        <v>85392</v>
      </c>
      <c r="AC23" s="672">
        <v>88972</v>
      </c>
      <c r="AD23" s="672">
        <v>89534</v>
      </c>
      <c r="AE23" s="672">
        <v>103458</v>
      </c>
      <c r="AF23" s="672">
        <v>104139</v>
      </c>
      <c r="AG23" s="672">
        <v>103971</v>
      </c>
      <c r="AH23" s="672">
        <v>103923</v>
      </c>
      <c r="AI23" s="672">
        <v>106241</v>
      </c>
      <c r="AJ23" s="672">
        <v>108459</v>
      </c>
      <c r="AK23" s="672">
        <v>109026</v>
      </c>
      <c r="AL23" s="672">
        <v>111224</v>
      </c>
      <c r="AM23" s="672">
        <v>112913</v>
      </c>
      <c r="AN23" s="672">
        <v>113594</v>
      </c>
      <c r="AO23" s="672">
        <v>113810</v>
      </c>
      <c r="AP23" s="672">
        <v>113404</v>
      </c>
      <c r="AQ23" s="672">
        <v>113996</v>
      </c>
      <c r="AR23" s="672">
        <v>114480</v>
      </c>
      <c r="AS23" s="672">
        <v>114182</v>
      </c>
      <c r="AT23" s="672">
        <v>113665</v>
      </c>
      <c r="AU23" s="672">
        <v>113720</v>
      </c>
      <c r="AV23" s="672">
        <v>112653</v>
      </c>
      <c r="AW23" s="672">
        <v>112216</v>
      </c>
      <c r="AX23" s="672">
        <v>112173</v>
      </c>
      <c r="AY23" s="672">
        <v>111547</v>
      </c>
      <c r="AZ23" s="672">
        <v>111904</v>
      </c>
      <c r="BA23" s="672">
        <v>111628</v>
      </c>
      <c r="BB23" s="672">
        <v>111613</v>
      </c>
      <c r="BC23" s="672">
        <v>112325</v>
      </c>
      <c r="BD23" s="672">
        <v>109352</v>
      </c>
      <c r="BE23" s="672">
        <v>109191</v>
      </c>
      <c r="BF23" s="672">
        <v>109864</v>
      </c>
      <c r="BG23" s="672">
        <v>109615</v>
      </c>
      <c r="BH23" s="672">
        <v>109159</v>
      </c>
      <c r="BI23" s="672">
        <v>100622</v>
      </c>
      <c r="BJ23" s="672">
        <v>99964</v>
      </c>
      <c r="BK23" s="672">
        <v>99603</v>
      </c>
      <c r="BL23" s="672">
        <v>99305</v>
      </c>
      <c r="BM23" s="672">
        <v>99161</v>
      </c>
      <c r="BN23" s="672">
        <v>97981</v>
      </c>
      <c r="BO23" s="672">
        <v>97675</v>
      </c>
      <c r="BP23" s="672">
        <v>97232</v>
      </c>
      <c r="BQ23" s="672">
        <v>96889</v>
      </c>
      <c r="BR23" s="672">
        <v>96567</v>
      </c>
      <c r="BS23" s="672">
        <v>96168</v>
      </c>
      <c r="BT23" s="672">
        <v>93872</v>
      </c>
      <c r="BU23" s="672">
        <v>93190</v>
      </c>
      <c r="BV23" s="672">
        <v>92757</v>
      </c>
      <c r="BW23" s="672">
        <v>92474</v>
      </c>
      <c r="BX23" s="672">
        <v>92106</v>
      </c>
      <c r="BY23" s="672">
        <v>91673</v>
      </c>
      <c r="BZ23" s="672">
        <v>87876</v>
      </c>
      <c r="CA23" s="672">
        <v>85518</v>
      </c>
      <c r="CB23" s="672">
        <v>85069</v>
      </c>
      <c r="CC23" s="672">
        <v>84597</v>
      </c>
      <c r="CD23" s="672">
        <v>86466</v>
      </c>
      <c r="CE23" s="672">
        <v>86313</v>
      </c>
      <c r="CF23" s="672">
        <v>86430</v>
      </c>
      <c r="CG23" s="672">
        <v>85953</v>
      </c>
      <c r="CH23" s="672">
        <v>85457</v>
      </c>
      <c r="CI23" s="672">
        <v>85031</v>
      </c>
      <c r="CJ23" s="672">
        <v>84712</v>
      </c>
      <c r="CK23" s="672">
        <v>86220</v>
      </c>
      <c r="CL23" s="672">
        <v>87067</v>
      </c>
      <c r="CM23" s="672">
        <v>87130</v>
      </c>
      <c r="CN23" s="672">
        <v>87101</v>
      </c>
    </row>
    <row r="24" spans="1:92" s="79" customFormat="1" ht="13.5" thickBot="1">
      <c r="A24" s="685" t="s">
        <v>480</v>
      </c>
      <c r="B24" s="686">
        <v>10467</v>
      </c>
      <c r="C24" s="686">
        <v>10199</v>
      </c>
      <c r="D24" s="686">
        <v>10276</v>
      </c>
      <c r="E24" s="686">
        <v>9540</v>
      </c>
      <c r="F24" s="686">
        <v>10634</v>
      </c>
      <c r="G24" s="686">
        <v>10781</v>
      </c>
      <c r="H24" s="686">
        <v>10821</v>
      </c>
      <c r="I24" s="686">
        <v>10181</v>
      </c>
      <c r="J24" s="686">
        <v>10552</v>
      </c>
      <c r="K24" s="686">
        <v>10670</v>
      </c>
      <c r="L24" s="686">
        <v>10526</v>
      </c>
      <c r="M24" s="686">
        <v>10339</v>
      </c>
      <c r="N24" s="686">
        <v>10652</v>
      </c>
      <c r="O24" s="686">
        <v>10600</v>
      </c>
      <c r="P24" s="686">
        <v>10593</v>
      </c>
      <c r="Q24" s="686">
        <v>10363</v>
      </c>
      <c r="R24" s="686">
        <v>10460</v>
      </c>
      <c r="S24" s="686">
        <v>10454</v>
      </c>
      <c r="T24" s="686">
        <v>10205</v>
      </c>
      <c r="U24" s="686">
        <v>9947</v>
      </c>
      <c r="V24" s="686">
        <v>10112</v>
      </c>
      <c r="W24" s="686">
        <v>9798</v>
      </c>
      <c r="X24" s="686">
        <v>9466</v>
      </c>
      <c r="Y24" s="686">
        <v>9119</v>
      </c>
      <c r="Z24" s="686">
        <v>9384</v>
      </c>
      <c r="AA24" s="686">
        <v>9475</v>
      </c>
      <c r="AB24" s="686">
        <v>9543</v>
      </c>
      <c r="AC24" s="686">
        <v>7966</v>
      </c>
      <c r="AD24" s="686">
        <v>9291</v>
      </c>
      <c r="AE24" s="686">
        <v>9943</v>
      </c>
      <c r="AF24" s="686">
        <v>10293</v>
      </c>
      <c r="AG24" s="686">
        <v>9917</v>
      </c>
      <c r="AH24" s="686">
        <v>10019</v>
      </c>
      <c r="AI24" s="686">
        <v>10129</v>
      </c>
      <c r="AJ24" s="686">
        <v>10000</v>
      </c>
      <c r="AK24" s="686">
        <v>9853</v>
      </c>
      <c r="AL24" s="686">
        <v>9573</v>
      </c>
      <c r="AM24" s="686">
        <v>9496</v>
      </c>
      <c r="AN24" s="686">
        <v>9750</v>
      </c>
      <c r="AO24" s="686">
        <v>8567</v>
      </c>
      <c r="AP24" s="686">
        <v>8374</v>
      </c>
      <c r="AQ24" s="686">
        <v>8568</v>
      </c>
      <c r="AR24" s="686">
        <v>8836</v>
      </c>
      <c r="AS24" s="686">
        <v>7629</v>
      </c>
      <c r="AT24" s="686">
        <v>5193</v>
      </c>
      <c r="AU24" s="686">
        <v>5106</v>
      </c>
      <c r="AV24" s="686">
        <v>5611</v>
      </c>
      <c r="AW24" s="686">
        <v>5558</v>
      </c>
      <c r="AX24" s="686">
        <v>5889</v>
      </c>
      <c r="AY24" s="686">
        <v>5783</v>
      </c>
      <c r="AZ24" s="686">
        <v>6018</v>
      </c>
      <c r="BA24" s="686">
        <v>5303</v>
      </c>
      <c r="BB24" s="686">
        <v>5739</v>
      </c>
      <c r="BC24" s="686">
        <v>5631</v>
      </c>
      <c r="BD24" s="686">
        <v>5590</v>
      </c>
      <c r="BE24" s="686">
        <v>4066</v>
      </c>
      <c r="BF24" s="686">
        <v>4612</v>
      </c>
      <c r="BG24" s="686">
        <v>4725</v>
      </c>
      <c r="BH24" s="686">
        <v>3592</v>
      </c>
      <c r="BI24" s="686">
        <v>2328</v>
      </c>
      <c r="BJ24" s="686">
        <v>1420</v>
      </c>
      <c r="BK24" s="686">
        <v>1468</v>
      </c>
      <c r="BL24" s="686">
        <v>1920</v>
      </c>
      <c r="BM24" s="686">
        <v>2086</v>
      </c>
      <c r="BN24" s="686">
        <v>1926</v>
      </c>
      <c r="BO24" s="686">
        <v>1911</v>
      </c>
      <c r="BP24" s="686">
        <v>2021</v>
      </c>
      <c r="BQ24" s="686">
        <v>1781</v>
      </c>
      <c r="BR24" s="686">
        <v>2165</v>
      </c>
      <c r="BS24" s="686">
        <v>2231</v>
      </c>
      <c r="BT24" s="686">
        <v>2195</v>
      </c>
      <c r="BU24" s="686">
        <v>2041</v>
      </c>
      <c r="BV24" s="686">
        <v>2008</v>
      </c>
      <c r="BW24" s="686">
        <v>1876</v>
      </c>
      <c r="BX24" s="686">
        <v>1752</v>
      </c>
      <c r="BY24" s="686">
        <v>826</v>
      </c>
      <c r="BZ24" s="686">
        <v>563</v>
      </c>
      <c r="CA24" s="686">
        <v>422</v>
      </c>
      <c r="CB24" s="686">
        <v>303</v>
      </c>
      <c r="CC24" s="686">
        <v>33</v>
      </c>
      <c r="CD24" s="686">
        <v>17</v>
      </c>
      <c r="CE24" s="686">
        <v>45</v>
      </c>
      <c r="CF24" s="686">
        <v>103</v>
      </c>
      <c r="CG24" s="686">
        <v>295</v>
      </c>
      <c r="CH24" s="686">
        <v>321</v>
      </c>
      <c r="CI24" s="686">
        <v>377</v>
      </c>
      <c r="CJ24" s="686">
        <v>421</v>
      </c>
      <c r="CK24" s="686">
        <v>413</v>
      </c>
      <c r="CL24" s="686">
        <v>463</v>
      </c>
      <c r="CM24" s="686">
        <v>485</v>
      </c>
      <c r="CN24" s="686">
        <v>479</v>
      </c>
    </row>
    <row r="25" spans="1:92" s="110" customFormat="1" ht="13.5" thickTop="1">
      <c r="C25" s="247"/>
      <c r="D25" s="247"/>
      <c r="E25" s="247"/>
      <c r="F25" s="247"/>
      <c r="G25" s="247"/>
      <c r="H25" s="247"/>
      <c r="I25" s="247"/>
      <c r="J25" s="247"/>
      <c r="K25" s="247"/>
      <c r="L25" s="247"/>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7"/>
      <c r="AP25" s="247"/>
      <c r="AQ25" s="247"/>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row>
    <row r="26" spans="1:92" s="110" customFormat="1">
      <c r="C26" s="247"/>
      <c r="D26" s="247"/>
      <c r="E26" s="247"/>
      <c r="F26" s="247"/>
      <c r="G26" s="247"/>
      <c r="H26" s="247"/>
      <c r="I26" s="247"/>
      <c r="J26" s="247"/>
      <c r="K26" s="247"/>
      <c r="L26" s="247"/>
      <c r="M26" s="247"/>
      <c r="N26" s="247"/>
      <c r="O26" s="247"/>
      <c r="P26" s="247"/>
      <c r="Q26" s="247"/>
      <c r="R26" s="247"/>
      <c r="S26" s="247"/>
      <c r="T26" s="247"/>
      <c r="U26" s="247"/>
      <c r="V26" s="247"/>
      <c r="W26" s="247"/>
      <c r="X26" s="247"/>
      <c r="Y26" s="247"/>
      <c r="Z26" s="247"/>
      <c r="AA26" s="247"/>
      <c r="AB26" s="247"/>
      <c r="AC26" s="247"/>
      <c r="AD26" s="247"/>
      <c r="AE26" s="247"/>
      <c r="AF26" s="247"/>
      <c r="AG26" s="247"/>
      <c r="AH26" s="247"/>
      <c r="AI26" s="247"/>
      <c r="AJ26" s="247"/>
      <c r="AK26" s="247"/>
      <c r="AL26" s="247"/>
      <c r="AM26" s="247"/>
      <c r="AN26" s="247"/>
      <c r="AO26" s="247"/>
      <c r="AP26" s="247"/>
      <c r="AQ26" s="247"/>
      <c r="AR26" s="247"/>
      <c r="AS26" s="247"/>
      <c r="AT26" s="247"/>
      <c r="AU26" s="247"/>
      <c r="AV26" s="247"/>
      <c r="AW26" s="247"/>
      <c r="AX26" s="247"/>
      <c r="AY26" s="247"/>
      <c r="AZ26" s="247"/>
      <c r="BA26" s="247"/>
      <c r="BB26" s="247"/>
      <c r="BC26" s="247"/>
      <c r="BD26" s="247"/>
      <c r="BE26" s="247"/>
      <c r="BF26" s="247"/>
      <c r="BG26" s="247"/>
      <c r="BH26" s="247"/>
      <c r="BI26" s="247"/>
      <c r="BJ26" s="247"/>
      <c r="BK26" s="247"/>
      <c r="BL26" s="247"/>
      <c r="BM26" s="247"/>
      <c r="BN26" s="247"/>
      <c r="BO26" s="247"/>
      <c r="BP26" s="247"/>
      <c r="BQ26" s="247"/>
      <c r="BR26" s="247"/>
      <c r="CE26" s="786"/>
    </row>
    <row r="27" spans="1:92" s="110" customFormat="1">
      <c r="C27" s="247"/>
      <c r="D27" s="247"/>
      <c r="E27" s="247"/>
      <c r="F27" s="247"/>
      <c r="G27" s="247"/>
      <c r="H27" s="247"/>
      <c r="I27" s="247"/>
      <c r="J27" s="247"/>
      <c r="K27" s="247"/>
      <c r="L27" s="247"/>
      <c r="M27" s="247"/>
      <c r="N27" s="247"/>
      <c r="O27" s="247"/>
      <c r="P27" s="247"/>
      <c r="Q27" s="247"/>
      <c r="R27" s="247"/>
      <c r="S27" s="247"/>
      <c r="T27" s="247"/>
      <c r="U27" s="247"/>
      <c r="V27" s="247"/>
      <c r="W27" s="247"/>
      <c r="X27" s="247"/>
      <c r="Y27" s="247"/>
      <c r="Z27" s="247"/>
      <c r="AA27" s="247"/>
      <c r="AB27" s="247"/>
      <c r="AC27" s="247"/>
      <c r="AD27" s="247"/>
      <c r="AE27" s="247"/>
      <c r="AF27" s="247"/>
      <c r="AG27" s="247"/>
      <c r="AH27" s="247"/>
      <c r="AI27" s="247"/>
      <c r="AJ27" s="247"/>
      <c r="AK27" s="247"/>
      <c r="AL27" s="247"/>
      <c r="AM27" s="247"/>
      <c r="AN27" s="247"/>
      <c r="AO27" s="247"/>
      <c r="AP27" s="247"/>
      <c r="AQ27" s="247"/>
      <c r="AR27" s="247"/>
      <c r="AS27" s="247"/>
      <c r="AT27" s="247"/>
      <c r="AU27" s="247"/>
      <c r="AV27" s="247"/>
      <c r="AW27" s="247"/>
      <c r="AX27" s="247"/>
      <c r="AY27" s="247"/>
      <c r="AZ27" s="247"/>
      <c r="BA27" s="247"/>
      <c r="BB27" s="247"/>
      <c r="BC27" s="247"/>
      <c r="BD27" s="247"/>
      <c r="BE27" s="247"/>
      <c r="BF27" s="247"/>
      <c r="BG27" s="247"/>
      <c r="BH27" s="247"/>
      <c r="BI27" s="247"/>
      <c r="BJ27" s="247"/>
      <c r="BK27" s="247"/>
      <c r="BL27" s="247"/>
      <c r="BM27" s="247"/>
      <c r="BN27" s="247"/>
      <c r="BO27" s="247"/>
      <c r="BP27" s="247"/>
      <c r="BQ27" s="247"/>
      <c r="BR27" s="247"/>
      <c r="CE27" s="786"/>
    </row>
    <row r="28" spans="1:92" s="110" customFormat="1">
      <c r="C28" s="247"/>
      <c r="D28" s="247"/>
      <c r="E28" s="247"/>
      <c r="F28" s="247"/>
      <c r="G28" s="247"/>
      <c r="H28" s="247"/>
      <c r="I28" s="247"/>
      <c r="J28" s="247"/>
      <c r="K28" s="247"/>
      <c r="L28" s="247"/>
      <c r="M28" s="247"/>
      <c r="N28" s="247"/>
      <c r="O28" s="247"/>
      <c r="P28" s="247"/>
      <c r="Q28" s="247"/>
      <c r="R28" s="247"/>
      <c r="S28" s="247"/>
      <c r="T28" s="247"/>
      <c r="U28" s="247"/>
      <c r="V28" s="247"/>
      <c r="W28" s="247"/>
      <c r="X28" s="247"/>
      <c r="Y28" s="247"/>
      <c r="Z28" s="247"/>
      <c r="AA28" s="247"/>
      <c r="AB28" s="247"/>
      <c r="AC28" s="247"/>
      <c r="AD28" s="247"/>
      <c r="AE28" s="247"/>
      <c r="AF28" s="247"/>
      <c r="AG28" s="247"/>
      <c r="AH28" s="247"/>
      <c r="AI28" s="247"/>
      <c r="AJ28" s="247"/>
      <c r="AK28" s="247"/>
      <c r="AL28" s="247"/>
      <c r="AM28" s="247"/>
      <c r="AN28" s="247"/>
      <c r="AO28" s="247"/>
      <c r="AP28" s="247"/>
      <c r="AQ28" s="247"/>
      <c r="AR28" s="247"/>
      <c r="AS28" s="247"/>
      <c r="AT28" s="247"/>
      <c r="AU28" s="247"/>
      <c r="AV28" s="247"/>
      <c r="AW28" s="247"/>
      <c r="AX28" s="247"/>
      <c r="AY28" s="247"/>
      <c r="AZ28" s="247"/>
      <c r="BA28" s="247"/>
      <c r="BB28" s="247"/>
      <c r="BC28" s="247"/>
      <c r="BD28" s="247"/>
      <c r="BE28" s="247"/>
      <c r="BF28" s="247"/>
      <c r="BG28" s="247"/>
      <c r="BH28" s="247"/>
      <c r="BI28" s="247"/>
      <c r="BJ28" s="247"/>
      <c r="BK28" s="247"/>
      <c r="BL28" s="247"/>
      <c r="BM28" s="247"/>
      <c r="BN28" s="247"/>
      <c r="BO28" s="247"/>
      <c r="BP28" s="247"/>
      <c r="BQ28" s="247"/>
      <c r="BR28" s="247"/>
      <c r="CE28" s="786"/>
    </row>
    <row r="29" spans="1:92" s="110" customFormat="1">
      <c r="C29" s="247"/>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7"/>
      <c r="AZ29" s="247"/>
      <c r="BA29" s="247"/>
      <c r="BB29" s="247"/>
      <c r="BC29" s="247"/>
      <c r="BD29" s="247"/>
      <c r="BE29" s="247"/>
      <c r="BF29" s="247"/>
      <c r="BG29" s="247"/>
      <c r="BH29" s="247"/>
      <c r="BI29" s="247"/>
      <c r="BJ29" s="247"/>
      <c r="BK29" s="247"/>
      <c r="BL29" s="247"/>
      <c r="BM29" s="247"/>
      <c r="BN29" s="247"/>
      <c r="BO29" s="247"/>
      <c r="BP29" s="247"/>
      <c r="BQ29" s="247"/>
      <c r="BR29" s="247"/>
      <c r="CE29" s="786"/>
    </row>
    <row r="30" spans="1:92" ht="23.25" customHeight="1"/>
  </sheetData>
  <sheetProtection sheet="1" objects="1" scenarios="1"/>
  <hyperlinks>
    <hyperlink ref="A4" location="'Index'!F25" display="Índice!A1" xr:uid="{E162EB1C-70FD-4807-89C1-10D1CD912412}"/>
  </hyperlinks>
  <printOptions horizontalCentered="1"/>
  <pageMargins left="0.39370078740157483" right="0.39370078740157483" top="0.39370078740157483" bottom="0.39370078740157483" header="0.51181102362204722" footer="0.51181102362204722"/>
  <pageSetup paperSize="9" orientation="landscape" r:id="rId1"/>
  <headerFooter alignWithMargins="0">
    <oddHeader>&amp;R&amp;"Calibri"&amp;10&amp;K000000 #interna&amp;1#_x000D_</oddHead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302AC-39BE-4DC5-9F35-359370FE674B}">
  <sheetPr codeName="Plan50">
    <tabColor rgb="FF808080"/>
  </sheetPr>
  <dimension ref="A1:CN41"/>
  <sheetViews>
    <sheetView showGridLines="0" showRowColHeaders="0" zoomScaleNormal="100" zoomScaleSheetLayoutView="120" workbookViewId="0">
      <pane xSplit="1" ySplit="5" topLeftCell="CF6" activePane="bottomRight" state="frozen"/>
      <selection pane="topRight" activeCell="B1" sqref="B1"/>
      <selection pane="bottomLeft" activeCell="A6" sqref="A6"/>
      <selection pane="bottomRight" activeCell="A4" sqref="A4"/>
    </sheetView>
  </sheetViews>
  <sheetFormatPr defaultColWidth="12.42578125" defaultRowHeight="12.75"/>
  <cols>
    <col min="1" max="1" width="64.7109375" customWidth="1"/>
    <col min="2" max="236" width="12.7109375" customWidth="1"/>
  </cols>
  <sheetData>
    <row r="1" spans="1:92" s="323" customFormat="1" ht="16.350000000000001" customHeight="1">
      <c r="A1" s="437"/>
      <c r="B1" s="438"/>
      <c r="C1" s="439"/>
      <c r="D1" s="439"/>
      <c r="E1" s="439"/>
      <c r="F1" s="439"/>
      <c r="G1" s="439"/>
      <c r="H1" s="439"/>
      <c r="I1" s="439"/>
      <c r="J1" s="439"/>
      <c r="K1" s="439"/>
      <c r="L1" s="439"/>
      <c r="M1" s="439"/>
      <c r="N1" s="439"/>
      <c r="O1" s="439"/>
      <c r="P1" s="439"/>
      <c r="Q1" s="439"/>
      <c r="R1" s="439"/>
      <c r="S1" s="439"/>
      <c r="T1" s="439"/>
      <c r="U1" s="439"/>
      <c r="V1" s="439"/>
      <c r="W1" s="439"/>
      <c r="X1" s="439"/>
      <c r="Y1" s="439"/>
      <c r="Z1" s="439"/>
      <c r="AA1" s="439"/>
      <c r="AB1" s="439"/>
      <c r="AC1" s="439"/>
      <c r="AD1" s="439"/>
      <c r="AE1" s="439"/>
      <c r="AF1" s="439"/>
      <c r="AG1" s="439"/>
      <c r="AH1" s="439"/>
      <c r="AI1" s="439"/>
      <c r="AJ1" s="439"/>
      <c r="AK1" s="439"/>
      <c r="AL1" s="439"/>
      <c r="AM1" s="439"/>
      <c r="AN1" s="439"/>
      <c r="AO1" s="439"/>
      <c r="AP1" s="439"/>
      <c r="AQ1" s="439"/>
      <c r="AR1" s="439"/>
      <c r="AS1" s="439"/>
      <c r="AT1" s="439"/>
      <c r="AU1" s="439"/>
      <c r="AV1" s="439"/>
      <c r="AW1" s="439"/>
      <c r="AX1" s="439"/>
      <c r="AY1" s="439"/>
      <c r="AZ1" s="439"/>
      <c r="BA1" s="439"/>
      <c r="BB1" s="439"/>
      <c r="BC1" s="439"/>
      <c r="BD1" s="439"/>
      <c r="BE1" s="439"/>
      <c r="BF1" s="439"/>
      <c r="BG1" s="439"/>
      <c r="BH1" s="439"/>
      <c r="BI1" s="439"/>
      <c r="BJ1" s="439"/>
      <c r="BK1" s="439"/>
      <c r="BL1" s="439"/>
      <c r="BM1" s="439"/>
      <c r="BN1" s="439"/>
      <c r="BO1" s="439"/>
      <c r="BP1" s="439"/>
      <c r="BQ1" s="439"/>
      <c r="BR1" s="439"/>
      <c r="BS1" s="439"/>
      <c r="BT1" s="439"/>
      <c r="BU1" s="439"/>
      <c r="BV1" s="439"/>
      <c r="BW1" s="439"/>
      <c r="BX1" s="439"/>
      <c r="BY1" s="439"/>
      <c r="BZ1" s="439"/>
      <c r="CA1" s="439"/>
      <c r="CB1" s="439"/>
      <c r="CC1" s="439"/>
      <c r="CD1" s="439"/>
      <c r="CE1" s="439"/>
      <c r="CF1" s="439"/>
      <c r="CG1" s="439"/>
      <c r="CH1" s="439"/>
      <c r="CI1" s="439"/>
      <c r="CJ1" s="439"/>
      <c r="CK1" s="439"/>
      <c r="CL1" s="439"/>
      <c r="CM1" s="439"/>
      <c r="CN1" s="439"/>
    </row>
    <row r="2" spans="1:92" s="323" customFormat="1" ht="33" customHeight="1">
      <c r="A2" s="616" t="s">
        <v>86</v>
      </c>
      <c r="B2" s="438"/>
      <c r="C2" s="439"/>
      <c r="D2" s="439"/>
      <c r="E2" s="439"/>
      <c r="F2" s="439"/>
      <c r="G2" s="439"/>
      <c r="H2" s="439"/>
      <c r="I2" s="439"/>
      <c r="J2" s="439"/>
      <c r="K2" s="439"/>
      <c r="L2" s="439"/>
      <c r="M2" s="439"/>
      <c r="N2" s="439"/>
      <c r="O2" s="439"/>
      <c r="P2" s="439"/>
      <c r="Q2" s="439"/>
      <c r="R2" s="439"/>
      <c r="S2" s="439"/>
      <c r="T2" s="439"/>
      <c r="U2" s="439"/>
      <c r="V2" s="439"/>
      <c r="W2" s="439"/>
      <c r="X2" s="439"/>
      <c r="Y2" s="439"/>
      <c r="Z2" s="439"/>
      <c r="AA2" s="439"/>
      <c r="AB2" s="439"/>
      <c r="AC2" s="439"/>
      <c r="AD2" s="439"/>
      <c r="AE2" s="439"/>
      <c r="AF2" s="439"/>
      <c r="AG2" s="439"/>
      <c r="AH2" s="439"/>
      <c r="AI2" s="439"/>
      <c r="AJ2" s="439"/>
      <c r="AK2" s="439"/>
      <c r="AL2" s="439"/>
      <c r="AM2" s="439"/>
      <c r="AN2" s="439"/>
      <c r="AO2" s="439"/>
      <c r="AP2" s="439"/>
      <c r="AQ2" s="439"/>
      <c r="AR2" s="439"/>
      <c r="AS2" s="439"/>
      <c r="AT2" s="439"/>
      <c r="AU2" s="439"/>
      <c r="AV2" s="439"/>
      <c r="AW2" s="439"/>
      <c r="AX2" s="439"/>
      <c r="AY2" s="439"/>
      <c r="AZ2" s="439"/>
      <c r="BA2" s="439"/>
      <c r="BB2" s="439"/>
      <c r="BC2" s="439"/>
      <c r="BD2" s="439"/>
      <c r="BE2" s="439"/>
      <c r="BF2" s="439"/>
      <c r="BG2" s="439"/>
      <c r="BH2" s="439"/>
      <c r="BI2" s="439"/>
      <c r="BJ2" s="439"/>
      <c r="BK2" s="439"/>
      <c r="BL2" s="439"/>
      <c r="BM2" s="439"/>
      <c r="BN2" s="439"/>
      <c r="BO2" s="439"/>
      <c r="BP2" s="439"/>
      <c r="BQ2" s="439"/>
      <c r="BR2" s="439"/>
      <c r="BS2" s="439"/>
      <c r="BT2" s="439"/>
      <c r="BU2" s="439"/>
      <c r="BV2" s="439"/>
      <c r="BW2" s="439"/>
      <c r="BX2" s="439"/>
      <c r="BY2" s="439"/>
      <c r="BZ2" s="439"/>
      <c r="CA2" s="439"/>
      <c r="CB2" s="439"/>
      <c r="CC2" s="439"/>
      <c r="CD2" s="439"/>
      <c r="CE2" s="439"/>
      <c r="CF2" s="439"/>
      <c r="CG2" s="439"/>
      <c r="CH2" s="439"/>
      <c r="CI2" s="439"/>
      <c r="CJ2" s="439"/>
      <c r="CK2" s="439"/>
      <c r="CL2" s="439"/>
      <c r="CM2" s="439"/>
      <c r="CN2" s="439"/>
    </row>
    <row r="3" spans="1:92" s="323" customFormat="1" ht="15.75" customHeight="1">
      <c r="A3" s="617" t="s">
        <v>1595</v>
      </c>
      <c r="B3" s="438"/>
      <c r="C3" s="439"/>
      <c r="D3" s="439"/>
      <c r="E3" s="439"/>
      <c r="F3" s="439"/>
      <c r="G3" s="439"/>
      <c r="H3" s="439"/>
      <c r="I3" s="439"/>
      <c r="J3" s="439"/>
      <c r="K3" s="439"/>
      <c r="L3" s="439"/>
      <c r="M3" s="439"/>
      <c r="N3" s="439"/>
      <c r="O3" s="439"/>
      <c r="P3" s="439"/>
      <c r="Q3" s="439"/>
      <c r="R3" s="439"/>
      <c r="S3" s="439"/>
      <c r="T3" s="439"/>
      <c r="U3" s="439"/>
      <c r="V3" s="439"/>
      <c r="W3" s="439"/>
      <c r="X3" s="439"/>
      <c r="Y3" s="439"/>
      <c r="Z3" s="439"/>
      <c r="AA3" s="439"/>
      <c r="AB3" s="439"/>
      <c r="AC3" s="439"/>
      <c r="AD3" s="439"/>
      <c r="AE3" s="439"/>
      <c r="AF3" s="439"/>
      <c r="AG3" s="439"/>
      <c r="AH3" s="439"/>
      <c r="AI3" s="439"/>
      <c r="AJ3" s="439"/>
      <c r="AK3" s="439"/>
      <c r="AL3" s="439"/>
      <c r="AM3" s="439"/>
      <c r="AN3" s="439"/>
      <c r="AO3" s="439"/>
      <c r="AP3" s="439"/>
      <c r="AQ3" s="439"/>
      <c r="AR3" s="439"/>
      <c r="AS3" s="439"/>
      <c r="AT3" s="439"/>
      <c r="AU3" s="439"/>
      <c r="AV3" s="439"/>
      <c r="AW3" s="439"/>
      <c r="AX3" s="439"/>
      <c r="AY3" s="439"/>
      <c r="AZ3" s="439"/>
      <c r="BA3" s="439"/>
      <c r="BB3" s="439"/>
      <c r="BC3" s="439"/>
      <c r="BD3" s="439"/>
      <c r="BE3" s="439"/>
      <c r="BF3" s="439"/>
      <c r="BG3" s="439"/>
      <c r="BH3" s="439"/>
      <c r="BI3" s="439"/>
      <c r="BJ3" s="439"/>
      <c r="BK3" s="439"/>
      <c r="BL3" s="439"/>
      <c r="BM3" s="439"/>
      <c r="BN3" s="439"/>
      <c r="BO3" s="439"/>
      <c r="BP3" s="439"/>
      <c r="BQ3" s="439"/>
      <c r="BR3" s="439"/>
      <c r="BS3" s="439"/>
      <c r="BT3" s="439"/>
      <c r="BU3" s="439"/>
      <c r="BV3" s="439"/>
      <c r="BW3" s="439"/>
      <c r="BX3" s="439"/>
      <c r="BY3" s="439"/>
      <c r="BZ3" s="439"/>
      <c r="CA3" s="439"/>
      <c r="CB3" s="439"/>
      <c r="CC3" s="439"/>
      <c r="CD3" s="439"/>
      <c r="CE3" s="439"/>
      <c r="CF3" s="439"/>
      <c r="CG3" s="439"/>
      <c r="CH3" s="439"/>
      <c r="CI3" s="439"/>
      <c r="CJ3" s="439"/>
      <c r="CK3" s="439"/>
      <c r="CL3" s="439"/>
      <c r="CM3" s="439"/>
      <c r="CN3" s="439"/>
    </row>
    <row r="4" spans="1:92" s="323" customFormat="1" ht="16.350000000000001" customHeight="1">
      <c r="A4" s="95" t="s">
        <v>1457</v>
      </c>
      <c r="B4" s="439" t="s">
        <v>1606</v>
      </c>
      <c r="C4" s="439" t="s">
        <v>1607</v>
      </c>
      <c r="D4" s="439" t="s">
        <v>1608</v>
      </c>
      <c r="E4" s="439" t="s">
        <v>1609</v>
      </c>
      <c r="F4" s="439" t="s">
        <v>1610</v>
      </c>
      <c r="G4" s="439" t="s">
        <v>1611</v>
      </c>
      <c r="H4" s="439" t="s">
        <v>1612</v>
      </c>
      <c r="I4" s="439" t="s">
        <v>1613</v>
      </c>
      <c r="J4" s="439" t="s">
        <v>1614</v>
      </c>
      <c r="K4" s="439" t="s">
        <v>1615</v>
      </c>
      <c r="L4" s="439" t="s">
        <v>1616</v>
      </c>
      <c r="M4" s="439" t="s">
        <v>1617</v>
      </c>
      <c r="N4" s="439" t="s">
        <v>1618</v>
      </c>
      <c r="O4" s="439" t="s">
        <v>1619</v>
      </c>
      <c r="P4" s="439" t="s">
        <v>1620</v>
      </c>
      <c r="Q4" s="439" t="s">
        <v>1621</v>
      </c>
      <c r="R4" s="439" t="s">
        <v>1551</v>
      </c>
      <c r="S4" s="439" t="s">
        <v>1552</v>
      </c>
      <c r="T4" s="439" t="s">
        <v>1553</v>
      </c>
      <c r="U4" s="439" t="s">
        <v>1554</v>
      </c>
      <c r="V4" s="439" t="s">
        <v>1555</v>
      </c>
      <c r="W4" s="439" t="s">
        <v>1556</v>
      </c>
      <c r="X4" s="439" t="s">
        <v>1557</v>
      </c>
      <c r="Y4" s="439" t="s">
        <v>1558</v>
      </c>
      <c r="Z4" s="439" t="s">
        <v>1559</v>
      </c>
      <c r="AA4" s="439" t="s">
        <v>1560</v>
      </c>
      <c r="AB4" s="439" t="s">
        <v>1561</v>
      </c>
      <c r="AC4" s="439" t="s">
        <v>1562</v>
      </c>
      <c r="AD4" s="439" t="s">
        <v>1563</v>
      </c>
      <c r="AE4" s="439" t="s">
        <v>1564</v>
      </c>
      <c r="AF4" s="439" t="s">
        <v>1565</v>
      </c>
      <c r="AG4" s="439" t="s">
        <v>1566</v>
      </c>
      <c r="AH4" s="439" t="s">
        <v>1567</v>
      </c>
      <c r="AI4" s="439" t="s">
        <v>1568</v>
      </c>
      <c r="AJ4" s="439" t="s">
        <v>1569</v>
      </c>
      <c r="AK4" s="439" t="s">
        <v>1570</v>
      </c>
      <c r="AL4" s="439" t="s">
        <v>1571</v>
      </c>
      <c r="AM4" s="439" t="s">
        <v>1572</v>
      </c>
      <c r="AN4" s="439" t="s">
        <v>1573</v>
      </c>
      <c r="AO4" s="439" t="s">
        <v>1574</v>
      </c>
      <c r="AP4" s="439" t="s">
        <v>1575</v>
      </c>
      <c r="AQ4" s="439" t="s">
        <v>1576</v>
      </c>
      <c r="AR4" s="439" t="s">
        <v>1577</v>
      </c>
      <c r="AS4" s="439" t="s">
        <v>1578</v>
      </c>
      <c r="AT4" s="439" t="s">
        <v>1521</v>
      </c>
      <c r="AU4" s="439" t="s">
        <v>1522</v>
      </c>
      <c r="AV4" s="439" t="s">
        <v>1523</v>
      </c>
      <c r="AW4" s="439" t="s">
        <v>1524</v>
      </c>
      <c r="AX4" s="439" t="s">
        <v>1492</v>
      </c>
      <c r="AY4" s="439" t="s">
        <v>1493</v>
      </c>
      <c r="AZ4" s="439" t="s">
        <v>1494</v>
      </c>
      <c r="BA4" s="439" t="s">
        <v>1495</v>
      </c>
      <c r="BB4" s="439" t="s">
        <v>1496</v>
      </c>
      <c r="BC4" s="439" t="s">
        <v>1497</v>
      </c>
      <c r="BD4" s="439" t="s">
        <v>1498</v>
      </c>
      <c r="BE4" s="439" t="s">
        <v>1499</v>
      </c>
      <c r="BF4" s="439" t="s">
        <v>1500</v>
      </c>
      <c r="BG4" s="439" t="s">
        <v>1501</v>
      </c>
      <c r="BH4" s="439" t="s">
        <v>1502</v>
      </c>
      <c r="BI4" s="439" t="s">
        <v>1503</v>
      </c>
      <c r="BJ4" s="439" t="s">
        <v>1504</v>
      </c>
      <c r="BK4" s="439" t="s">
        <v>1505</v>
      </c>
      <c r="BL4" s="439" t="s">
        <v>1506</v>
      </c>
      <c r="BM4" s="439" t="s">
        <v>1507</v>
      </c>
      <c r="BN4" s="439" t="s">
        <v>1508</v>
      </c>
      <c r="BO4" s="439" t="s">
        <v>1509</v>
      </c>
      <c r="BP4" s="439" t="s">
        <v>1510</v>
      </c>
      <c r="BQ4" s="439" t="s">
        <v>1511</v>
      </c>
      <c r="BR4" s="439" t="s">
        <v>1512</v>
      </c>
      <c r="BS4" s="439" t="s">
        <v>1513</v>
      </c>
      <c r="BT4" s="439" t="s">
        <v>1514</v>
      </c>
      <c r="BU4" s="439" t="s">
        <v>1515</v>
      </c>
      <c r="BV4" s="439" t="s">
        <v>1516</v>
      </c>
      <c r="BW4" s="439" t="s">
        <v>1517</v>
      </c>
      <c r="BX4" s="439" t="s">
        <v>1518</v>
      </c>
      <c r="BY4" s="439" t="s">
        <v>1519</v>
      </c>
      <c r="BZ4" s="439" t="s">
        <v>1520</v>
      </c>
      <c r="CA4" s="439" t="s">
        <v>1388</v>
      </c>
      <c r="CB4" s="439" t="s">
        <v>1389</v>
      </c>
      <c r="CC4" s="439" t="s">
        <v>1390</v>
      </c>
      <c r="CD4" s="439" t="s">
        <v>1391</v>
      </c>
      <c r="CE4" s="439" t="s">
        <v>1392</v>
      </c>
      <c r="CF4" s="439" t="s">
        <v>1393</v>
      </c>
      <c r="CG4" s="439" t="s">
        <v>1394</v>
      </c>
      <c r="CH4" s="439" t="s">
        <v>1395</v>
      </c>
      <c r="CI4" s="439" t="s">
        <v>1396</v>
      </c>
      <c r="CJ4" s="439" t="s">
        <v>1397</v>
      </c>
      <c r="CK4" s="439" t="s">
        <v>1398</v>
      </c>
      <c r="CL4" s="439" t="s">
        <v>1399</v>
      </c>
      <c r="CM4" s="439" t="s">
        <v>1400</v>
      </c>
      <c r="CN4" s="439" t="s">
        <v>1401</v>
      </c>
    </row>
    <row r="5" spans="1:92" s="109" customFormat="1" ht="4.5" customHeight="1">
      <c r="A5" s="344"/>
      <c r="B5" s="345"/>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c r="BV5" s="97"/>
      <c r="BW5" s="97"/>
      <c r="BX5" s="97"/>
      <c r="BY5" s="97"/>
      <c r="BZ5" s="97"/>
      <c r="CA5" s="97"/>
      <c r="CB5" s="97"/>
      <c r="CC5" s="97"/>
      <c r="CD5" s="97"/>
      <c r="CE5" s="97"/>
      <c r="CF5" s="97"/>
      <c r="CG5" s="97"/>
      <c r="CH5" s="97"/>
      <c r="CI5" s="97"/>
      <c r="CJ5" s="97"/>
      <c r="CK5" s="97"/>
      <c r="CL5" s="97"/>
      <c r="CM5" s="97"/>
      <c r="CN5" s="97"/>
    </row>
    <row r="6" spans="1:92" s="505" customFormat="1">
      <c r="A6" s="285" t="s">
        <v>774</v>
      </c>
      <c r="B6" s="372"/>
      <c r="C6" s="372"/>
      <c r="D6" s="372"/>
      <c r="E6" s="372"/>
      <c r="F6" s="372"/>
      <c r="G6" s="372"/>
      <c r="H6" s="372"/>
      <c r="I6" s="372"/>
      <c r="J6" s="372"/>
      <c r="K6" s="372"/>
      <c r="L6" s="372"/>
      <c r="M6" s="372"/>
      <c r="N6" s="372"/>
      <c r="O6" s="372"/>
      <c r="P6" s="372"/>
      <c r="Q6" s="372"/>
      <c r="R6" s="372"/>
      <c r="S6" s="372"/>
      <c r="T6" s="372"/>
      <c r="U6" s="372"/>
      <c r="V6" s="372"/>
      <c r="W6" s="372"/>
      <c r="X6" s="372"/>
      <c r="Y6" s="372"/>
      <c r="Z6" s="372"/>
      <c r="AA6" s="372"/>
      <c r="AB6" s="372"/>
      <c r="AC6" s="372"/>
      <c r="AD6" s="372"/>
      <c r="AE6" s="372"/>
      <c r="AF6" s="372"/>
      <c r="AG6" s="372"/>
      <c r="AH6" s="372"/>
      <c r="AI6" s="372"/>
      <c r="AJ6" s="372"/>
      <c r="AK6" s="372"/>
      <c r="AL6" s="372"/>
      <c r="AM6" s="372"/>
      <c r="AN6" s="372"/>
      <c r="AO6" s="372"/>
      <c r="AP6" s="372"/>
      <c r="AQ6" s="372"/>
      <c r="AR6" s="372"/>
      <c r="AS6" s="372"/>
      <c r="AT6" s="372"/>
      <c r="AU6" s="372"/>
      <c r="AV6" s="372"/>
      <c r="AW6" s="372"/>
      <c r="AX6" s="522"/>
      <c r="AY6" s="522"/>
      <c r="AZ6" s="522"/>
      <c r="BA6" s="522"/>
      <c r="BB6" s="522"/>
      <c r="BC6" s="522"/>
      <c r="BD6" s="522"/>
      <c r="BE6" s="522"/>
      <c r="BF6" s="522"/>
      <c r="BG6" s="522"/>
      <c r="BH6" s="522"/>
      <c r="BI6" s="522"/>
      <c r="BJ6" s="522"/>
      <c r="BK6" s="522"/>
      <c r="BL6" s="522"/>
      <c r="BM6" s="522"/>
      <c r="BN6" s="522"/>
      <c r="BO6" s="522"/>
      <c r="BP6" s="522"/>
      <c r="BQ6" s="522"/>
      <c r="BR6" s="522"/>
      <c r="BS6" s="522"/>
      <c r="BT6" s="522"/>
      <c r="BU6" s="522"/>
      <c r="BV6" s="522"/>
      <c r="BW6" s="522"/>
      <c r="BX6" s="522"/>
      <c r="BY6" s="522"/>
      <c r="BZ6" s="522"/>
      <c r="CA6" s="522"/>
      <c r="CB6" s="522"/>
      <c r="CC6" s="522"/>
      <c r="CD6" s="522"/>
      <c r="CE6" s="522"/>
      <c r="CF6" s="522"/>
      <c r="CG6" s="522"/>
      <c r="CH6" s="522"/>
      <c r="CI6" s="522"/>
      <c r="CJ6" s="522"/>
      <c r="CK6" s="522"/>
      <c r="CL6" s="522"/>
      <c r="CM6" s="522"/>
      <c r="CN6" s="522"/>
    </row>
    <row r="7" spans="1:92" s="505" customFormat="1">
      <c r="A7" s="523" t="s">
        <v>234</v>
      </c>
      <c r="B7" s="173"/>
      <c r="C7" s="173"/>
      <c r="D7" s="173"/>
      <c r="E7" s="173"/>
      <c r="F7" s="173"/>
      <c r="G7" s="173"/>
      <c r="H7" s="173"/>
      <c r="I7" s="173"/>
      <c r="J7" s="173"/>
      <c r="K7" s="173"/>
      <c r="L7" s="173"/>
      <c r="M7" s="173"/>
      <c r="N7" s="173"/>
      <c r="O7" s="173"/>
      <c r="P7" s="173"/>
      <c r="Q7" s="173"/>
      <c r="R7" s="173"/>
      <c r="S7" s="173"/>
      <c r="T7" s="173"/>
      <c r="U7" s="173"/>
      <c r="V7" s="173"/>
      <c r="W7" s="173"/>
      <c r="X7" s="173"/>
      <c r="Y7" s="173"/>
      <c r="Z7" s="173"/>
      <c r="AA7" s="173"/>
      <c r="AB7" s="173"/>
      <c r="AC7" s="173"/>
      <c r="AD7" s="173"/>
      <c r="AE7" s="173"/>
      <c r="AF7" s="173"/>
      <c r="AG7" s="173"/>
      <c r="AH7" s="173"/>
      <c r="AI7" s="173"/>
      <c r="AJ7" s="173"/>
      <c r="AK7" s="173"/>
      <c r="AL7" s="173"/>
      <c r="AM7" s="173"/>
      <c r="AN7" s="173"/>
      <c r="AO7" s="173"/>
      <c r="AP7" s="173"/>
      <c r="AQ7" s="173"/>
      <c r="AR7" s="173"/>
      <c r="AS7" s="173"/>
      <c r="AT7" s="173"/>
      <c r="AU7" s="173"/>
      <c r="AV7" s="173"/>
      <c r="AW7" s="173"/>
      <c r="AX7" s="524"/>
      <c r="AY7" s="524"/>
      <c r="AZ7" s="524"/>
      <c r="BA7" s="524"/>
      <c r="BB7" s="524"/>
      <c r="BC7" s="524"/>
      <c r="BD7" s="524"/>
      <c r="BE7" s="524"/>
      <c r="BF7" s="524"/>
      <c r="BG7" s="524"/>
      <c r="BH7" s="524"/>
      <c r="BI7" s="524"/>
      <c r="BJ7" s="524"/>
      <c r="BK7" s="524"/>
      <c r="BL7" s="524"/>
      <c r="BM7" s="524"/>
      <c r="BN7" s="524"/>
      <c r="BO7" s="524"/>
      <c r="BP7" s="524"/>
      <c r="BQ7" s="524"/>
      <c r="BR7" s="524"/>
      <c r="BS7" s="524"/>
      <c r="BT7" s="524"/>
      <c r="BU7" s="524"/>
      <c r="BV7" s="524"/>
      <c r="BW7" s="524"/>
      <c r="BX7" s="524"/>
      <c r="BY7" s="524"/>
      <c r="BZ7" s="524"/>
      <c r="CA7" s="524"/>
      <c r="CB7" s="524"/>
      <c r="CC7" s="524"/>
      <c r="CD7" s="524"/>
      <c r="CE7" s="524"/>
      <c r="CF7" s="524"/>
      <c r="CG7" s="524"/>
      <c r="CH7" s="524"/>
      <c r="CI7" s="524"/>
      <c r="CJ7" s="524"/>
      <c r="CK7" s="524"/>
      <c r="CL7" s="524"/>
      <c r="CM7" s="524"/>
      <c r="CN7" s="524"/>
    </row>
    <row r="8" spans="1:92" s="505" customFormat="1">
      <c r="A8" s="525" t="s">
        <v>315</v>
      </c>
      <c r="B8" s="333">
        <v>0.8</v>
      </c>
      <c r="C8" s="333">
        <v>1.1000000000000001</v>
      </c>
      <c r="D8" s="333">
        <v>1.3</v>
      </c>
      <c r="E8" s="333">
        <v>1.2</v>
      </c>
      <c r="F8" s="333">
        <v>0.9</v>
      </c>
      <c r="G8" s="333">
        <v>1.2</v>
      </c>
      <c r="H8" s="333">
        <v>1.3</v>
      </c>
      <c r="I8" s="333">
        <v>1.1000000000000001</v>
      </c>
      <c r="J8" s="333">
        <v>1.1000000000000001</v>
      </c>
      <c r="K8" s="333">
        <v>1.4</v>
      </c>
      <c r="L8" s="333">
        <v>1.4</v>
      </c>
      <c r="M8" s="333">
        <v>1.3</v>
      </c>
      <c r="N8" s="333">
        <v>1.6</v>
      </c>
      <c r="O8" s="333">
        <v>1.7030333274055343</v>
      </c>
      <c r="P8" s="333">
        <v>2.4217579175388249</v>
      </c>
      <c r="Q8" s="333">
        <v>1.1877327055069165</v>
      </c>
      <c r="R8" s="333">
        <v>3.6701935844708933</v>
      </c>
      <c r="S8" s="333">
        <v>2.9740260586496037</v>
      </c>
      <c r="T8" s="333">
        <v>2.3089569295526857</v>
      </c>
      <c r="U8" s="333">
        <v>2.7981756776111588</v>
      </c>
      <c r="V8" s="333">
        <v>1.8354251919890929</v>
      </c>
      <c r="W8" s="333">
        <v>1.3115591509416769</v>
      </c>
      <c r="X8" s="333">
        <v>1.6255771966653176</v>
      </c>
      <c r="Y8" s="333">
        <v>1.3977314580089661</v>
      </c>
      <c r="Z8" s="333">
        <v>2.4250820046648247</v>
      </c>
      <c r="AA8" s="333">
        <v>1.5936539816964856</v>
      </c>
      <c r="AB8" s="333">
        <v>1.7192944893224649</v>
      </c>
      <c r="AC8" s="333">
        <v>2.4264852651102453</v>
      </c>
      <c r="AD8" s="333">
        <v>1.2022643479183248</v>
      </c>
      <c r="AE8" s="333">
        <v>1.5873192396561375</v>
      </c>
      <c r="AF8" s="333">
        <v>1.2383959817283907</v>
      </c>
      <c r="AG8" s="333">
        <v>2.4053118396587525</v>
      </c>
      <c r="AH8" s="333">
        <v>1.3185562410084506</v>
      </c>
      <c r="AI8" s="333">
        <v>1.4806893631791773</v>
      </c>
      <c r="AJ8" s="333">
        <v>1.3593907397090765</v>
      </c>
      <c r="AK8" s="333">
        <v>2.0060495652201249</v>
      </c>
      <c r="AL8" s="333">
        <v>1.4053098196547875</v>
      </c>
      <c r="AM8" s="333">
        <v>1.5131493594193524</v>
      </c>
      <c r="AN8" s="333">
        <v>1.2650956975551297</v>
      </c>
      <c r="AO8" s="333">
        <v>1.2534725602284746</v>
      </c>
      <c r="AP8" s="333">
        <v>1.0116627472871231</v>
      </c>
      <c r="AQ8" s="333">
        <v>1.1753092801607634</v>
      </c>
      <c r="AR8" s="333">
        <v>1.0159276086665336</v>
      </c>
      <c r="AS8" s="333">
        <v>1.4158319794501439</v>
      </c>
      <c r="AT8" s="333">
        <v>0.88140176197479825</v>
      </c>
      <c r="AU8" s="333">
        <v>2.5205006948460618</v>
      </c>
      <c r="AV8" s="333">
        <v>0.87724752065465594</v>
      </c>
      <c r="AW8" s="333">
        <v>0.94767460553133454</v>
      </c>
      <c r="AX8" s="333">
        <v>0.80352215695183027</v>
      </c>
      <c r="AY8" s="333">
        <v>0.8190990277738619</v>
      </c>
      <c r="AZ8" s="333">
        <v>0.78752786880591508</v>
      </c>
      <c r="BA8" s="333">
        <v>0.82768735860208054</v>
      </c>
      <c r="BB8" s="333">
        <v>1.5812059158556213</v>
      </c>
      <c r="BC8" s="333">
        <v>0.78925012236830128</v>
      </c>
      <c r="BD8" s="333">
        <v>0.79031820900832273</v>
      </c>
      <c r="BE8" s="333">
        <v>0.63754521113019713</v>
      </c>
      <c r="BF8" s="333"/>
      <c r="BG8" s="333"/>
      <c r="BH8" s="333"/>
      <c r="BI8" s="333"/>
      <c r="BJ8" s="524"/>
      <c r="BK8" s="333"/>
      <c r="BL8" s="333"/>
      <c r="BM8" s="333"/>
      <c r="BN8" s="333"/>
      <c r="BO8" s="333"/>
      <c r="BP8" s="333"/>
      <c r="BQ8" s="333"/>
      <c r="BR8" s="333"/>
      <c r="BS8" s="333"/>
      <c r="BT8" s="333"/>
      <c r="BU8" s="333"/>
      <c r="BV8" s="333"/>
      <c r="BW8" s="333"/>
      <c r="BX8" s="333"/>
      <c r="BY8" s="333"/>
      <c r="BZ8" s="333"/>
      <c r="CA8" s="333"/>
      <c r="CB8" s="333"/>
      <c r="CC8" s="333"/>
      <c r="CD8" s="333"/>
      <c r="CE8" s="333"/>
      <c r="CF8" s="333"/>
      <c r="CG8" s="333"/>
      <c r="CH8" s="333"/>
      <c r="CI8" s="333"/>
      <c r="CJ8" s="333"/>
      <c r="CK8" s="333"/>
      <c r="CL8" s="333"/>
      <c r="CM8" s="333"/>
      <c r="CN8" s="333"/>
    </row>
    <row r="9" spans="1:92" s="505" customFormat="1">
      <c r="A9" s="525" t="s">
        <v>656</v>
      </c>
      <c r="B9" s="368">
        <v>8.8000000000000007</v>
      </c>
      <c r="C9" s="368">
        <v>9.1</v>
      </c>
      <c r="D9" s="368">
        <v>10.199999999999999</v>
      </c>
      <c r="E9" s="368">
        <v>10.3</v>
      </c>
      <c r="F9" s="368">
        <v>9.8000000000000007</v>
      </c>
      <c r="G9" s="368">
        <v>9.1999999999999993</v>
      </c>
      <c r="H9" s="368">
        <v>9.5</v>
      </c>
      <c r="I9" s="368">
        <v>9</v>
      </c>
      <c r="J9" s="368">
        <v>8.5</v>
      </c>
      <c r="K9" s="368">
        <v>9.1999999999999993</v>
      </c>
      <c r="L9" s="368">
        <v>8.8000000000000007</v>
      </c>
      <c r="M9" s="368">
        <v>8.6999999999999993</v>
      </c>
      <c r="N9" s="368">
        <v>8.4</v>
      </c>
      <c r="O9" s="368">
        <v>9</v>
      </c>
      <c r="P9" s="368">
        <v>9.0268082490578827</v>
      </c>
      <c r="Q9" s="368">
        <v>9.3336536237127667</v>
      </c>
      <c r="R9" s="368">
        <v>8.5114479387392361</v>
      </c>
      <c r="S9" s="368">
        <v>8.1281984827621159</v>
      </c>
      <c r="T9" s="368">
        <v>7.6656307619257902</v>
      </c>
      <c r="U9" s="368">
        <v>8.4190648760896103</v>
      </c>
      <c r="V9" s="368">
        <v>8.0172119847318211</v>
      </c>
      <c r="W9" s="368">
        <v>7.9218461497752246</v>
      </c>
      <c r="X9" s="368">
        <v>7.4853315849973567</v>
      </c>
      <c r="Y9" s="368">
        <v>7.726553038337447</v>
      </c>
      <c r="Z9" s="368">
        <v>7.1273459847871923</v>
      </c>
      <c r="AA9" s="368">
        <v>7.0405862983003331</v>
      </c>
      <c r="AB9" s="368">
        <v>6.911488009275879</v>
      </c>
      <c r="AC9" s="368">
        <v>7.1515401489797625</v>
      </c>
      <c r="AD9" s="368">
        <v>6.5196500411815572</v>
      </c>
      <c r="AE9" s="368">
        <v>7.1829158600218213</v>
      </c>
      <c r="AF9" s="368">
        <v>6.6010023537012019</v>
      </c>
      <c r="AG9" s="368">
        <v>6.4877421728012363</v>
      </c>
      <c r="AH9" s="368">
        <v>6.3281804243412676</v>
      </c>
      <c r="AI9" s="368">
        <v>6.2711878057659876</v>
      </c>
      <c r="AJ9" s="368">
        <v>6.2665167380778097</v>
      </c>
      <c r="AK9" s="368">
        <v>5.9644485992473903</v>
      </c>
      <c r="AL9" s="368">
        <v>5.6322755782032718</v>
      </c>
      <c r="AM9" s="368">
        <v>5.5956980233122788</v>
      </c>
      <c r="AN9" s="368">
        <v>5.3744270874316769</v>
      </c>
      <c r="AO9" s="368">
        <v>5.5402234131104455</v>
      </c>
      <c r="AP9" s="368">
        <v>5.3327222372767435</v>
      </c>
      <c r="AQ9" s="368">
        <v>5.4184187499915826</v>
      </c>
      <c r="AR9" s="368">
        <v>4.9897380261796354</v>
      </c>
      <c r="AS9" s="368">
        <v>5.0485853533720926</v>
      </c>
      <c r="AT9" s="368">
        <v>4.4522231290284884</v>
      </c>
      <c r="AU9" s="368">
        <v>4.546626335772519</v>
      </c>
      <c r="AV9" s="368">
        <v>4.4131716229944162</v>
      </c>
      <c r="AW9" s="368">
        <v>4.3151639788242102</v>
      </c>
      <c r="AX9" s="368">
        <v>4.1142464460743655</v>
      </c>
      <c r="AY9" s="368">
        <v>4.1433500131554668</v>
      </c>
      <c r="AZ9" s="368">
        <v>4.1764466175651771</v>
      </c>
      <c r="BA9" s="368">
        <v>4.3570857171294053</v>
      </c>
      <c r="BB9" s="368">
        <v>4.3047244874995449</v>
      </c>
      <c r="BC9" s="368">
        <v>4.1593144835337048</v>
      </c>
      <c r="BD9" s="368">
        <v>4.3055049490693165</v>
      </c>
      <c r="BE9" s="368">
        <v>4.5635939709951057</v>
      </c>
      <c r="BF9" s="524"/>
      <c r="BG9" s="524"/>
      <c r="BH9" s="524"/>
      <c r="BI9" s="524"/>
      <c r="BJ9" s="524"/>
      <c r="BK9" s="524"/>
      <c r="BL9" s="524"/>
      <c r="BM9" s="524"/>
      <c r="BN9" s="524"/>
      <c r="BO9" s="524"/>
      <c r="BP9" s="524"/>
      <c r="BQ9" s="524"/>
      <c r="BR9" s="524"/>
      <c r="BS9" s="524"/>
      <c r="BT9" s="524"/>
      <c r="BU9" s="524"/>
      <c r="BV9" s="524"/>
      <c r="BW9" s="524"/>
      <c r="BX9" s="524"/>
      <c r="BY9" s="524"/>
      <c r="BZ9" s="524"/>
      <c r="CA9" s="524"/>
      <c r="CB9" s="524"/>
      <c r="CC9" s="524"/>
      <c r="CD9" s="524"/>
      <c r="CE9" s="524"/>
      <c r="CF9" s="524"/>
      <c r="CG9" s="524"/>
      <c r="CH9" s="524"/>
      <c r="CI9" s="524"/>
      <c r="CJ9" s="524"/>
      <c r="CK9" s="524"/>
      <c r="CL9" s="524"/>
      <c r="CM9" s="524"/>
      <c r="CN9" s="524"/>
    </row>
    <row r="10" spans="1:92" s="505" customFormat="1">
      <c r="A10" s="525" t="s">
        <v>657</v>
      </c>
      <c r="B10" s="368"/>
      <c r="C10" s="368"/>
      <c r="D10" s="368"/>
      <c r="E10" s="368"/>
      <c r="F10" s="368"/>
      <c r="G10" s="368"/>
      <c r="H10" s="368"/>
      <c r="I10" s="368"/>
      <c r="J10" s="368"/>
      <c r="K10" s="368"/>
      <c r="L10" s="368"/>
      <c r="M10" s="368"/>
      <c r="N10" s="368"/>
      <c r="O10" s="368"/>
      <c r="P10" s="368"/>
      <c r="Q10" s="368"/>
      <c r="R10" s="368"/>
      <c r="S10" s="368"/>
      <c r="T10" s="368"/>
      <c r="U10" s="368"/>
      <c r="V10" s="368"/>
      <c r="W10" s="368"/>
      <c r="X10" s="368"/>
      <c r="Y10" s="368"/>
      <c r="Z10" s="368"/>
      <c r="AA10" s="368"/>
      <c r="AB10" s="368"/>
      <c r="AC10" s="368"/>
      <c r="AD10" s="368"/>
      <c r="AE10" s="368"/>
      <c r="AF10" s="368"/>
      <c r="AG10" s="368"/>
      <c r="AH10" s="368"/>
      <c r="AI10" s="368"/>
      <c r="AJ10" s="368"/>
      <c r="AK10" s="368"/>
      <c r="AL10" s="368">
        <v>4.0928696791624031</v>
      </c>
      <c r="AM10" s="368">
        <v>3.8837037708669309</v>
      </c>
      <c r="AN10" s="368">
        <v>3.6250692374907745</v>
      </c>
      <c r="AO10" s="368">
        <v>4.0371989948422504</v>
      </c>
      <c r="AP10" s="368">
        <v>3.5496993280878186</v>
      </c>
      <c r="AQ10" s="368">
        <v>3.6794602788952968</v>
      </c>
      <c r="AR10" s="368">
        <v>3.3003888592062269</v>
      </c>
      <c r="AS10" s="368">
        <v>3.5035799983456073</v>
      </c>
      <c r="AT10" s="368">
        <v>3.1054493362947522</v>
      </c>
      <c r="AU10" s="368">
        <v>2.8783340191135043</v>
      </c>
      <c r="AV10" s="368">
        <v>2.9153414698142477</v>
      </c>
      <c r="AW10" s="368">
        <v>2.7754548823885283</v>
      </c>
      <c r="AX10" s="368">
        <v>2.6504055275119232</v>
      </c>
      <c r="AY10" s="368">
        <v>2.598853808178414</v>
      </c>
      <c r="AZ10" s="368">
        <v>2.6468046902953013</v>
      </c>
      <c r="BA10" s="368">
        <v>2.6591421986462027</v>
      </c>
      <c r="BB10" s="368">
        <v>2.4196296739970702</v>
      </c>
      <c r="BC10" s="368">
        <v>2.4631332421377161</v>
      </c>
      <c r="BD10" s="368">
        <v>2.3683058621854158</v>
      </c>
      <c r="BE10" s="368">
        <v>2.3864257337897543</v>
      </c>
      <c r="BF10" s="524"/>
      <c r="BG10" s="524"/>
      <c r="BH10" s="524"/>
      <c r="BI10" s="524"/>
      <c r="BJ10" s="524"/>
      <c r="BK10" s="524"/>
      <c r="BL10" s="524"/>
      <c r="BM10" s="524"/>
      <c r="BN10" s="524"/>
      <c r="BO10" s="524"/>
      <c r="BP10" s="524"/>
      <c r="BQ10" s="524"/>
      <c r="BR10" s="524"/>
      <c r="BS10" s="524"/>
      <c r="BT10" s="524"/>
      <c r="BU10" s="524"/>
      <c r="BV10" s="524"/>
      <c r="BW10" s="524"/>
      <c r="BX10" s="524"/>
      <c r="BY10" s="524"/>
      <c r="BZ10" s="524"/>
      <c r="CA10" s="524"/>
      <c r="CB10" s="524"/>
      <c r="CC10" s="524"/>
      <c r="CD10" s="524"/>
      <c r="CE10" s="524"/>
      <c r="CF10" s="524"/>
      <c r="CG10" s="524"/>
      <c r="CH10" s="524"/>
      <c r="CI10" s="524"/>
      <c r="CJ10" s="524"/>
      <c r="CK10" s="524"/>
      <c r="CL10" s="524"/>
      <c r="CM10" s="524"/>
      <c r="CN10" s="524"/>
    </row>
    <row r="11" spans="1:92" s="505" customFormat="1">
      <c r="A11" s="526" t="s">
        <v>559</v>
      </c>
      <c r="B11" s="527"/>
      <c r="C11" s="527"/>
      <c r="D11" s="527"/>
      <c r="E11" s="527"/>
      <c r="F11" s="527"/>
      <c r="G11" s="527"/>
      <c r="H11" s="527"/>
      <c r="I11" s="527"/>
      <c r="J11" s="527"/>
      <c r="K11" s="527"/>
      <c r="L11" s="527"/>
      <c r="M11" s="527"/>
      <c r="N11" s="527"/>
      <c r="O11" s="527"/>
      <c r="P11" s="527"/>
      <c r="Q11" s="527"/>
      <c r="R11" s="527"/>
      <c r="S11" s="527"/>
      <c r="T11" s="527"/>
      <c r="U11" s="527"/>
      <c r="V11" s="527"/>
      <c r="W11" s="527"/>
      <c r="X11" s="527"/>
      <c r="Y11" s="527"/>
      <c r="Z11" s="527"/>
      <c r="AA11" s="527"/>
      <c r="AB11" s="527"/>
      <c r="AC11" s="527"/>
      <c r="AD11" s="527"/>
      <c r="AE11" s="527"/>
      <c r="AF11" s="527"/>
      <c r="AG11" s="527"/>
      <c r="AH11" s="527"/>
      <c r="AI11" s="527"/>
      <c r="AJ11" s="527"/>
      <c r="AK11" s="527"/>
      <c r="AL11" s="527"/>
      <c r="AM11" s="527"/>
      <c r="AN11" s="527"/>
      <c r="AO11" s="527"/>
      <c r="AP11" s="527"/>
      <c r="AQ11" s="527"/>
      <c r="AR11" s="527"/>
      <c r="AS11" s="527"/>
      <c r="AT11" s="527"/>
      <c r="AU11" s="527"/>
      <c r="AV11" s="527"/>
      <c r="AW11" s="527"/>
      <c r="AX11" s="528"/>
      <c r="AY11" s="528"/>
      <c r="AZ11" s="528"/>
      <c r="BA11" s="528"/>
      <c r="BB11" s="528"/>
      <c r="BC11" s="528"/>
      <c r="BD11" s="528"/>
      <c r="BE11" s="528"/>
      <c r="BF11" s="528"/>
      <c r="BG11" s="528"/>
      <c r="BH11" s="528"/>
      <c r="BI11" s="528"/>
      <c r="BJ11" s="528"/>
      <c r="BK11" s="528"/>
      <c r="BL11" s="528"/>
      <c r="BM11" s="528"/>
      <c r="BN11" s="528"/>
      <c r="BO11" s="528"/>
      <c r="BP11" s="528"/>
      <c r="BQ11" s="528"/>
      <c r="BR11" s="528"/>
      <c r="BS11" s="528"/>
      <c r="BT11" s="528"/>
      <c r="BU11" s="528"/>
      <c r="BV11" s="528"/>
      <c r="BW11" s="528"/>
      <c r="BX11" s="528"/>
      <c r="BY11" s="528"/>
      <c r="BZ11" s="528"/>
      <c r="CA11" s="528"/>
      <c r="CB11" s="528"/>
      <c r="CC11" s="528"/>
      <c r="CD11" s="528"/>
      <c r="CE11" s="528"/>
      <c r="CF11" s="528"/>
      <c r="CG11" s="528"/>
      <c r="CH11" s="528"/>
      <c r="CI11" s="528"/>
      <c r="CJ11" s="528"/>
      <c r="CK11" s="528"/>
      <c r="CL11" s="528"/>
      <c r="CM11" s="528"/>
      <c r="CN11" s="528"/>
    </row>
    <row r="12" spans="1:92" s="505" customFormat="1">
      <c r="A12" s="525" t="s">
        <v>316</v>
      </c>
      <c r="B12" s="229">
        <v>14588.861881297356</v>
      </c>
      <c r="C12" s="229">
        <v>15020.486796406163</v>
      </c>
      <c r="D12" s="229">
        <v>15962.97255047617</v>
      </c>
      <c r="E12" s="229">
        <v>17057.152126725578</v>
      </c>
      <c r="F12" s="229">
        <v>16736.942827830215</v>
      </c>
      <c r="G12" s="229">
        <v>16408.355419422744</v>
      </c>
      <c r="H12" s="229">
        <v>18570.583185649117</v>
      </c>
      <c r="I12" s="229">
        <v>21455.980648528424</v>
      </c>
      <c r="J12" s="229">
        <v>17049.455670893476</v>
      </c>
      <c r="K12" s="229">
        <v>18085.162742262924</v>
      </c>
      <c r="L12" s="229">
        <v>18733.763827222829</v>
      </c>
      <c r="M12" s="229">
        <v>19781</v>
      </c>
      <c r="N12" s="229">
        <v>19069.965876606901</v>
      </c>
      <c r="O12" s="229">
        <v>17772.912606950078</v>
      </c>
      <c r="P12" s="229">
        <v>18054.018862121069</v>
      </c>
      <c r="Q12" s="229">
        <v>19142.750115391969</v>
      </c>
      <c r="R12" s="229">
        <v>18969.141926170563</v>
      </c>
      <c r="S12" s="229">
        <v>19708.182812081472</v>
      </c>
      <c r="T12" s="229">
        <v>21835.152864854397</v>
      </c>
      <c r="U12" s="229">
        <v>22330.426262821751</v>
      </c>
      <c r="V12" s="229">
        <v>20275.027889605666</v>
      </c>
      <c r="W12" s="229">
        <v>21596.267809860041</v>
      </c>
      <c r="X12" s="229">
        <v>21978.51289226464</v>
      </c>
      <c r="Y12" s="229">
        <v>23650.27182212449</v>
      </c>
      <c r="Z12" s="229">
        <v>21793.90338351324</v>
      </c>
      <c r="AA12" s="229">
        <v>23723.429253019229</v>
      </c>
      <c r="AB12" s="229">
        <v>23810.008841732979</v>
      </c>
      <c r="AC12" s="229">
        <v>26398.327636438709</v>
      </c>
      <c r="AD12" s="229">
        <v>23858.705029522818</v>
      </c>
      <c r="AE12" s="229">
        <v>27078.26231139115</v>
      </c>
      <c r="AF12" s="229">
        <v>25948.472221756569</v>
      </c>
      <c r="AG12" s="229">
        <v>27335.464057661819</v>
      </c>
      <c r="AH12" s="229">
        <v>27424.20656680808</v>
      </c>
      <c r="AI12" s="229">
        <v>27948.6210768733</v>
      </c>
      <c r="AJ12" s="229">
        <v>29676.916627852817</v>
      </c>
      <c r="AK12" s="229">
        <v>30072.17049451686</v>
      </c>
      <c r="AL12" s="229">
        <v>28559.010215664021</v>
      </c>
      <c r="AM12" s="229">
        <v>30015.588680137589</v>
      </c>
      <c r="AN12" s="229">
        <v>30733.407797551507</v>
      </c>
      <c r="AO12" s="229">
        <v>34774.674148211991</v>
      </c>
      <c r="AP12" s="229">
        <v>32517.556136505667</v>
      </c>
      <c r="AQ12" s="229">
        <v>34043.614775725597</v>
      </c>
      <c r="AR12" s="229">
        <v>35024.405189166479</v>
      </c>
      <c r="AS12" s="229">
        <v>36828.830325983341</v>
      </c>
      <c r="AT12" s="229">
        <v>35617.752289079952</v>
      </c>
      <c r="AU12" s="229">
        <v>36910.754861534399</v>
      </c>
      <c r="AV12" s="229">
        <v>36719.125915988217</v>
      </c>
      <c r="AW12" s="229">
        <v>41273.918829362861</v>
      </c>
      <c r="AX12" s="229">
        <v>40501.263430916842</v>
      </c>
      <c r="AY12" s="229">
        <v>40929.487882710542</v>
      </c>
      <c r="AZ12" s="229">
        <v>42081.95085275967</v>
      </c>
      <c r="BA12" s="229">
        <v>44213.526474956598</v>
      </c>
      <c r="BB12" s="229">
        <v>44194.420898894023</v>
      </c>
      <c r="BC12" s="229">
        <v>46373.558172172648</v>
      </c>
      <c r="BD12" s="229">
        <v>45932.948041113865</v>
      </c>
      <c r="BE12" s="229">
        <v>49136.487516324116</v>
      </c>
      <c r="BF12" s="524"/>
      <c r="BG12" s="524"/>
      <c r="BH12" s="524"/>
      <c r="BI12" s="524"/>
      <c r="BJ12" s="524"/>
      <c r="BK12" s="524"/>
      <c r="BL12" s="524"/>
      <c r="BM12" s="524"/>
      <c r="BN12" s="524"/>
      <c r="BO12" s="524"/>
      <c r="BP12" s="524"/>
      <c r="BQ12" s="524"/>
      <c r="BR12" s="524"/>
      <c r="BS12" s="524"/>
      <c r="BT12" s="524"/>
      <c r="BU12" s="524"/>
      <c r="BV12" s="524"/>
      <c r="BW12" s="524"/>
      <c r="BX12" s="524"/>
      <c r="BY12" s="524"/>
      <c r="BZ12" s="524"/>
      <c r="CA12" s="524"/>
      <c r="CB12" s="524"/>
      <c r="CC12" s="524"/>
      <c r="CD12" s="524"/>
      <c r="CE12" s="524"/>
      <c r="CF12" s="524"/>
      <c r="CG12" s="524"/>
      <c r="CH12" s="524"/>
      <c r="CI12" s="524"/>
      <c r="CJ12" s="524"/>
      <c r="CK12" s="524"/>
      <c r="CL12" s="524"/>
      <c r="CM12" s="524"/>
      <c r="CN12" s="524"/>
    </row>
    <row r="13" spans="1:92" s="505" customFormat="1">
      <c r="A13" s="525" t="s">
        <v>317</v>
      </c>
      <c r="B13" s="229"/>
      <c r="C13" s="229"/>
      <c r="D13" s="229"/>
      <c r="E13" s="229"/>
      <c r="F13" s="229"/>
      <c r="G13" s="229"/>
      <c r="H13" s="229"/>
      <c r="I13" s="229"/>
      <c r="J13" s="229"/>
      <c r="K13" s="229"/>
      <c r="L13" s="229"/>
      <c r="M13" s="229"/>
      <c r="N13" s="229">
        <v>2683.4435796794314</v>
      </c>
      <c r="O13" s="229">
        <v>2498.6154908147996</v>
      </c>
      <c r="P13" s="229">
        <v>2594.1268155994762</v>
      </c>
      <c r="Q13" s="229">
        <v>2687.9846553786901</v>
      </c>
      <c r="R13" s="229">
        <v>2819.3141813309544</v>
      </c>
      <c r="S13" s="229">
        <v>3304.0406088998411</v>
      </c>
      <c r="T13" s="229">
        <v>3408.4747713698534</v>
      </c>
      <c r="U13" s="229">
        <v>3584.7254107418471</v>
      </c>
      <c r="V13" s="229">
        <v>3903.3081834677691</v>
      </c>
      <c r="W13" s="229">
        <v>4198.3050099866341</v>
      </c>
      <c r="X13" s="229">
        <v>4277.4097550122442</v>
      </c>
      <c r="Y13" s="229">
        <v>4486.1068307345913</v>
      </c>
      <c r="Z13" s="229">
        <v>4965.3250290722517</v>
      </c>
      <c r="AA13" s="229">
        <v>4937.8388056137101</v>
      </c>
      <c r="AB13" s="229">
        <v>5366.2752777432306</v>
      </c>
      <c r="AC13" s="229">
        <v>5858.8408485971986</v>
      </c>
      <c r="AD13" s="229">
        <v>6611.1782627828534</v>
      </c>
      <c r="AE13" s="229">
        <v>5788.2289193956012</v>
      </c>
      <c r="AF13" s="229">
        <v>6584.3180545766709</v>
      </c>
      <c r="AG13" s="229">
        <v>6814.8699392038188</v>
      </c>
      <c r="AH13" s="229">
        <v>6975.1775618904385</v>
      </c>
      <c r="AI13" s="229">
        <v>7113.1260942489253</v>
      </c>
      <c r="AJ13" s="229">
        <v>7346.6956559392947</v>
      </c>
      <c r="AK13" s="229">
        <v>7440.172155481996</v>
      </c>
      <c r="AL13" s="229">
        <v>7791.8085839647019</v>
      </c>
      <c r="AM13" s="229">
        <v>8007.4493783326998</v>
      </c>
      <c r="AN13" s="229">
        <v>8361.1939563196102</v>
      </c>
      <c r="AO13" s="229">
        <v>8621.6492963739565</v>
      </c>
      <c r="AP13" s="229">
        <v>8901.0052857214614</v>
      </c>
      <c r="AQ13" s="229">
        <v>9226.4390115897058</v>
      </c>
      <c r="AR13" s="229">
        <v>9646.0577369241055</v>
      </c>
      <c r="AS13" s="229">
        <v>10065.575538706802</v>
      </c>
      <c r="AT13" s="229">
        <v>10374.418561209352</v>
      </c>
      <c r="AU13" s="229">
        <v>10680.743490085561</v>
      </c>
      <c r="AV13" s="229">
        <v>11176.98139419279</v>
      </c>
      <c r="AW13" s="229">
        <v>11619.689916291969</v>
      </c>
      <c r="AX13" s="229">
        <v>12212.968370285185</v>
      </c>
      <c r="AY13" s="229">
        <v>12560.873607143178</v>
      </c>
      <c r="AZ13" s="229">
        <v>12793.368461759992</v>
      </c>
      <c r="BA13" s="229">
        <v>12877.463647113629</v>
      </c>
      <c r="BB13" s="229">
        <v>13651.328286823846</v>
      </c>
      <c r="BC13" s="229">
        <v>13655.590840710258</v>
      </c>
      <c r="BD13" s="229">
        <v>14402.670875410055</v>
      </c>
      <c r="BE13" s="229">
        <v>14507.047388759602</v>
      </c>
      <c r="BF13" s="524"/>
      <c r="BG13" s="524"/>
      <c r="BH13" s="524"/>
      <c r="BI13" s="524"/>
      <c r="BJ13" s="524"/>
      <c r="BK13" s="524"/>
      <c r="BL13" s="524"/>
      <c r="BM13" s="524"/>
      <c r="BN13" s="524"/>
      <c r="BO13" s="524"/>
      <c r="BP13" s="524"/>
      <c r="BQ13" s="524"/>
      <c r="BR13" s="524"/>
      <c r="BS13" s="524"/>
      <c r="BT13" s="524"/>
      <c r="BU13" s="524"/>
      <c r="BV13" s="524"/>
      <c r="BW13" s="524"/>
      <c r="BX13" s="524"/>
      <c r="BY13" s="524"/>
      <c r="BZ13" s="524"/>
      <c r="CA13" s="524"/>
      <c r="CB13" s="524"/>
      <c r="CC13" s="524"/>
      <c r="CD13" s="524"/>
      <c r="CE13" s="524"/>
      <c r="CF13" s="524"/>
      <c r="CG13" s="524"/>
      <c r="CH13" s="524"/>
      <c r="CI13" s="524"/>
      <c r="CJ13" s="524"/>
      <c r="CK13" s="524"/>
      <c r="CL13" s="524"/>
      <c r="CM13" s="524"/>
      <c r="CN13" s="524"/>
    </row>
    <row r="14" spans="1:92" s="505" customFormat="1" ht="13.5" thickBot="1">
      <c r="A14" s="529" t="s">
        <v>236</v>
      </c>
      <c r="B14" s="338"/>
      <c r="C14" s="338"/>
      <c r="D14" s="338"/>
      <c r="E14" s="338"/>
      <c r="F14" s="338"/>
      <c r="G14" s="338"/>
      <c r="H14" s="338"/>
      <c r="I14" s="338"/>
      <c r="J14" s="338"/>
      <c r="K14" s="338"/>
      <c r="L14" s="338"/>
      <c r="M14" s="338"/>
      <c r="N14" s="338">
        <v>6.4</v>
      </c>
      <c r="O14" s="338">
        <v>6.5873414650859994</v>
      </c>
      <c r="P14" s="338">
        <v>6.4341605055721667</v>
      </c>
      <c r="Q14" s="338">
        <v>6.8752568805039171</v>
      </c>
      <c r="R14" s="338">
        <v>7.0968628461307679</v>
      </c>
      <c r="S14" s="338">
        <v>7.5629869684360784</v>
      </c>
      <c r="T14" s="338">
        <v>7.8679215529849751</v>
      </c>
      <c r="U14" s="338">
        <v>8.8107403559849136</v>
      </c>
      <c r="V14" s="338">
        <v>9.2769085442410617</v>
      </c>
      <c r="W14" s="338">
        <v>9.5793596728447987</v>
      </c>
      <c r="X14" s="338">
        <v>9.8727421114909291</v>
      </c>
      <c r="Y14" s="338">
        <v>10.507897757730275</v>
      </c>
      <c r="Z14" s="338">
        <v>11.273807230488122</v>
      </c>
      <c r="AA14" s="338">
        <v>12.380791311144401</v>
      </c>
      <c r="AB14" s="338">
        <v>13.097611360671079</v>
      </c>
      <c r="AC14" s="338">
        <v>14.08215929591581</v>
      </c>
      <c r="AD14" s="338">
        <v>14.071243753887206</v>
      </c>
      <c r="AE14" s="338">
        <v>14.676828518281694</v>
      </c>
      <c r="AF14" s="338">
        <v>17.532358837957016</v>
      </c>
      <c r="AG14" s="338">
        <v>17.926087828547264</v>
      </c>
      <c r="AH14" s="338">
        <v>18.197051666893731</v>
      </c>
      <c r="AI14" s="338">
        <v>19.165824437802147</v>
      </c>
      <c r="AJ14" s="338">
        <v>19.897786235018025</v>
      </c>
      <c r="AK14" s="338">
        <v>21.146241632315558</v>
      </c>
      <c r="AL14" s="338">
        <v>21.545605721875251</v>
      </c>
      <c r="AM14" s="338">
        <v>22.899339808205795</v>
      </c>
      <c r="AN14" s="338">
        <v>24.047218929034909</v>
      </c>
      <c r="AO14" s="338">
        <v>24.78508251813998</v>
      </c>
      <c r="AP14" s="338">
        <v>25.286795932332094</v>
      </c>
      <c r="AQ14" s="338">
        <v>26.966455957550014</v>
      </c>
      <c r="AR14" s="338">
        <v>27.982313688980327</v>
      </c>
      <c r="AS14" s="338">
        <v>30.338424438524662</v>
      </c>
      <c r="AT14" s="338">
        <v>30.726236146151848</v>
      </c>
      <c r="AU14" s="338">
        <v>33.036485981753017</v>
      </c>
      <c r="AV14" s="338">
        <v>33.885942005530964</v>
      </c>
      <c r="AW14" s="338">
        <v>36.20667430186213</v>
      </c>
      <c r="AX14" s="338">
        <v>36.656827603043837</v>
      </c>
      <c r="AY14" s="338">
        <v>37.90063484178615</v>
      </c>
      <c r="AZ14" s="338">
        <v>38.778894899124047</v>
      </c>
      <c r="BA14" s="338">
        <v>40.195838138012085</v>
      </c>
      <c r="BB14" s="338">
        <v>41.196188700265097</v>
      </c>
      <c r="BC14" s="338">
        <v>41.636394943005143</v>
      </c>
      <c r="BD14" s="338">
        <v>44.168002685375974</v>
      </c>
      <c r="BE14" s="338">
        <v>46.257708451762205</v>
      </c>
      <c r="BF14" s="338"/>
      <c r="BG14" s="530"/>
      <c r="BH14" s="530"/>
      <c r="BI14" s="530"/>
      <c r="BJ14" s="530"/>
      <c r="BK14" s="530"/>
      <c r="BL14" s="530"/>
      <c r="BM14" s="530"/>
      <c r="BN14" s="530"/>
      <c r="BO14" s="530"/>
      <c r="BP14" s="530"/>
      <c r="BQ14" s="530"/>
      <c r="BR14" s="530"/>
      <c r="BS14" s="530"/>
      <c r="BT14" s="530"/>
      <c r="BU14" s="530"/>
      <c r="BV14" s="530"/>
      <c r="BW14" s="530"/>
      <c r="BX14" s="530"/>
      <c r="BY14" s="530"/>
      <c r="BZ14" s="530"/>
      <c r="CA14" s="530"/>
      <c r="CB14" s="530"/>
      <c r="CC14" s="530"/>
      <c r="CD14" s="530"/>
      <c r="CE14" s="530"/>
      <c r="CF14" s="530"/>
      <c r="CG14" s="530"/>
      <c r="CH14" s="530"/>
      <c r="CI14" s="530"/>
      <c r="CJ14" s="530"/>
      <c r="CK14" s="530"/>
      <c r="CL14" s="530"/>
      <c r="CM14" s="530"/>
      <c r="CN14" s="530"/>
    </row>
    <row r="15" spans="1:92" s="505" customFormat="1" ht="13.5" thickTop="1">
      <c r="A15" s="410"/>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521"/>
      <c r="AY15" s="521"/>
      <c r="AZ15" s="521"/>
      <c r="BA15" s="521"/>
      <c r="BB15" s="521"/>
      <c r="BC15" s="521"/>
      <c r="BD15" s="521"/>
      <c r="BE15" s="521"/>
      <c r="BF15" s="521"/>
      <c r="BG15" s="521"/>
      <c r="BH15" s="521"/>
      <c r="BI15" s="521"/>
      <c r="BJ15" s="521"/>
      <c r="BK15" s="521"/>
      <c r="BL15" s="521"/>
      <c r="BM15" s="521"/>
      <c r="BN15" s="521"/>
      <c r="BO15" s="521"/>
      <c r="BP15" s="521"/>
      <c r="BQ15" s="521"/>
      <c r="BR15" s="521"/>
      <c r="BS15" s="521"/>
      <c r="BT15" s="521"/>
      <c r="BU15" s="521"/>
      <c r="BV15" s="521"/>
      <c r="BW15" s="521"/>
      <c r="BX15" s="521"/>
      <c r="BY15" s="521"/>
      <c r="BZ15" s="521"/>
      <c r="CA15" s="521"/>
      <c r="CB15" s="521"/>
      <c r="CC15" s="521"/>
      <c r="CD15" s="521"/>
      <c r="CE15" s="521"/>
      <c r="CF15" s="521"/>
      <c r="CG15" s="521"/>
      <c r="CH15" s="521"/>
      <c r="CI15" s="521"/>
      <c r="CJ15" s="521"/>
      <c r="CK15" s="521"/>
      <c r="CL15" s="521"/>
      <c r="CM15" s="521"/>
      <c r="CN15" s="521"/>
    </row>
    <row r="16" spans="1:92" s="505" customFormat="1">
      <c r="A16" s="285" t="s">
        <v>775</v>
      </c>
      <c r="B16" s="372"/>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c r="AB16" s="372"/>
      <c r="AC16" s="372"/>
      <c r="AD16" s="372"/>
      <c r="AE16" s="372"/>
      <c r="AF16" s="372"/>
      <c r="AG16" s="372"/>
      <c r="AH16" s="372"/>
      <c r="AI16" s="372"/>
      <c r="AJ16" s="372"/>
      <c r="AK16" s="372"/>
      <c r="AL16" s="372"/>
      <c r="AM16" s="372"/>
      <c r="AN16" s="372"/>
      <c r="AO16" s="372"/>
      <c r="AP16" s="372"/>
      <c r="AQ16" s="372"/>
      <c r="AR16" s="372"/>
      <c r="AS16" s="372"/>
      <c r="AT16" s="372"/>
      <c r="AU16" s="372"/>
      <c r="AV16" s="372"/>
      <c r="AW16" s="372"/>
      <c r="AX16" s="522"/>
      <c r="AY16" s="522"/>
      <c r="AZ16" s="522"/>
      <c r="BA16" s="522"/>
      <c r="BB16" s="522"/>
      <c r="BC16" s="522"/>
      <c r="BD16" s="522"/>
      <c r="BE16" s="522"/>
      <c r="BF16" s="522"/>
      <c r="BG16" s="522"/>
      <c r="BH16" s="522"/>
      <c r="BI16" s="522"/>
      <c r="BJ16" s="522"/>
      <c r="BK16" s="522"/>
      <c r="BL16" s="522"/>
      <c r="BM16" s="522"/>
      <c r="BN16" s="522"/>
      <c r="BO16" s="522"/>
      <c r="BP16" s="522"/>
      <c r="BQ16" s="522"/>
      <c r="BR16" s="522"/>
      <c r="BS16" s="522"/>
      <c r="BT16" s="522"/>
      <c r="BU16" s="522"/>
      <c r="BV16" s="522"/>
      <c r="BW16" s="522"/>
      <c r="BX16" s="522"/>
      <c r="BY16" s="522"/>
      <c r="BZ16" s="522"/>
      <c r="CA16" s="522"/>
      <c r="CB16" s="522"/>
      <c r="CC16" s="522"/>
      <c r="CD16" s="522"/>
      <c r="CE16" s="522"/>
      <c r="CF16" s="522"/>
      <c r="CG16" s="522"/>
      <c r="CH16" s="522"/>
      <c r="CI16" s="522"/>
      <c r="CJ16" s="522"/>
      <c r="CK16" s="522"/>
      <c r="CL16" s="522"/>
      <c r="CM16" s="522"/>
      <c r="CN16" s="522"/>
    </row>
    <row r="17" spans="1:92" s="109" customFormat="1">
      <c r="A17" s="523" t="s">
        <v>234</v>
      </c>
      <c r="B17" s="531"/>
      <c r="C17" s="532"/>
      <c r="D17" s="532"/>
      <c r="E17" s="532"/>
      <c r="F17" s="532"/>
      <c r="G17" s="532"/>
      <c r="H17" s="532"/>
      <c r="I17" s="532"/>
      <c r="J17" s="532"/>
      <c r="K17" s="532"/>
      <c r="L17" s="532"/>
      <c r="M17" s="532"/>
      <c r="N17" s="532"/>
      <c r="O17" s="532"/>
      <c r="P17" s="532"/>
      <c r="Q17" s="532"/>
      <c r="R17" s="532"/>
      <c r="S17" s="532"/>
      <c r="T17" s="532"/>
      <c r="U17" s="532"/>
      <c r="V17" s="532"/>
      <c r="W17" s="532"/>
      <c r="X17" s="532"/>
      <c r="Y17" s="532"/>
      <c r="Z17" s="532"/>
      <c r="AA17" s="532"/>
      <c r="AB17" s="532"/>
      <c r="AC17" s="532"/>
      <c r="AD17" s="532"/>
      <c r="AE17" s="532"/>
      <c r="AF17" s="532"/>
      <c r="AG17" s="532"/>
      <c r="AH17" s="532"/>
      <c r="AI17" s="532"/>
      <c r="AJ17" s="532"/>
      <c r="AK17" s="532"/>
      <c r="AL17" s="532"/>
      <c r="AM17" s="532"/>
      <c r="AN17" s="532"/>
      <c r="AO17" s="532"/>
      <c r="AP17" s="532"/>
      <c r="AQ17" s="532"/>
      <c r="AR17" s="532"/>
      <c r="AS17" s="532"/>
      <c r="AT17" s="532"/>
      <c r="AU17" s="532"/>
      <c r="AV17" s="532"/>
      <c r="AW17" s="532"/>
      <c r="AX17" s="532"/>
      <c r="AY17" s="532"/>
      <c r="AZ17" s="532"/>
      <c r="BA17" s="532"/>
      <c r="BB17" s="532"/>
      <c r="BC17" s="532"/>
      <c r="BD17" s="532"/>
      <c r="BE17" s="532"/>
      <c r="BF17" s="532"/>
      <c r="BG17" s="532"/>
      <c r="BH17" s="532"/>
      <c r="BI17" s="532"/>
      <c r="BJ17" s="532"/>
      <c r="BK17" s="532"/>
      <c r="BL17" s="532"/>
      <c r="BM17" s="532"/>
      <c r="BN17" s="532"/>
      <c r="BO17" s="532"/>
      <c r="BP17" s="532"/>
      <c r="BQ17" s="532"/>
      <c r="BR17" s="532"/>
      <c r="BS17" s="532"/>
      <c r="BT17" s="532"/>
      <c r="BU17" s="532"/>
      <c r="BV17" s="532"/>
      <c r="BW17" s="532"/>
      <c r="BX17" s="532"/>
      <c r="BY17" s="532"/>
      <c r="BZ17" s="532"/>
      <c r="CA17" s="532"/>
      <c r="CB17" s="532"/>
      <c r="CC17" s="532"/>
      <c r="CD17" s="532"/>
      <c r="CE17" s="532"/>
      <c r="CF17" s="532"/>
      <c r="CG17" s="532"/>
      <c r="CH17" s="532"/>
      <c r="CI17" s="532"/>
      <c r="CJ17" s="532"/>
      <c r="CK17" s="532"/>
      <c r="CL17" s="532"/>
      <c r="CM17" s="532"/>
      <c r="CN17" s="532"/>
    </row>
    <row r="18" spans="1:92" s="139" customFormat="1">
      <c r="A18" s="525" t="s">
        <v>312</v>
      </c>
      <c r="B18" s="368">
        <v>0.49</v>
      </c>
      <c r="C18" s="368">
        <v>0.67</v>
      </c>
      <c r="D18" s="368">
        <v>0.83</v>
      </c>
      <c r="E18" s="368">
        <v>0.82</v>
      </c>
      <c r="F18" s="368">
        <v>0.65</v>
      </c>
      <c r="G18" s="368">
        <v>0.82</v>
      </c>
      <c r="H18" s="368">
        <v>0.91</v>
      </c>
      <c r="I18" s="368">
        <v>0.87</v>
      </c>
      <c r="J18" s="368">
        <v>0.84</v>
      </c>
      <c r="K18" s="368">
        <v>1.1000000000000001</v>
      </c>
      <c r="L18" s="368">
        <v>1.1399999999999999</v>
      </c>
      <c r="M18" s="368">
        <v>0.96</v>
      </c>
      <c r="N18" s="368">
        <v>1.21</v>
      </c>
      <c r="O18" s="368">
        <v>1.2688339960274517</v>
      </c>
      <c r="P18" s="368">
        <v>1.7988811144501218</v>
      </c>
      <c r="Q18" s="368">
        <v>0.92175526910263339</v>
      </c>
      <c r="R18" s="368">
        <v>2.930682169371408</v>
      </c>
      <c r="S18" s="368">
        <v>1.872645128590178</v>
      </c>
      <c r="T18" s="368">
        <v>1.0995543988829628</v>
      </c>
      <c r="U18" s="368">
        <v>1.5122777684989765</v>
      </c>
      <c r="V18" s="368">
        <v>1.7069695134129179</v>
      </c>
      <c r="W18" s="368">
        <v>0.43150250238426568</v>
      </c>
      <c r="X18" s="368">
        <v>0.55091462614697073</v>
      </c>
      <c r="Y18" s="368">
        <v>0.49149399418893974</v>
      </c>
      <c r="Z18" s="368">
        <v>0.92340608379764233</v>
      </c>
      <c r="AA18" s="368">
        <v>0.64673224528147499</v>
      </c>
      <c r="AB18" s="368">
        <v>0.72778588947726419</v>
      </c>
      <c r="AC18" s="368">
        <v>1.1464655894682829</v>
      </c>
      <c r="AD18" s="368">
        <v>0.64850310218607632</v>
      </c>
      <c r="AE18" s="368">
        <v>0.9143046744657527</v>
      </c>
      <c r="AF18" s="368">
        <v>0.77039104034923778</v>
      </c>
      <c r="AG18" s="368">
        <v>1.6177187891873359</v>
      </c>
      <c r="AH18" s="368">
        <v>0.91518778945853041</v>
      </c>
      <c r="AI18" s="368">
        <v>1.0610011749221637</v>
      </c>
      <c r="AJ18" s="368">
        <v>0.91751771880644317</v>
      </c>
      <c r="AK18" s="368">
        <v>1.398995105152615</v>
      </c>
      <c r="AL18" s="368">
        <v>1.0250404380857747</v>
      </c>
      <c r="AM18" s="368">
        <v>1.1649595619142252</v>
      </c>
      <c r="AN18" s="368">
        <v>1.0106812565131229</v>
      </c>
      <c r="AO18" s="368">
        <v>1.080439872667623</v>
      </c>
      <c r="AP18" s="368">
        <v>0.89</v>
      </c>
      <c r="AQ18" s="368">
        <v>1.0489685769517823</v>
      </c>
      <c r="AR18" s="368">
        <v>0.97984279353601889</v>
      </c>
      <c r="AS18" s="368">
        <v>1.3840600064632205</v>
      </c>
      <c r="AT18" s="368">
        <v>0.90568619840238562</v>
      </c>
      <c r="AU18" s="368">
        <v>2.6211315519339831</v>
      </c>
      <c r="AV18" s="368">
        <v>0.94881839322524597</v>
      </c>
      <c r="AW18" s="368">
        <v>1.0972624633767722</v>
      </c>
      <c r="AX18" s="368">
        <v>0.495</v>
      </c>
      <c r="AY18" s="368">
        <v>0.5</v>
      </c>
      <c r="AZ18" s="368">
        <v>0.48499999999999999</v>
      </c>
      <c r="BA18" s="368">
        <v>0.53995357828018475</v>
      </c>
      <c r="BB18" s="368">
        <v>1.0149999999999999</v>
      </c>
      <c r="BC18" s="368">
        <v>0.52500000000000013</v>
      </c>
      <c r="BD18" s="368">
        <v>0.54</v>
      </c>
      <c r="BE18" s="368">
        <v>0.44499999999999984</v>
      </c>
      <c r="BF18" s="368">
        <v>0.41499999999999998</v>
      </c>
      <c r="BG18" s="368">
        <v>0.435</v>
      </c>
      <c r="BH18" s="368">
        <v>0.4</v>
      </c>
      <c r="BI18" s="368">
        <v>0.16999999999999993</v>
      </c>
      <c r="BJ18" s="368">
        <v>0.43</v>
      </c>
      <c r="BK18" s="368">
        <v>0.47000000000000003</v>
      </c>
      <c r="BL18" s="368">
        <v>0.505</v>
      </c>
      <c r="BM18" s="368">
        <v>0.55000000000000004</v>
      </c>
      <c r="BN18" s="368">
        <v>0.49</v>
      </c>
      <c r="BO18" s="368">
        <v>0.56000000000000005</v>
      </c>
      <c r="BP18" s="368">
        <v>0.55499999999999994</v>
      </c>
      <c r="BQ18" s="368">
        <v>0.66500000000000004</v>
      </c>
      <c r="BR18" s="368">
        <v>0.70499999999999996</v>
      </c>
      <c r="BS18" s="368">
        <v>0.75000000000000011</v>
      </c>
      <c r="BT18" s="368">
        <v>0.75</v>
      </c>
      <c r="BU18" s="368">
        <v>0.98999999999999977</v>
      </c>
      <c r="BV18" s="368">
        <v>0.56000000000000005</v>
      </c>
      <c r="BW18" s="368">
        <v>0.55499999999999994</v>
      </c>
      <c r="BX18" s="368">
        <v>0.53</v>
      </c>
      <c r="BY18" s="368">
        <v>0.54999999999999982</v>
      </c>
      <c r="BZ18" s="368">
        <v>0.73</v>
      </c>
      <c r="CA18" s="368">
        <v>0.97500000000000009</v>
      </c>
      <c r="CB18" s="368">
        <v>0.79499999999999993</v>
      </c>
      <c r="CC18" s="368">
        <v>0.93000000000000016</v>
      </c>
      <c r="CD18" s="368">
        <v>1.1499999999999999</v>
      </c>
      <c r="CE18" s="368">
        <v>1.3450000000000002</v>
      </c>
      <c r="CF18" s="368">
        <v>1.415</v>
      </c>
      <c r="CG18" s="368">
        <v>1.4849999999999994</v>
      </c>
      <c r="CH18" s="368">
        <v>1.42</v>
      </c>
      <c r="CI18" s="368">
        <v>1.46</v>
      </c>
      <c r="CJ18" s="368">
        <v>1.4699999999999998</v>
      </c>
      <c r="CK18" s="368">
        <v>1.54</v>
      </c>
      <c r="CL18" s="368">
        <v>1.54</v>
      </c>
      <c r="CM18" s="368">
        <v>1.56</v>
      </c>
      <c r="CN18" s="368">
        <v>1.5500000000000003</v>
      </c>
    </row>
    <row r="19" spans="1:92" s="139" customFormat="1">
      <c r="A19" s="525" t="s">
        <v>313</v>
      </c>
      <c r="B19" s="333">
        <v>16.600000000000001</v>
      </c>
      <c r="C19" s="333">
        <v>24.1</v>
      </c>
      <c r="D19" s="333">
        <v>32.9</v>
      </c>
      <c r="E19" s="333">
        <v>30.2</v>
      </c>
      <c r="F19" s="333">
        <v>21.3</v>
      </c>
      <c r="G19" s="333">
        <v>24.8</v>
      </c>
      <c r="H19" s="333">
        <v>25.7</v>
      </c>
      <c r="I19" s="333">
        <v>23.1</v>
      </c>
      <c r="J19" s="333">
        <v>21.3</v>
      </c>
      <c r="K19" s="333">
        <v>27.7</v>
      </c>
      <c r="L19" s="333">
        <v>27.5</v>
      </c>
      <c r="M19" s="333">
        <v>24</v>
      </c>
      <c r="N19" s="333">
        <v>29.3</v>
      </c>
      <c r="O19" s="333">
        <v>29.562858377657108</v>
      </c>
      <c r="P19" s="333">
        <v>40.776030008172583</v>
      </c>
      <c r="Q19" s="333">
        <v>18.686383868460243</v>
      </c>
      <c r="R19" s="333">
        <v>63.010432419437379</v>
      </c>
      <c r="S19" s="333">
        <v>36.31209220314846</v>
      </c>
      <c r="T19" s="333">
        <v>19.751784749073241</v>
      </c>
      <c r="U19" s="333">
        <v>26.700754369864498</v>
      </c>
      <c r="V19" s="333">
        <v>29.352492716204548</v>
      </c>
      <c r="W19" s="333">
        <v>20.915030174180906</v>
      </c>
      <c r="X19" s="333">
        <v>26.308929682819659</v>
      </c>
      <c r="Y19" s="333">
        <v>22.211986139980986</v>
      </c>
      <c r="Z19" s="333">
        <v>43.516540638913611</v>
      </c>
      <c r="AA19" s="333">
        <v>27.926453027325991</v>
      </c>
      <c r="AB19" s="333">
        <v>30.500100200125502</v>
      </c>
      <c r="AC19" s="333">
        <v>47.38828580220806</v>
      </c>
      <c r="AD19" s="333">
        <v>23.783358315354498</v>
      </c>
      <c r="AE19" s="333">
        <v>33.191560088968664</v>
      </c>
      <c r="AF19" s="333">
        <v>26.21685387316419</v>
      </c>
      <c r="AG19" s="333">
        <v>56.847022135912503</v>
      </c>
      <c r="AH19" s="333">
        <v>28.040266307523652</v>
      </c>
      <c r="AI19" s="333">
        <v>31.475499304180943</v>
      </c>
      <c r="AJ19" s="333">
        <v>26.233308114686892</v>
      </c>
      <c r="AK19" s="333">
        <v>36.62549788290621</v>
      </c>
      <c r="AL19" s="333">
        <v>24.906668534021637</v>
      </c>
      <c r="AM19" s="333">
        <v>27.509136360402575</v>
      </c>
      <c r="AN19" s="333">
        <v>22.645631800602949</v>
      </c>
      <c r="AO19" s="333">
        <v>22.505804765649096</v>
      </c>
      <c r="AP19" s="333">
        <v>18.145956633695803</v>
      </c>
      <c r="AQ19" s="333">
        <v>21.350251886559768</v>
      </c>
      <c r="AR19" s="333">
        <v>18.582301897297128</v>
      </c>
      <c r="AS19" s="333">
        <v>26.959187196709465</v>
      </c>
      <c r="AT19" s="333">
        <v>16.472838813982136</v>
      </c>
      <c r="AU19" s="333">
        <v>51.787160060799039</v>
      </c>
      <c r="AV19" s="333">
        <v>16.26257144118717</v>
      </c>
      <c r="AW19" s="333">
        <v>17.993735956198755</v>
      </c>
      <c r="AX19" s="333">
        <v>15.239585092194122</v>
      </c>
      <c r="AY19" s="333">
        <v>16.153619651584318</v>
      </c>
      <c r="AZ19" s="333">
        <v>15.075924916491958</v>
      </c>
      <c r="BA19" s="333">
        <v>15.17557900281469</v>
      </c>
      <c r="BB19" s="333">
        <v>29.488153548413027</v>
      </c>
      <c r="BC19" s="333">
        <v>15.036137872465364</v>
      </c>
      <c r="BD19" s="333">
        <v>15.321688215007759</v>
      </c>
      <c r="BE19" s="333">
        <v>12.667977159282916</v>
      </c>
      <c r="BF19" s="333">
        <v>11.850774979346234</v>
      </c>
      <c r="BG19" s="333">
        <v>12.234294474748793</v>
      </c>
      <c r="BH19" s="333">
        <v>11.043702024897243</v>
      </c>
      <c r="BI19" s="333">
        <v>4.6326708086895581</v>
      </c>
      <c r="BJ19" s="333">
        <v>11.481438421137891</v>
      </c>
      <c r="BK19" s="333">
        <v>12.057484219964239</v>
      </c>
      <c r="BL19" s="333">
        <v>12.812054219365221</v>
      </c>
      <c r="BM19" s="333">
        <v>13.425531501482132</v>
      </c>
      <c r="BN19" s="333">
        <v>11.403354766751136</v>
      </c>
      <c r="BO19" s="333">
        <v>12.742300218540286</v>
      </c>
      <c r="BP19" s="333">
        <v>12.71220920687105</v>
      </c>
      <c r="BQ19" s="333">
        <v>15.190866976921628</v>
      </c>
      <c r="BR19" s="333">
        <v>15.857125716073012</v>
      </c>
      <c r="BS19" s="333">
        <v>16.686675328211205</v>
      </c>
      <c r="BT19" s="333">
        <v>16.884910886016371</v>
      </c>
      <c r="BU19" s="333">
        <v>21.804089563836943</v>
      </c>
      <c r="BV19" s="333">
        <v>11.833242872141151</v>
      </c>
      <c r="BW19" s="333">
        <v>11.521286005536489</v>
      </c>
      <c r="BX19" s="333">
        <v>10.604297848816412</v>
      </c>
      <c r="BY19" s="333">
        <v>10.467839648325377</v>
      </c>
      <c r="BZ19" s="333">
        <v>13.001549253872943</v>
      </c>
      <c r="CA19" s="333">
        <v>15.855585067249441</v>
      </c>
      <c r="CB19" s="333">
        <v>12.811354502228475</v>
      </c>
      <c r="CC19" s="333">
        <v>14.941843597047288</v>
      </c>
      <c r="CD19" s="333">
        <v>18.316908016607329</v>
      </c>
      <c r="CE19" s="333">
        <v>20.338321307645444</v>
      </c>
      <c r="CF19" s="333">
        <v>21.246883910607213</v>
      </c>
      <c r="CG19" s="333">
        <v>21.879540283296198</v>
      </c>
      <c r="CH19" s="333">
        <v>20.145542280350416</v>
      </c>
      <c r="CI19" s="333">
        <v>20.29898303567964</v>
      </c>
      <c r="CJ19" s="333">
        <v>20.347200128917656</v>
      </c>
      <c r="CK19" s="333">
        <v>21.127945693457043</v>
      </c>
      <c r="CL19" s="333">
        <v>20.448938827870755</v>
      </c>
      <c r="CM19" s="333">
        <v>20.388488908729951</v>
      </c>
      <c r="CN19" s="333">
        <v>19.826619599676519</v>
      </c>
    </row>
    <row r="20" spans="1:92" s="139" customFormat="1">
      <c r="A20" s="525" t="s">
        <v>1027</v>
      </c>
      <c r="B20" s="333"/>
      <c r="C20" s="333"/>
      <c r="D20" s="333"/>
      <c r="E20" s="333"/>
      <c r="F20" s="333"/>
      <c r="G20" s="333"/>
      <c r="H20" s="333"/>
      <c r="I20" s="333"/>
      <c r="J20" s="333"/>
      <c r="K20" s="333"/>
      <c r="L20" s="333"/>
      <c r="M20" s="333"/>
      <c r="N20" s="333"/>
      <c r="O20" s="333"/>
      <c r="P20" s="333"/>
      <c r="Q20" s="333"/>
      <c r="R20" s="333"/>
      <c r="S20" s="333"/>
      <c r="T20" s="333"/>
      <c r="U20" s="333"/>
      <c r="V20" s="333"/>
      <c r="W20" s="333"/>
      <c r="X20" s="333"/>
      <c r="Y20" s="333"/>
      <c r="Z20" s="333"/>
      <c r="AA20" s="333"/>
      <c r="AB20" s="333"/>
      <c r="AC20" s="333"/>
      <c r="AD20" s="333"/>
      <c r="AE20" s="333"/>
      <c r="AF20" s="333"/>
      <c r="AG20" s="333"/>
      <c r="AH20" s="333"/>
      <c r="AI20" s="333"/>
      <c r="AJ20" s="333"/>
      <c r="AK20" s="333"/>
      <c r="AL20" s="333"/>
      <c r="AM20" s="333"/>
      <c r="AN20" s="333"/>
      <c r="AO20" s="333"/>
      <c r="AP20" s="333"/>
      <c r="AQ20" s="333"/>
      <c r="AR20" s="333"/>
      <c r="AS20" s="333"/>
      <c r="AT20" s="333"/>
      <c r="AU20" s="333"/>
      <c r="AV20" s="333"/>
      <c r="AW20" s="333" t="s">
        <v>1458</v>
      </c>
      <c r="AX20" s="333">
        <v>0</v>
      </c>
      <c r="AY20" s="333">
        <v>15.893556364777586</v>
      </c>
      <c r="AZ20" s="333">
        <v>14.929010017725918</v>
      </c>
      <c r="BA20" s="333">
        <v>15.295907480320453</v>
      </c>
      <c r="BB20" s="333">
        <v>0</v>
      </c>
      <c r="BC20" s="333">
        <v>22.456654700510619</v>
      </c>
      <c r="BD20" s="333">
        <v>20.10023130184301</v>
      </c>
      <c r="BE20" s="333">
        <v>18.46951615373759</v>
      </c>
      <c r="BF20" s="333">
        <v>0</v>
      </c>
      <c r="BG20" s="333">
        <v>12.154812016517312</v>
      </c>
      <c r="BH20" s="333">
        <v>11.727146674837009</v>
      </c>
      <c r="BI20" s="333">
        <v>9.8942191445506396</v>
      </c>
      <c r="BJ20" s="333">
        <v>0</v>
      </c>
      <c r="BK20" s="333">
        <v>11.806821532388954</v>
      </c>
      <c r="BL20" s="333">
        <v>12.120596514652998</v>
      </c>
      <c r="BM20" s="333">
        <v>12.281512866734277</v>
      </c>
      <c r="BN20" s="333">
        <v>0</v>
      </c>
      <c r="BO20" s="333">
        <v>12.092050157949581</v>
      </c>
      <c r="BP20" s="333">
        <v>12.334849531350867</v>
      </c>
      <c r="BQ20" s="333">
        <v>13.187241652387918</v>
      </c>
      <c r="BR20" s="333">
        <v>0</v>
      </c>
      <c r="BS20" s="333">
        <v>16.494414424221763</v>
      </c>
      <c r="BT20" s="333">
        <v>16.460567273207126</v>
      </c>
      <c r="BU20" s="333">
        <v>17.59863061006789</v>
      </c>
      <c r="BV20" s="333">
        <v>11.833242872141151</v>
      </c>
      <c r="BW20" s="333">
        <v>11.688880210977413</v>
      </c>
      <c r="BX20" s="333">
        <v>11.178791349570014</v>
      </c>
      <c r="BY20" s="333">
        <v>10.982524046047802</v>
      </c>
      <c r="BZ20" s="333">
        <v>13.001549253872943</v>
      </c>
      <c r="CA20" s="333">
        <v>14.561930336979179</v>
      </c>
      <c r="CB20" s="333">
        <v>14.227457746761552</v>
      </c>
      <c r="CC20" s="333">
        <v>14.788568809921804</v>
      </c>
      <c r="CD20" s="333">
        <v>18.316908016607329</v>
      </c>
      <c r="CE20" s="333">
        <v>19.505896089049074</v>
      </c>
      <c r="CF20" s="333">
        <v>20.288106258290878</v>
      </c>
      <c r="CG20" s="333">
        <v>20.565589632081764</v>
      </c>
      <c r="CH20" s="333">
        <v>20.145542280350416</v>
      </c>
      <c r="CI20" s="333">
        <v>20.414070631544217</v>
      </c>
      <c r="CJ20" s="333">
        <v>20.367364092998319</v>
      </c>
      <c r="CK20" s="333">
        <v>20.500261141226702</v>
      </c>
      <c r="CL20" s="333">
        <v>20.448938827870755</v>
      </c>
      <c r="CM20" s="333">
        <v>20.462307675827788</v>
      </c>
      <c r="CN20" s="333">
        <v>20.21897889835164</v>
      </c>
    </row>
    <row r="21" spans="1:92" s="139" customFormat="1">
      <c r="A21" s="525" t="s">
        <v>314</v>
      </c>
      <c r="B21" s="333">
        <v>16.600000000000001</v>
      </c>
      <c r="C21" s="333">
        <v>20.6</v>
      </c>
      <c r="D21" s="333">
        <v>22.8</v>
      </c>
      <c r="E21" s="333">
        <v>22.6</v>
      </c>
      <c r="F21" s="333">
        <v>21.3</v>
      </c>
      <c r="G21" s="333">
        <v>22.7</v>
      </c>
      <c r="H21" s="333">
        <v>22.9</v>
      </c>
      <c r="I21" s="333">
        <v>22.3</v>
      </c>
      <c r="J21" s="333">
        <v>21.3</v>
      </c>
      <c r="K21" s="333">
        <v>23.9</v>
      </c>
      <c r="L21" s="333">
        <v>23.8</v>
      </c>
      <c r="M21" s="333">
        <v>23</v>
      </c>
      <c r="N21" s="333">
        <v>29.3</v>
      </c>
      <c r="O21" s="333">
        <v>28.633246216755094</v>
      </c>
      <c r="P21" s="333">
        <v>30.486667595729401</v>
      </c>
      <c r="Q21" s="333">
        <v>26.835989169372642</v>
      </c>
      <c r="R21" s="333">
        <v>63.010432419437379</v>
      </c>
      <c r="S21" s="333">
        <v>47.826977683553238</v>
      </c>
      <c r="T21" s="333">
        <v>35.931543890284459</v>
      </c>
      <c r="U21" s="333">
        <v>32.140976027921255</v>
      </c>
      <c r="V21" s="333">
        <v>29.352492716204548</v>
      </c>
      <c r="W21" s="333">
        <v>24.332987198691924</v>
      </c>
      <c r="X21" s="333">
        <v>24.031910174105043</v>
      </c>
      <c r="Y21" s="333">
        <v>22.470415465344718</v>
      </c>
      <c r="Z21" s="333">
        <v>27.56697607718732</v>
      </c>
      <c r="AA21" s="333">
        <v>24.601869134626074</v>
      </c>
      <c r="AB21" s="333">
        <v>33.592025688359705</v>
      </c>
      <c r="AC21" s="333">
        <v>24.46258025609913</v>
      </c>
      <c r="AD21" s="333">
        <v>21.599415875455264</v>
      </c>
      <c r="AE21" s="333">
        <v>23.70671923620915</v>
      </c>
      <c r="AF21" s="333">
        <v>23.148735000825347</v>
      </c>
      <c r="AG21" s="333">
        <v>22.542285292699617</v>
      </c>
      <c r="AH21" s="333">
        <v>24.229684061317869</v>
      </c>
      <c r="AI21" s="333">
        <v>26.466471949680169</v>
      </c>
      <c r="AJ21" s="333">
        <v>25.721794389025177</v>
      </c>
      <c r="AK21" s="333">
        <v>33.593399875626147</v>
      </c>
      <c r="AL21" s="333">
        <v>24.818121620486131</v>
      </c>
      <c r="AM21" s="333">
        <v>26.611207941930772</v>
      </c>
      <c r="AN21" s="333">
        <v>19.982456825459405</v>
      </c>
      <c r="AO21" s="333">
        <v>22.93700290144136</v>
      </c>
      <c r="AP21" s="333">
        <v>19.707156984500031</v>
      </c>
      <c r="AQ21" s="333">
        <v>21.185243440756206</v>
      </c>
      <c r="AR21" s="333">
        <v>18.071959420857819</v>
      </c>
      <c r="AS21" s="333">
        <v>21.224049290983782</v>
      </c>
      <c r="AT21" s="333">
        <v>17.35022240644577</v>
      </c>
      <c r="AU21" s="333">
        <v>16.431740111465977</v>
      </c>
      <c r="AV21" s="333">
        <v>15.665096805431089</v>
      </c>
      <c r="AW21" s="333">
        <v>14.236181133447158</v>
      </c>
      <c r="AX21" s="333">
        <v>13.359436678728844</v>
      </c>
      <c r="AY21" s="333">
        <v>16.117531949588411</v>
      </c>
      <c r="AZ21" s="333">
        <v>14.421057282293621</v>
      </c>
      <c r="BA21" s="333">
        <v>14.135951404291117</v>
      </c>
      <c r="BB21" s="333">
        <v>13.812540628682902</v>
      </c>
      <c r="BC21" s="333">
        <v>13.523098137999643</v>
      </c>
      <c r="BD21" s="333">
        <v>12.653747631298531</v>
      </c>
      <c r="BE21" s="333">
        <v>11.532567321553788</v>
      </c>
      <c r="BF21" s="333">
        <v>5.4988620854250652</v>
      </c>
      <c r="BG21" s="333">
        <v>7.504980622756019</v>
      </c>
      <c r="BH21" s="333">
        <v>9.5213028568818991</v>
      </c>
      <c r="BI21" s="333">
        <v>7.035014132505311</v>
      </c>
      <c r="BJ21" s="333">
        <v>9.9986360614031078</v>
      </c>
      <c r="BK21" s="333">
        <v>10.326655737120756</v>
      </c>
      <c r="BL21" s="333">
        <v>10.348622902044786</v>
      </c>
      <c r="BM21" s="333">
        <v>11.938467146043036</v>
      </c>
      <c r="BN21" s="333">
        <v>11.11952485018784</v>
      </c>
      <c r="BO21" s="333">
        <v>11.780713815460569</v>
      </c>
      <c r="BP21" s="333">
        <v>12.295023119613688</v>
      </c>
      <c r="BQ21" s="333">
        <v>13.66250187571541</v>
      </c>
      <c r="BR21" s="333">
        <v>14.758779985842169</v>
      </c>
      <c r="BS21" s="333">
        <v>15.013413187962307</v>
      </c>
      <c r="BT21" s="333">
        <v>14.990985539416283</v>
      </c>
      <c r="BU21" s="333">
        <v>14.715043131591671</v>
      </c>
      <c r="BV21" s="333">
        <v>10.480748034082847</v>
      </c>
      <c r="BW21" s="333">
        <v>10.046047363475893</v>
      </c>
      <c r="BX21" s="333">
        <v>10.355130388009133</v>
      </c>
      <c r="BY21" s="333">
        <v>10.788598375696518</v>
      </c>
      <c r="BZ21" s="333">
        <v>14.196528133911976</v>
      </c>
      <c r="CA21" s="333">
        <v>14.313622488749711</v>
      </c>
      <c r="CB21" s="333">
        <v>14.256867233266131</v>
      </c>
      <c r="CC21" s="333">
        <v>16.251850091005458</v>
      </c>
      <c r="CD21" s="333">
        <v>17.850613558402962</v>
      </c>
      <c r="CE21" s="333">
        <v>20.702403440318111</v>
      </c>
      <c r="CF21" s="333">
        <v>21.658772689229309</v>
      </c>
      <c r="CG21" s="333">
        <v>22.575947451220021</v>
      </c>
      <c r="CH21" s="333">
        <v>20.75228418982584</v>
      </c>
      <c r="CI21" s="333">
        <v>20.721401949820887</v>
      </c>
      <c r="CJ21" s="333">
        <v>20.29622254866343</v>
      </c>
      <c r="CK21" s="333">
        <v>21.494936372123234</v>
      </c>
      <c r="CL21" s="333">
        <v>20.715360089252876</v>
      </c>
      <c r="CM21" s="333">
        <v>20.685438635375334</v>
      </c>
      <c r="CN21" s="333">
        <v>20.258876157631658</v>
      </c>
    </row>
    <row r="22" spans="1:92" s="139" customFormat="1">
      <c r="A22" s="525" t="s">
        <v>1028</v>
      </c>
      <c r="B22" s="333"/>
      <c r="C22" s="333"/>
      <c r="D22" s="333"/>
      <c r="E22" s="333"/>
      <c r="F22" s="333"/>
      <c r="G22" s="333"/>
      <c r="H22" s="333"/>
      <c r="I22" s="333"/>
      <c r="J22" s="333"/>
      <c r="K22" s="333"/>
      <c r="L22" s="333"/>
      <c r="M22" s="333"/>
      <c r="N22" s="333"/>
      <c r="O22" s="333"/>
      <c r="P22" s="333"/>
      <c r="Q22" s="333"/>
      <c r="R22" s="333"/>
      <c r="S22" s="333"/>
      <c r="T22" s="333"/>
      <c r="U22" s="333"/>
      <c r="V22" s="333"/>
      <c r="W22" s="333"/>
      <c r="X22" s="333"/>
      <c r="Y22" s="333"/>
      <c r="Z22" s="333"/>
      <c r="AA22" s="333"/>
      <c r="AB22" s="333"/>
      <c r="AC22" s="333"/>
      <c r="AD22" s="333"/>
      <c r="AE22" s="333"/>
      <c r="AF22" s="333"/>
      <c r="AG22" s="333"/>
      <c r="AH22" s="333"/>
      <c r="AI22" s="333"/>
      <c r="AJ22" s="333"/>
      <c r="AK22" s="333"/>
      <c r="AL22" s="333"/>
      <c r="AM22" s="333"/>
      <c r="AN22" s="333"/>
      <c r="AO22" s="333"/>
      <c r="AP22" s="333"/>
      <c r="AQ22" s="333"/>
      <c r="AR22" s="333"/>
      <c r="AS22" s="333"/>
      <c r="AT22" s="333"/>
      <c r="AU22" s="333"/>
      <c r="AV22" s="333"/>
      <c r="AW22" s="333" t="s">
        <v>1458</v>
      </c>
      <c r="AX22" s="333">
        <v>0</v>
      </c>
      <c r="AY22" s="333">
        <v>14.749030607355639</v>
      </c>
      <c r="AZ22" s="333">
        <v>14.142916227128662</v>
      </c>
      <c r="BA22" s="333">
        <v>14.322503024260088</v>
      </c>
      <c r="BB22" s="333">
        <v>0</v>
      </c>
      <c r="BC22" s="333">
        <v>13.703995770946589</v>
      </c>
      <c r="BD22" s="333">
        <v>13.437790275470032</v>
      </c>
      <c r="BE22" s="333">
        <v>12.988963079613324</v>
      </c>
      <c r="BF22" s="333">
        <v>0</v>
      </c>
      <c r="BG22" s="333">
        <v>6.5150291623660168</v>
      </c>
      <c r="BH22" s="333">
        <v>7.5517874467761921</v>
      </c>
      <c r="BI22" s="333">
        <v>7.4774378787606706</v>
      </c>
      <c r="BJ22" s="333">
        <v>0</v>
      </c>
      <c r="BK22" s="333">
        <v>10.177231430476466</v>
      </c>
      <c r="BL22" s="333">
        <v>10.223014883621087</v>
      </c>
      <c r="BM22" s="333">
        <v>10.673446656674697</v>
      </c>
      <c r="BN22" s="333">
        <v>0</v>
      </c>
      <c r="BO22" s="333">
        <v>11.506507801121902</v>
      </c>
      <c r="BP22" s="333">
        <v>11.769809884815933</v>
      </c>
      <c r="BQ22" s="333">
        <v>12.196069352773367</v>
      </c>
      <c r="BR22" s="333">
        <v>0</v>
      </c>
      <c r="BS22" s="333">
        <v>14.86078375186354</v>
      </c>
      <c r="BT22" s="333">
        <v>14.911211171516307</v>
      </c>
      <c r="BU22" s="333">
        <v>14.71040338736981</v>
      </c>
      <c r="BV22" s="333">
        <v>10.480748034082847</v>
      </c>
      <c r="BW22" s="333">
        <v>10.232831647822145</v>
      </c>
      <c r="BX22" s="333">
        <v>10.271848607903344</v>
      </c>
      <c r="BY22" s="333">
        <v>10.393768253371205</v>
      </c>
      <c r="BZ22" s="333">
        <v>14.196528133911976</v>
      </c>
      <c r="CA22" s="333">
        <v>14.143866395358559</v>
      </c>
      <c r="CB22" s="333">
        <v>14.19138962284952</v>
      </c>
      <c r="CC22" s="333">
        <v>14.750271902672839</v>
      </c>
      <c r="CD22" s="333">
        <v>17.850613558402962</v>
      </c>
      <c r="CE22" s="333">
        <v>19.32540877080007</v>
      </c>
      <c r="CF22" s="333">
        <v>20.114642653136652</v>
      </c>
      <c r="CG22" s="333">
        <v>20.649735563801784</v>
      </c>
      <c r="CH22" s="333">
        <v>20.75228418982584</v>
      </c>
      <c r="CI22" s="333">
        <v>20.733981696462383</v>
      </c>
      <c r="CJ22" s="333">
        <v>20.68791656974453</v>
      </c>
      <c r="CK22" s="333">
        <v>20.944679309578383</v>
      </c>
      <c r="CL22" s="333">
        <v>20.715360089252876</v>
      </c>
      <c r="CM22" s="333">
        <v>20.739561533542567</v>
      </c>
      <c r="CN22" s="333">
        <v>20.552173805975141</v>
      </c>
    </row>
    <row r="23" spans="1:92" s="139" customFormat="1">
      <c r="A23" s="525" t="s">
        <v>1023</v>
      </c>
      <c r="B23" s="333"/>
      <c r="C23" s="333"/>
      <c r="D23" s="333"/>
      <c r="E23" s="333"/>
      <c r="F23" s="333"/>
      <c r="G23" s="333"/>
      <c r="H23" s="333"/>
      <c r="I23" s="333"/>
      <c r="J23" s="333"/>
      <c r="K23" s="333"/>
      <c r="L23" s="333"/>
      <c r="M23" s="333"/>
      <c r="N23" s="333"/>
      <c r="O23" s="333"/>
      <c r="P23" s="333"/>
      <c r="Q23" s="333"/>
      <c r="R23" s="333"/>
      <c r="S23" s="333"/>
      <c r="T23" s="333"/>
      <c r="U23" s="333"/>
      <c r="V23" s="333"/>
      <c r="W23" s="333"/>
      <c r="X23" s="333"/>
      <c r="Y23" s="333"/>
      <c r="Z23" s="333"/>
      <c r="AA23" s="333"/>
      <c r="AB23" s="333"/>
      <c r="AC23" s="333"/>
      <c r="AD23" s="333"/>
      <c r="AE23" s="333"/>
      <c r="AF23" s="333"/>
      <c r="AG23" s="333"/>
      <c r="AH23" s="333"/>
      <c r="AI23" s="333"/>
      <c r="AJ23" s="333"/>
      <c r="AK23" s="333"/>
      <c r="AL23" s="333"/>
      <c r="AM23" s="333"/>
      <c r="AN23" s="333"/>
      <c r="AO23" s="333"/>
      <c r="AP23" s="333"/>
      <c r="AQ23" s="333"/>
      <c r="AR23" s="333"/>
      <c r="AS23" s="333"/>
      <c r="AT23" s="333"/>
      <c r="AU23" s="333"/>
      <c r="AV23" s="333"/>
      <c r="AW23" s="333" t="s">
        <v>1458</v>
      </c>
      <c r="AX23" s="333">
        <v>13.867086306256681</v>
      </c>
      <c r="AY23" s="333">
        <v>17.142802098970169</v>
      </c>
      <c r="AZ23" s="333">
        <v>15.64097069263584</v>
      </c>
      <c r="BA23" s="333">
        <v>15.487882325879696</v>
      </c>
      <c r="BB23" s="333">
        <v>15.331637916811539</v>
      </c>
      <c r="BC23" s="333">
        <v>15.198504193107762</v>
      </c>
      <c r="BD23" s="333">
        <v>14.41781079805404</v>
      </c>
      <c r="BE23" s="333">
        <v>13.354959262817884</v>
      </c>
      <c r="BF23" s="333">
        <v>6.4600426306664769</v>
      </c>
      <c r="BG23" s="333">
        <v>8.9367181605022026</v>
      </c>
      <c r="BH23" s="333">
        <v>11.4912097554617</v>
      </c>
      <c r="BI23" s="333">
        <v>8.4020587591399281</v>
      </c>
      <c r="BJ23" s="333">
        <v>11.818665836538788</v>
      </c>
      <c r="BK23" s="333">
        <v>12.197210412447651</v>
      </c>
      <c r="BL23" s="333">
        <v>12.213005443009459</v>
      </c>
      <c r="BM23" s="333">
        <v>13.770503209864321</v>
      </c>
      <c r="BN23" s="333">
        <v>12.554468776803596</v>
      </c>
      <c r="BO23" s="333">
        <v>13.169655624866536</v>
      </c>
      <c r="BP23" s="333">
        <v>13.619401692390893</v>
      </c>
      <c r="BQ23" s="333">
        <v>15.35769412840477</v>
      </c>
      <c r="BR23" s="333">
        <v>16.816630191155213</v>
      </c>
      <c r="BS23" s="333">
        <v>17.579216853912722</v>
      </c>
      <c r="BT23" s="333">
        <v>18.022039100059668</v>
      </c>
      <c r="BU23" s="333">
        <v>17.712087305150302</v>
      </c>
      <c r="BV23" s="333">
        <v>12.53727809852462</v>
      </c>
      <c r="BW23" s="333">
        <v>11.888899822533725</v>
      </c>
      <c r="BX23" s="333">
        <v>11.969543127582845</v>
      </c>
      <c r="BY23" s="333">
        <v>12.091549890390901</v>
      </c>
      <c r="BZ23" s="333">
        <v>15.115258231902484</v>
      </c>
      <c r="CA23" s="333">
        <v>14.464448556649476</v>
      </c>
      <c r="CB23" s="333">
        <v>14.284247829314983</v>
      </c>
      <c r="CC23" s="333">
        <v>16.556835885203377</v>
      </c>
      <c r="CD23" s="333">
        <v>18.187160468893016</v>
      </c>
      <c r="CE23" s="333">
        <v>20.809170311472521</v>
      </c>
      <c r="CF23" s="333">
        <v>21.927202688164627</v>
      </c>
      <c r="CG23" s="333">
        <v>22.926833260049801</v>
      </c>
      <c r="CH23" s="333">
        <v>20.987394592284161</v>
      </c>
      <c r="CI23" s="333">
        <v>21.34574017570862</v>
      </c>
      <c r="CJ23" s="333">
        <v>21.28906658983772</v>
      </c>
      <c r="CK23" s="333">
        <v>22.511427885182904</v>
      </c>
      <c r="CL23" s="333">
        <v>21.655213853528593</v>
      </c>
      <c r="CM23" s="333">
        <v>21.608856910928274</v>
      </c>
      <c r="CN23" s="333">
        <v>21.149315082852141</v>
      </c>
    </row>
    <row r="24" spans="1:92" s="139" customFormat="1">
      <c r="A24" s="525" t="s">
        <v>1029</v>
      </c>
      <c r="B24" s="333"/>
      <c r="C24" s="333"/>
      <c r="D24" s="333"/>
      <c r="E24" s="333"/>
      <c r="F24" s="333"/>
      <c r="G24" s="333"/>
      <c r="H24" s="333"/>
      <c r="I24" s="333"/>
      <c r="J24" s="333"/>
      <c r="K24" s="333"/>
      <c r="L24" s="333"/>
      <c r="M24" s="333"/>
      <c r="N24" s="333"/>
      <c r="O24" s="333"/>
      <c r="P24" s="333"/>
      <c r="Q24" s="333"/>
      <c r="R24" s="333"/>
      <c r="S24" s="333"/>
      <c r="T24" s="333"/>
      <c r="U24" s="333"/>
      <c r="V24" s="333"/>
      <c r="W24" s="333"/>
      <c r="X24" s="333"/>
      <c r="Y24" s="333"/>
      <c r="Z24" s="333"/>
      <c r="AA24" s="333"/>
      <c r="AB24" s="333"/>
      <c r="AC24" s="333"/>
      <c r="AD24" s="333"/>
      <c r="AE24" s="333"/>
      <c r="AF24" s="333"/>
      <c r="AG24" s="333"/>
      <c r="AH24" s="333"/>
      <c r="AI24" s="333"/>
      <c r="AJ24" s="333"/>
      <c r="AK24" s="333"/>
      <c r="AL24" s="333"/>
      <c r="AM24" s="333"/>
      <c r="AN24" s="333"/>
      <c r="AO24" s="333"/>
      <c r="AP24" s="333"/>
      <c r="AQ24" s="333"/>
      <c r="AR24" s="333"/>
      <c r="AS24" s="333"/>
      <c r="AT24" s="333"/>
      <c r="AU24" s="333"/>
      <c r="AV24" s="333"/>
      <c r="AW24" s="333" t="s">
        <v>1458</v>
      </c>
      <c r="AX24" s="333">
        <v>0</v>
      </c>
      <c r="AY24" s="333">
        <v>15.697454325035803</v>
      </c>
      <c r="AZ24" s="333">
        <v>14.994356517973973</v>
      </c>
      <c r="BA24" s="333">
        <v>15.428076845925132</v>
      </c>
      <c r="BB24" s="333">
        <v>0</v>
      </c>
      <c r="BC24" s="333">
        <v>15.432157620111662</v>
      </c>
      <c r="BD24" s="333">
        <v>15.12691265449148</v>
      </c>
      <c r="BE24" s="333">
        <v>14.871424905093027</v>
      </c>
      <c r="BF24" s="333">
        <v>0</v>
      </c>
      <c r="BG24" s="333">
        <v>7.7769692260707135</v>
      </c>
      <c r="BH24" s="333">
        <v>8.9961802673971594</v>
      </c>
      <c r="BI24" s="333">
        <v>8.8316850214384992</v>
      </c>
      <c r="BJ24" s="333">
        <v>0</v>
      </c>
      <c r="BK24" s="333">
        <v>12.044981187370899</v>
      </c>
      <c r="BL24" s="333">
        <v>12.073466230667346</v>
      </c>
      <c r="BM24" s="333">
        <v>12.336320440686031</v>
      </c>
      <c r="BN24" s="333">
        <v>0</v>
      </c>
      <c r="BO24" s="333">
        <v>12.878391199590963</v>
      </c>
      <c r="BP24" s="333">
        <v>13.164366461793122</v>
      </c>
      <c r="BQ24" s="333">
        <v>13.854696618095996</v>
      </c>
      <c r="BR24" s="333">
        <v>0</v>
      </c>
      <c r="BS24" s="333">
        <v>17.433148617116085</v>
      </c>
      <c r="BT24" s="333">
        <v>17.456000962487565</v>
      </c>
      <c r="BU24" s="333">
        <v>17.293822155014059</v>
      </c>
      <c r="BV24" s="333">
        <v>12.53727809852462</v>
      </c>
      <c r="BW24" s="333">
        <v>12.222981721358961</v>
      </c>
      <c r="BX24" s="333">
        <v>11.991119010352405</v>
      </c>
      <c r="BY24" s="333">
        <v>12.00872138172822</v>
      </c>
      <c r="BZ24" s="333">
        <v>15.115258231902484</v>
      </c>
      <c r="CA24" s="333">
        <v>14.864208777878371</v>
      </c>
      <c r="CB24" s="333">
        <v>14.953029392160399</v>
      </c>
      <c r="CC24" s="333">
        <v>15.771991942051301</v>
      </c>
      <c r="CD24" s="333">
        <v>18.187160468893016</v>
      </c>
      <c r="CE24" s="333">
        <v>19.683300505963448</v>
      </c>
      <c r="CF24" s="333">
        <v>20.640845267724284</v>
      </c>
      <c r="CG24" s="333">
        <v>21.096433290145033</v>
      </c>
      <c r="CH24" s="333">
        <v>20.987394592284161</v>
      </c>
      <c r="CI24" s="333">
        <v>21.367843484128223</v>
      </c>
      <c r="CJ24" s="333">
        <v>21.315997308339401</v>
      </c>
      <c r="CK24" s="333">
        <v>21.556639933700133</v>
      </c>
      <c r="CL24" s="333">
        <v>21.655213853528593</v>
      </c>
      <c r="CM24" s="333">
        <v>21.678324064206581</v>
      </c>
      <c r="CN24" s="333">
        <v>21.469809043079369</v>
      </c>
    </row>
    <row r="25" spans="1:92" s="139" customFormat="1">
      <c r="A25" s="525" t="s">
        <v>315</v>
      </c>
      <c r="B25" s="333"/>
      <c r="C25" s="333"/>
      <c r="D25" s="333"/>
      <c r="E25" s="333"/>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3"/>
      <c r="AM25" s="333"/>
      <c r="AN25" s="333"/>
      <c r="AO25" s="333"/>
      <c r="AP25" s="333"/>
      <c r="AQ25" s="333"/>
      <c r="AR25" s="333"/>
      <c r="AS25" s="333"/>
      <c r="AT25" s="333"/>
      <c r="AU25" s="333"/>
      <c r="AV25" s="333"/>
      <c r="AW25" s="333" t="s">
        <v>1458</v>
      </c>
      <c r="AX25" s="333">
        <v>0.88587194304843431</v>
      </c>
      <c r="AY25" s="333">
        <v>0.90129971194703085</v>
      </c>
      <c r="AZ25" s="333">
        <v>0.86858917468811048</v>
      </c>
      <c r="BA25" s="333">
        <v>0.91653405905690477</v>
      </c>
      <c r="BB25" s="333">
        <v>1.7492437839306336</v>
      </c>
      <c r="BC25" s="333">
        <v>0.87767261130117369</v>
      </c>
      <c r="BD25" s="333">
        <v>0.88342192705669187</v>
      </c>
      <c r="BE25" s="333">
        <v>0.71676969864093665</v>
      </c>
      <c r="BF25" s="333">
        <v>0.67257076444990171</v>
      </c>
      <c r="BG25" s="333">
        <v>0.69194405809024695</v>
      </c>
      <c r="BH25" s="333">
        <v>0.62106393809702909</v>
      </c>
      <c r="BI25" s="333">
        <v>0.27043344492678223</v>
      </c>
      <c r="BJ25" s="333">
        <v>0.69706585327457926</v>
      </c>
      <c r="BK25" s="333">
        <v>0.73558136225984594</v>
      </c>
      <c r="BL25" s="333">
        <v>0.79870086276853169</v>
      </c>
      <c r="BM25" s="333">
        <v>0.89796650114861831</v>
      </c>
      <c r="BN25" s="333">
        <v>0.78761622663565889</v>
      </c>
      <c r="BO25" s="333">
        <v>0.87302939801758883</v>
      </c>
      <c r="BP25" s="333">
        <v>0.86473521054759561</v>
      </c>
      <c r="BQ25" s="333">
        <v>1.0407786288049403</v>
      </c>
      <c r="BR25" s="333">
        <v>1.0791506057414639</v>
      </c>
      <c r="BS25" s="333">
        <v>1.0885066782867192</v>
      </c>
      <c r="BT25" s="333">
        <v>1.1084599821525079</v>
      </c>
      <c r="BU25" s="333">
        <v>1.5212673297160564</v>
      </c>
      <c r="BV25" s="333">
        <v>0.83255557800683699</v>
      </c>
      <c r="BW25" s="333">
        <v>0.77587806652501479</v>
      </c>
      <c r="BX25" s="333">
        <v>0.70914086635622353</v>
      </c>
      <c r="BY25" s="333">
        <v>0.73213355697055249</v>
      </c>
      <c r="BZ25" s="333">
        <v>0.95101100905562541</v>
      </c>
      <c r="CA25" s="333">
        <v>1.1978220665509864</v>
      </c>
      <c r="CB25" s="333">
        <v>0.96133569910681471</v>
      </c>
      <c r="CC25" s="333">
        <v>1.0956081193143772</v>
      </c>
      <c r="CD25" s="333">
        <v>1.3461269617645242</v>
      </c>
      <c r="CE25" s="333">
        <v>1.489706315024615</v>
      </c>
      <c r="CF25" s="333">
        <v>1.5369490265067807</v>
      </c>
      <c r="CG25" s="333">
        <v>1.6476619353816935</v>
      </c>
      <c r="CH25" s="333">
        <v>1.5842295305423142</v>
      </c>
      <c r="CI25" s="333">
        <v>1.584538966163183</v>
      </c>
      <c r="CJ25" s="333">
        <v>1.543387892729696</v>
      </c>
      <c r="CK25" s="333">
        <v>1.6034648160498883</v>
      </c>
      <c r="CL25" s="333">
        <v>1.5691218394355888</v>
      </c>
      <c r="CM25" s="333">
        <v>1.5364364709212626</v>
      </c>
      <c r="CN25" s="333">
        <v>1.476581252256109</v>
      </c>
    </row>
    <row r="26" spans="1:92" s="139" customFormat="1">
      <c r="A26" s="525" t="s">
        <v>1024</v>
      </c>
      <c r="B26" s="333"/>
      <c r="C26" s="333"/>
      <c r="D26" s="333"/>
      <c r="E26" s="333"/>
      <c r="F26" s="333"/>
      <c r="G26" s="333"/>
      <c r="H26" s="333"/>
      <c r="I26" s="333"/>
      <c r="J26" s="333"/>
      <c r="K26" s="333"/>
      <c r="L26" s="333"/>
      <c r="M26" s="333"/>
      <c r="N26" s="333"/>
      <c r="O26" s="333"/>
      <c r="P26" s="333"/>
      <c r="Q26" s="333"/>
      <c r="R26" s="333"/>
      <c r="S26" s="333"/>
      <c r="T26" s="333"/>
      <c r="U26" s="333"/>
      <c r="V26" s="333"/>
      <c r="W26" s="333"/>
      <c r="X26" s="333"/>
      <c r="Y26" s="333"/>
      <c r="Z26" s="333"/>
      <c r="AA26" s="333"/>
      <c r="AB26" s="333"/>
      <c r="AC26" s="333"/>
      <c r="AD26" s="333"/>
      <c r="AE26" s="333"/>
      <c r="AF26" s="333"/>
      <c r="AG26" s="333"/>
      <c r="AH26" s="333"/>
      <c r="AI26" s="333"/>
      <c r="AJ26" s="333"/>
      <c r="AK26" s="333"/>
      <c r="AL26" s="333"/>
      <c r="AM26" s="333"/>
      <c r="AN26" s="333"/>
      <c r="AO26" s="333"/>
      <c r="AP26" s="333"/>
      <c r="AQ26" s="333"/>
      <c r="AR26" s="333"/>
      <c r="AS26" s="333"/>
      <c r="AT26" s="333"/>
      <c r="AU26" s="333"/>
      <c r="AV26" s="333"/>
      <c r="AW26" s="333" t="s">
        <v>1458</v>
      </c>
      <c r="AX26" s="333">
        <v>0.80608905138999987</v>
      </c>
      <c r="AY26" s="333">
        <v>0.95649166731812851</v>
      </c>
      <c r="AZ26" s="333">
        <v>0.9011439033087687</v>
      </c>
      <c r="BA26" s="333">
        <v>0.93539572043355745</v>
      </c>
      <c r="BB26" s="333">
        <v>0.90947614876690408</v>
      </c>
      <c r="BC26" s="333">
        <v>0.88715007644776156</v>
      </c>
      <c r="BD26" s="333">
        <v>0.83130592532744807</v>
      </c>
      <c r="BE26" s="333">
        <v>0.75563998938515753</v>
      </c>
      <c r="BF26" s="333">
        <v>0.36662883381538947</v>
      </c>
      <c r="BG26" s="333">
        <v>0.5054405910164812</v>
      </c>
      <c r="BH26" s="333">
        <v>0.64623040065158277</v>
      </c>
      <c r="BI26" s="333">
        <v>0.49047251327451685</v>
      </c>
      <c r="BJ26" s="333">
        <v>0.71753974403997611</v>
      </c>
      <c r="BK26" s="333">
        <v>0.74410552709683164</v>
      </c>
      <c r="BL26" s="333">
        <v>0.76135628349001183</v>
      </c>
      <c r="BM26" s="333">
        <v>0.92103992941006319</v>
      </c>
      <c r="BN26" s="333">
        <v>0.86712230985148997</v>
      </c>
      <c r="BO26" s="333">
        <v>0.90230934172678745</v>
      </c>
      <c r="BP26" s="333">
        <v>0.92644606443671984</v>
      </c>
      <c r="BQ26" s="333">
        <v>1.0522085316690653</v>
      </c>
      <c r="BR26" s="333">
        <v>1.1444493146018633</v>
      </c>
      <c r="BS26" s="333">
        <v>1.1467290258943217</v>
      </c>
      <c r="BT26" s="333">
        <v>1.183110131528625</v>
      </c>
      <c r="BU26" s="333">
        <v>1.235769082653781</v>
      </c>
      <c r="BV26" s="333">
        <v>0.88208962891513243</v>
      </c>
      <c r="BW26" s="333">
        <v>0.80063428709124618</v>
      </c>
      <c r="BX26" s="333">
        <v>0.800438869635265</v>
      </c>
      <c r="BY26" s="333">
        <v>0.84569784482273858</v>
      </c>
      <c r="BZ26" s="333">
        <v>1.1056203151309774</v>
      </c>
      <c r="CA26" s="333">
        <v>1.0927276154213788</v>
      </c>
      <c r="CB26" s="333">
        <v>1.0718583558686874</v>
      </c>
      <c r="CC26" s="333">
        <v>1.214027151881655</v>
      </c>
      <c r="CD26" s="333">
        <v>1.3365916912896871</v>
      </c>
      <c r="CE26" s="333">
        <v>1.5241942515565539</v>
      </c>
      <c r="CF26" s="333">
        <v>1.5861616681007391</v>
      </c>
      <c r="CG26" s="333">
        <v>1.7265294413094521</v>
      </c>
      <c r="CH26" s="333">
        <v>1.6504321313142782</v>
      </c>
      <c r="CI26" s="333">
        <v>1.6662488465828116</v>
      </c>
      <c r="CJ26" s="333">
        <v>1.6148309061734094</v>
      </c>
      <c r="CK26" s="333">
        <v>1.708461536992379</v>
      </c>
      <c r="CL26" s="333">
        <v>1.661683732405099</v>
      </c>
      <c r="CM26" s="333">
        <v>1.6284010061507457</v>
      </c>
      <c r="CN26" s="333">
        <v>1.5750885819136986</v>
      </c>
    </row>
    <row r="27" spans="1:92" s="505" customFormat="1">
      <c r="A27" s="525" t="s">
        <v>656</v>
      </c>
      <c r="B27" s="174"/>
      <c r="C27" s="174"/>
      <c r="D27" s="174"/>
      <c r="E27" s="174"/>
      <c r="F27" s="174"/>
      <c r="G27" s="174"/>
      <c r="H27" s="174"/>
      <c r="I27" s="174"/>
      <c r="J27" s="174"/>
      <c r="K27" s="174"/>
      <c r="L27" s="174"/>
      <c r="M27" s="174"/>
      <c r="N27" s="174"/>
      <c r="O27" s="174"/>
      <c r="P27" s="174"/>
      <c r="Q27" s="174"/>
      <c r="R27" s="174"/>
      <c r="S27" s="174"/>
      <c r="T27" s="174"/>
      <c r="U27" s="174"/>
      <c r="V27" s="174"/>
      <c r="W27" s="174"/>
      <c r="X27" s="174"/>
      <c r="Y27" s="174"/>
      <c r="Z27" s="174"/>
      <c r="AA27" s="174"/>
      <c r="AB27" s="174"/>
      <c r="AC27" s="174"/>
      <c r="AD27" s="174"/>
      <c r="AE27" s="174"/>
      <c r="AF27" s="174"/>
      <c r="AG27" s="174"/>
      <c r="AH27" s="174"/>
      <c r="AI27" s="174"/>
      <c r="AJ27" s="174"/>
      <c r="AK27" s="174"/>
      <c r="AL27" s="174"/>
      <c r="AM27" s="174"/>
      <c r="AN27" s="174"/>
      <c r="AO27" s="174"/>
      <c r="AP27" s="174"/>
      <c r="AQ27" s="174"/>
      <c r="AR27" s="174"/>
      <c r="AS27" s="174"/>
      <c r="AT27" s="174"/>
      <c r="AU27" s="174"/>
      <c r="AV27" s="174"/>
      <c r="AW27" s="174" t="s">
        <v>1458</v>
      </c>
      <c r="AX27" s="174">
        <v>3.9980539560888539</v>
      </c>
      <c r="AY27" s="174">
        <v>3.7176300937964202</v>
      </c>
      <c r="AZ27" s="174">
        <v>3.9408086766876016</v>
      </c>
      <c r="BA27" s="174">
        <v>4.0919954022771599</v>
      </c>
      <c r="BB27" s="174">
        <v>4.0785822289219897</v>
      </c>
      <c r="BC27" s="174">
        <v>3.9374664864698872</v>
      </c>
      <c r="BD27" s="174">
        <v>4.2362680635492866</v>
      </c>
      <c r="BE27" s="174">
        <v>4.4046639608343874</v>
      </c>
      <c r="BF27" s="174">
        <v>4.4031587810720696</v>
      </c>
      <c r="BG27" s="174">
        <v>4.3903223570631145</v>
      </c>
      <c r="BH27" s="174">
        <v>4.5222322535073411</v>
      </c>
      <c r="BI27" s="174">
        <v>4.578444540040838</v>
      </c>
      <c r="BJ27" s="174">
        <v>4.4495941551368823</v>
      </c>
      <c r="BK27" s="174">
        <v>4.2437507811534436</v>
      </c>
      <c r="BL27" s="174">
        <v>4.2127061163595769</v>
      </c>
      <c r="BM27" s="174">
        <v>4.2918166702079708</v>
      </c>
      <c r="BN27" s="174">
        <v>3.8617264391853867</v>
      </c>
      <c r="BO27" s="174">
        <v>3.9994602884900754</v>
      </c>
      <c r="BP27" s="174">
        <v>3.9703439901514814</v>
      </c>
      <c r="BQ27" s="174">
        <v>4.0724761940865495</v>
      </c>
      <c r="BR27" s="174">
        <v>3.9733659698988344</v>
      </c>
      <c r="BS27" s="174">
        <v>3.9856257962105124</v>
      </c>
      <c r="BT27" s="174">
        <v>4.0428364449085707</v>
      </c>
      <c r="BU27" s="174">
        <v>4.3706566027755134</v>
      </c>
      <c r="BV27" s="174">
        <v>4.2595463722599591</v>
      </c>
      <c r="BW27" s="174">
        <v>3.9706725007250254</v>
      </c>
      <c r="BX27" s="174">
        <v>3.6714660489329365</v>
      </c>
      <c r="BY27" s="174">
        <v>3.6811179098176439</v>
      </c>
      <c r="BZ27" s="174">
        <v>3.7248669401809709</v>
      </c>
      <c r="CA27" s="174">
        <v>3.5710100706983994</v>
      </c>
      <c r="CB27" s="174">
        <v>3.7035691430451045</v>
      </c>
      <c r="CC27" s="174">
        <v>3.4548917435492044</v>
      </c>
      <c r="CD27" s="174">
        <v>3.5140867025673206</v>
      </c>
      <c r="CE27" s="174">
        <v>3.7709981311146779</v>
      </c>
      <c r="CF27" s="174">
        <v>4.1920850817430466</v>
      </c>
      <c r="CG27" s="174">
        <v>4.6556755026412544</v>
      </c>
      <c r="CH27" s="174">
        <v>4.6067704387148023</v>
      </c>
      <c r="CI27" s="174">
        <v>4.9306521326454957</v>
      </c>
      <c r="CJ27" s="174">
        <v>4.904781408972525</v>
      </c>
      <c r="CK27" s="174">
        <v>5.2886686530245086</v>
      </c>
      <c r="CL27" s="174">
        <v>5.0897053243888823</v>
      </c>
      <c r="CM27" s="174">
        <v>4.9431710361293124</v>
      </c>
      <c r="CN27" s="174">
        <v>4.8478703188670202</v>
      </c>
    </row>
    <row r="28" spans="1:92" s="505" customFormat="1">
      <c r="A28" s="525" t="s">
        <v>657</v>
      </c>
      <c r="B28" s="174"/>
      <c r="C28" s="174"/>
      <c r="D28" s="174"/>
      <c r="E28" s="174"/>
      <c r="F28" s="174"/>
      <c r="G28" s="174"/>
      <c r="H28" s="174"/>
      <c r="I28" s="174"/>
      <c r="J28" s="174"/>
      <c r="K28" s="174"/>
      <c r="L28" s="174"/>
      <c r="M28" s="174"/>
      <c r="N28" s="174"/>
      <c r="O28" s="174"/>
      <c r="P28" s="174"/>
      <c r="Q28" s="174"/>
      <c r="R28" s="174"/>
      <c r="S28" s="174"/>
      <c r="T28" s="174"/>
      <c r="U28" s="174"/>
      <c r="V28" s="174"/>
      <c r="W28" s="174"/>
      <c r="X28" s="174"/>
      <c r="Y28" s="174"/>
      <c r="Z28" s="174"/>
      <c r="AA28" s="174"/>
      <c r="AB28" s="174"/>
      <c r="AC28" s="174"/>
      <c r="AD28" s="174"/>
      <c r="AE28" s="174"/>
      <c r="AF28" s="174"/>
      <c r="AG28" s="174"/>
      <c r="AH28" s="174"/>
      <c r="AI28" s="174"/>
      <c r="AJ28" s="174"/>
      <c r="AK28" s="174"/>
      <c r="AL28" s="174"/>
      <c r="AM28" s="174"/>
      <c r="AN28" s="174"/>
      <c r="AO28" s="174"/>
      <c r="AP28" s="174"/>
      <c r="AQ28" s="174"/>
      <c r="AR28" s="174"/>
      <c r="AS28" s="174"/>
      <c r="AT28" s="174"/>
      <c r="AU28" s="174"/>
      <c r="AV28" s="174"/>
      <c r="AW28" s="174" t="s">
        <v>1458</v>
      </c>
      <c r="AX28" s="174">
        <v>2.740868981610256</v>
      </c>
      <c r="AY28" s="174">
        <v>2.3825417995799292</v>
      </c>
      <c r="AZ28" s="174">
        <v>2.597182109670948</v>
      </c>
      <c r="BA28" s="174">
        <v>2.6106815387505256</v>
      </c>
      <c r="BB28" s="174">
        <v>2.3410499630565074</v>
      </c>
      <c r="BC28" s="174">
        <v>2.3988836566893434</v>
      </c>
      <c r="BD28" s="174">
        <v>2.4175240849702018</v>
      </c>
      <c r="BE28" s="174">
        <v>2.2903711162468587</v>
      </c>
      <c r="BF28" s="174">
        <v>1.5910334240389901</v>
      </c>
      <c r="BG28" s="174">
        <v>1.9361652074436186</v>
      </c>
      <c r="BH28" s="174">
        <v>2.6014434170315015</v>
      </c>
      <c r="BI28" s="174">
        <v>2.4031375824060008</v>
      </c>
      <c r="BJ28" s="174">
        <v>2.4332032881622778</v>
      </c>
      <c r="BK28" s="174">
        <v>2.4007923686267363</v>
      </c>
      <c r="BL28" s="174">
        <v>2.4308680658245763</v>
      </c>
      <c r="BM28" s="174">
        <v>2.81217611824085</v>
      </c>
      <c r="BN28" s="174">
        <v>2.3969194482337031</v>
      </c>
      <c r="BO28" s="174">
        <v>2.7665370516377852</v>
      </c>
      <c r="BP28" s="174">
        <v>2.859661205423647</v>
      </c>
      <c r="BQ28" s="174">
        <v>2.885832202981331</v>
      </c>
      <c r="BR28" s="174">
        <v>2.9047101672911246</v>
      </c>
      <c r="BS28" s="174">
        <v>2.7534836083902281</v>
      </c>
      <c r="BT28" s="174">
        <v>2.8614896459421502</v>
      </c>
      <c r="BU28" s="174">
        <v>3.2775471496616193</v>
      </c>
      <c r="BV28" s="174">
        <v>2.5658836415382469</v>
      </c>
      <c r="BW28" s="174">
        <v>2.3683974873617286</v>
      </c>
      <c r="BX28" s="174">
        <v>2.2168970155826306</v>
      </c>
      <c r="BY28" s="174">
        <v>2.3291692248440077</v>
      </c>
      <c r="BZ28" s="174">
        <v>3.0702992765968995</v>
      </c>
      <c r="CA28" s="174">
        <v>2.8487758566901222</v>
      </c>
      <c r="CB28" s="174">
        <v>2.7649705510951694</v>
      </c>
      <c r="CC28" s="174">
        <v>2.5617126913931809</v>
      </c>
      <c r="CD28" s="174">
        <v>2.8752347440262005</v>
      </c>
      <c r="CE28" s="174">
        <v>3.1140958079166392</v>
      </c>
      <c r="CF28" s="174">
        <v>3.2124033056834866</v>
      </c>
      <c r="CG28" s="174">
        <v>3.2206123898352867</v>
      </c>
      <c r="CH28" s="174">
        <v>3.3165701646245438</v>
      </c>
      <c r="CI28" s="174">
        <v>3.36545783785831</v>
      </c>
      <c r="CJ28" s="174">
        <v>3.3288073619381242</v>
      </c>
      <c r="CK28" s="174">
        <v>3.2154312440529464</v>
      </c>
      <c r="CL28" s="174">
        <v>3.3793737892787501</v>
      </c>
      <c r="CM28" s="174">
        <v>3.413665535889665</v>
      </c>
      <c r="CN28" s="174">
        <v>2.9372804561769161</v>
      </c>
    </row>
    <row r="29" spans="1:92" s="505" customFormat="1">
      <c r="A29" s="526" t="s">
        <v>559</v>
      </c>
      <c r="B29" s="534"/>
      <c r="C29" s="534"/>
      <c r="D29" s="534"/>
      <c r="E29" s="534"/>
      <c r="F29" s="534"/>
      <c r="G29" s="534"/>
      <c r="H29" s="534"/>
      <c r="I29" s="534"/>
      <c r="J29" s="534"/>
      <c r="K29" s="534"/>
      <c r="L29" s="534"/>
      <c r="M29" s="534"/>
      <c r="N29" s="534"/>
      <c r="O29" s="534"/>
      <c r="P29" s="534"/>
      <c r="Q29" s="534"/>
      <c r="R29" s="534"/>
      <c r="S29" s="534"/>
      <c r="T29" s="534"/>
      <c r="U29" s="534"/>
      <c r="V29" s="534"/>
      <c r="W29" s="534"/>
      <c r="X29" s="534"/>
      <c r="Y29" s="534"/>
      <c r="Z29" s="534"/>
      <c r="AA29" s="534"/>
      <c r="AB29" s="534"/>
      <c r="AC29" s="534"/>
      <c r="AD29" s="534"/>
      <c r="AE29" s="534"/>
      <c r="AF29" s="534"/>
      <c r="AG29" s="534"/>
      <c r="AH29" s="534"/>
      <c r="AI29" s="534"/>
      <c r="AJ29" s="534"/>
      <c r="AK29" s="534"/>
      <c r="AL29" s="534"/>
      <c r="AM29" s="534"/>
      <c r="AN29" s="534"/>
      <c r="AO29" s="534"/>
      <c r="AP29" s="534"/>
      <c r="AQ29" s="534"/>
      <c r="AR29" s="534"/>
      <c r="AS29" s="534"/>
      <c r="AT29" s="534"/>
      <c r="AU29" s="534"/>
      <c r="AV29" s="534"/>
      <c r="AW29" s="534"/>
      <c r="AX29" s="534"/>
      <c r="AY29" s="534"/>
      <c r="AZ29" s="534"/>
      <c r="BA29" s="534"/>
      <c r="BB29" s="534"/>
      <c r="BC29" s="534"/>
      <c r="BD29" s="534"/>
      <c r="BE29" s="534"/>
      <c r="BF29" s="534"/>
      <c r="BG29" s="534"/>
      <c r="BH29" s="534"/>
      <c r="BI29" s="534"/>
      <c r="BJ29" s="534"/>
      <c r="BK29" s="534"/>
      <c r="BL29" s="534"/>
      <c r="BM29" s="534"/>
      <c r="BN29" s="534"/>
      <c r="BO29" s="534"/>
      <c r="BP29" s="534"/>
      <c r="BQ29" s="534"/>
      <c r="BR29" s="534"/>
      <c r="BS29" s="534"/>
      <c r="BT29" s="534"/>
      <c r="BU29" s="534"/>
      <c r="BV29" s="534"/>
      <c r="BW29" s="534"/>
      <c r="BX29" s="534"/>
      <c r="BY29" s="534"/>
      <c r="BZ29" s="534"/>
      <c r="CA29" s="534"/>
      <c r="CB29" s="534"/>
      <c r="CC29" s="534"/>
      <c r="CD29" s="534"/>
      <c r="CE29" s="534"/>
      <c r="CF29" s="534"/>
      <c r="CG29" s="534"/>
      <c r="CH29" s="534"/>
      <c r="CI29" s="534"/>
      <c r="CJ29" s="534"/>
      <c r="CK29" s="534"/>
      <c r="CL29" s="534"/>
      <c r="CM29" s="534"/>
      <c r="CN29" s="534"/>
    </row>
    <row r="30" spans="1:92" s="663" customFormat="1">
      <c r="A30" s="666" t="s">
        <v>316</v>
      </c>
      <c r="B30" s="662"/>
      <c r="C30" s="662"/>
      <c r="D30" s="662"/>
      <c r="E30" s="662"/>
      <c r="F30" s="662"/>
      <c r="G30" s="662"/>
      <c r="H30" s="662"/>
      <c r="I30" s="662"/>
      <c r="J30" s="662"/>
      <c r="K30" s="662"/>
      <c r="L30" s="662"/>
      <c r="M30" s="662"/>
      <c r="N30" s="662"/>
      <c r="O30" s="662"/>
      <c r="P30" s="662"/>
      <c r="Q30" s="662"/>
      <c r="R30" s="662"/>
      <c r="S30" s="662"/>
      <c r="T30" s="662"/>
      <c r="U30" s="662"/>
      <c r="V30" s="662"/>
      <c r="W30" s="662"/>
      <c r="X30" s="662"/>
      <c r="Y30" s="662"/>
      <c r="Z30" s="662"/>
      <c r="AA30" s="662"/>
      <c r="AB30" s="662"/>
      <c r="AC30" s="662"/>
      <c r="AD30" s="662"/>
      <c r="AE30" s="662"/>
      <c r="AF30" s="662"/>
      <c r="AG30" s="662"/>
      <c r="AH30" s="662"/>
      <c r="AI30" s="662"/>
      <c r="AJ30" s="662"/>
      <c r="AK30" s="662"/>
      <c r="AL30" s="662"/>
      <c r="AM30" s="662"/>
      <c r="AN30" s="662"/>
      <c r="AO30" s="662"/>
      <c r="AP30" s="662"/>
      <c r="AQ30" s="662"/>
      <c r="AR30" s="662"/>
      <c r="AS30" s="662"/>
      <c r="AT30" s="662"/>
      <c r="AU30" s="662"/>
      <c r="AV30" s="662"/>
      <c r="AW30" s="662" t="s">
        <v>1458</v>
      </c>
      <c r="AX30" s="662">
        <v>38166.997031906074</v>
      </c>
      <c r="AY30" s="662">
        <v>37608.706831128111</v>
      </c>
      <c r="AZ30" s="662">
        <v>39435.217172355449</v>
      </c>
      <c r="BA30" s="662">
        <v>41549.142311257543</v>
      </c>
      <c r="BB30" s="662">
        <v>41472.012318525718</v>
      </c>
      <c r="BC30" s="662">
        <v>43501.551434236259</v>
      </c>
      <c r="BD30" s="662">
        <v>42990.790408838089</v>
      </c>
      <c r="BE30" s="662">
        <v>45464.461395057275</v>
      </c>
      <c r="BF30" s="662">
        <v>43724.198878272597</v>
      </c>
      <c r="BG30" s="662">
        <v>45162.856603684188</v>
      </c>
      <c r="BH30" s="662">
        <v>48293.005056268114</v>
      </c>
      <c r="BI30" s="662">
        <v>49672.253665298573</v>
      </c>
      <c r="BJ30" s="662">
        <v>46624.68050482087</v>
      </c>
      <c r="BK30" s="662">
        <v>48266.85643397957</v>
      </c>
      <c r="BL30" s="662">
        <v>47047.826515575041</v>
      </c>
      <c r="BM30" s="662">
        <v>48414.254647849026</v>
      </c>
      <c r="BN30" s="662">
        <v>48200.762142212203</v>
      </c>
      <c r="BO30" s="662">
        <v>51458.942553154498</v>
      </c>
      <c r="BP30" s="662">
        <v>48898.146390329741</v>
      </c>
      <c r="BQ30" s="662">
        <v>51200.027948547562</v>
      </c>
      <c r="BR30" s="662">
        <v>50236.885881130598</v>
      </c>
      <c r="BS30" s="662">
        <v>51064.804299686097</v>
      </c>
      <c r="BT30" s="662">
        <v>51394.462862765737</v>
      </c>
      <c r="BU30" s="662">
        <v>59121.383891437064</v>
      </c>
      <c r="BV30" s="662">
        <v>52911.835498072025</v>
      </c>
      <c r="BW30" s="662">
        <v>54069.582605827316</v>
      </c>
      <c r="BX30" s="662">
        <v>54028.574706685431</v>
      </c>
      <c r="BY30" s="662">
        <v>55063.281289048253</v>
      </c>
      <c r="BZ30" s="662">
        <v>55568.007398314665</v>
      </c>
      <c r="CA30" s="662">
        <v>57219.238365341364</v>
      </c>
      <c r="CB30" s="662">
        <v>58621.157208110824</v>
      </c>
      <c r="CC30" s="662">
        <v>62013.877451581342</v>
      </c>
      <c r="CD30" s="662">
        <v>60664.958671951252</v>
      </c>
      <c r="CE30" s="662">
        <v>61868.82766250526</v>
      </c>
      <c r="CF30" s="662">
        <v>62693.620001968251</v>
      </c>
      <c r="CG30" s="662">
        <v>65221.118091691213</v>
      </c>
      <c r="CH30" s="662">
        <v>65546.858428446416</v>
      </c>
      <c r="CI30" s="662">
        <v>67940.178837102911</v>
      </c>
      <c r="CJ30" s="662">
        <v>67110.290610511191</v>
      </c>
      <c r="CK30" s="662">
        <v>70588.830591931284</v>
      </c>
      <c r="CL30" s="662">
        <v>67867.675178403457</v>
      </c>
      <c r="CM30" s="662">
        <v>69743.721631830631</v>
      </c>
      <c r="CN30" s="662">
        <v>69799.239335594699</v>
      </c>
    </row>
    <row r="31" spans="1:92" s="663" customFormat="1">
      <c r="A31" s="666" t="s">
        <v>235</v>
      </c>
      <c r="B31" s="664"/>
      <c r="C31" s="664"/>
      <c r="D31" s="664"/>
      <c r="E31" s="664"/>
      <c r="F31" s="664"/>
      <c r="G31" s="664"/>
      <c r="H31" s="664"/>
      <c r="I31" s="664"/>
      <c r="J31" s="664"/>
      <c r="K31" s="664"/>
      <c r="L31" s="664"/>
      <c r="M31" s="664"/>
      <c r="N31" s="664">
        <v>17.046360081921431</v>
      </c>
      <c r="O31" s="664">
        <v>17.466679111442971</v>
      </c>
      <c r="P31" s="664">
        <v>17.666791114429717</v>
      </c>
      <c r="Q31" s="664">
        <v>17.486807878112227</v>
      </c>
      <c r="R31" s="664">
        <v>17.427590048273302</v>
      </c>
      <c r="S31" s="664">
        <v>5.5415217972719981</v>
      </c>
      <c r="T31" s="664">
        <v>5.4927536231884062</v>
      </c>
      <c r="U31" s="664">
        <v>5.4702573942963015</v>
      </c>
      <c r="V31" s="664">
        <v>5.4495473468578606</v>
      </c>
      <c r="W31" s="664">
        <v>5.2311852780159622</v>
      </c>
      <c r="X31" s="664">
        <v>5.2621614514856692</v>
      </c>
      <c r="Y31" s="664">
        <v>5.3510492253383015</v>
      </c>
      <c r="Z31" s="664">
        <v>5.4435525972330989</v>
      </c>
      <c r="AA31" s="664">
        <v>5.4880479385136463</v>
      </c>
      <c r="AB31" s="664">
        <v>5.5312864360668481</v>
      </c>
      <c r="AC31" s="664">
        <v>5.5732899022801305</v>
      </c>
      <c r="AD31" s="664">
        <v>5.5244030357253031</v>
      </c>
      <c r="AE31" s="664">
        <v>6.0115049389889599</v>
      </c>
      <c r="AF31" s="664">
        <v>6.0426482534524766</v>
      </c>
      <c r="AG31" s="664">
        <v>5.7990406603826203</v>
      </c>
      <c r="AH31" s="664">
        <v>5.7638935108153069</v>
      </c>
      <c r="AI31" s="664">
        <v>5.8099639068139561</v>
      </c>
      <c r="AJ31" s="664">
        <v>5.9112164813603671</v>
      </c>
      <c r="AK31" s="664">
        <v>5.9385587450296855</v>
      </c>
      <c r="AL31" s="664">
        <v>6.0284010840108406</v>
      </c>
      <c r="AM31" s="664">
        <v>6.1216047709406336</v>
      </c>
      <c r="AN31" s="664">
        <v>6.1860262484343522</v>
      </c>
      <c r="AO31" s="664">
        <v>6.0650146549427131</v>
      </c>
      <c r="AP31" s="664">
        <v>6.0790136692575718</v>
      </c>
      <c r="AQ31" s="664">
        <v>6.0491377023083048</v>
      </c>
      <c r="AR31" s="664">
        <v>6.0182946062454006</v>
      </c>
      <c r="AS31" s="664">
        <v>5.9643752611784375</v>
      </c>
      <c r="AT31" s="664">
        <v>5.8924313115603946</v>
      </c>
      <c r="AU31" s="664">
        <v>5.8827789560809061</v>
      </c>
      <c r="AV31" s="664">
        <v>5.8527119700748127</v>
      </c>
      <c r="AW31" s="664">
        <v>5.8619861045813089</v>
      </c>
      <c r="AX31" s="664">
        <v>5.8713949227950799</v>
      </c>
      <c r="AY31" s="664">
        <v>5.8733677337826444</v>
      </c>
      <c r="AZ31" s="664">
        <v>5.913337560769393</v>
      </c>
      <c r="BA31" s="664">
        <v>5.8887951044524165</v>
      </c>
      <c r="BB31" s="664">
        <v>5.9079504552191402</v>
      </c>
      <c r="BC31" s="664">
        <v>6.0098983413590146</v>
      </c>
      <c r="BD31" s="664">
        <v>5.9886089813800654</v>
      </c>
      <c r="BE31" s="664">
        <v>6.1991029862609288</v>
      </c>
      <c r="BF31" s="664">
        <v>6.2916046271904706</v>
      </c>
      <c r="BG31" s="664">
        <v>6.3800128048425586</v>
      </c>
      <c r="BH31" s="664">
        <v>6.3865551135033938</v>
      </c>
      <c r="BI31" s="664">
        <v>6.0524511278195483</v>
      </c>
      <c r="BJ31" s="664">
        <v>6.0613630851321849</v>
      </c>
      <c r="BK31" s="664">
        <v>6.1872903466269111</v>
      </c>
      <c r="BL31" s="664">
        <v>6.5830294995028167</v>
      </c>
      <c r="BM31" s="664">
        <v>6.6546540500637539</v>
      </c>
      <c r="BN31" s="664">
        <v>6.5967144684575505</v>
      </c>
      <c r="BO31" s="664">
        <v>6.602785101061313</v>
      </c>
      <c r="BP31" s="664">
        <v>6.8027705870006301</v>
      </c>
      <c r="BQ31" s="664">
        <v>7.0092599291036679</v>
      </c>
      <c r="BR31" s="664">
        <v>7.0154013803123858</v>
      </c>
      <c r="BS31" s="664">
        <v>7.0649426976197471</v>
      </c>
      <c r="BT31" s="664">
        <v>6.9741456166419011</v>
      </c>
      <c r="BU31" s="664">
        <v>7.0204911857767067</v>
      </c>
      <c r="BV31" s="664">
        <v>7.0095216504194058</v>
      </c>
      <c r="BW31" s="664">
        <v>7.0056060606060608</v>
      </c>
      <c r="BX31" s="664">
        <v>7.3962900505902196</v>
      </c>
      <c r="BY31" s="664">
        <v>7.5869403293883968</v>
      </c>
      <c r="BZ31" s="664">
        <v>7.3340010015022532</v>
      </c>
      <c r="CA31" s="664">
        <v>7.2669952413324266</v>
      </c>
      <c r="CB31" s="664">
        <v>7.2764519716020866</v>
      </c>
      <c r="CC31" s="664">
        <v>7.4469190140845072</v>
      </c>
      <c r="CD31" s="664">
        <v>7.6228510975932293</v>
      </c>
      <c r="CE31" s="664">
        <v>7.671584748022398</v>
      </c>
      <c r="CF31" s="664">
        <v>7.7300778105715064</v>
      </c>
      <c r="CG31" s="664">
        <v>7.7330634278002695</v>
      </c>
      <c r="CH31" s="664">
        <v>7.7238792480115688</v>
      </c>
      <c r="CI31" s="664">
        <v>7.7420559045798045</v>
      </c>
      <c r="CJ31" s="664">
        <v>7.722855319536877</v>
      </c>
      <c r="CK31" s="664">
        <v>7.9996288736314707</v>
      </c>
      <c r="CL31" s="664">
        <v>8.1067970204841711</v>
      </c>
      <c r="CM31" s="664">
        <v>8.1384270502521954</v>
      </c>
      <c r="CN31" s="664">
        <v>8.1418022060198165</v>
      </c>
    </row>
    <row r="32" spans="1:92" s="663" customFormat="1">
      <c r="A32" s="666" t="s">
        <v>319</v>
      </c>
      <c r="B32" s="664"/>
      <c r="C32" s="664"/>
      <c r="D32" s="664"/>
      <c r="E32" s="664"/>
      <c r="F32" s="664"/>
      <c r="G32" s="664"/>
      <c r="H32" s="664"/>
      <c r="I32" s="664"/>
      <c r="J32" s="664"/>
      <c r="K32" s="664"/>
      <c r="L32" s="664"/>
      <c r="M32" s="664"/>
      <c r="N32" s="664">
        <v>231.75993927213946</v>
      </c>
      <c r="O32" s="664">
        <v>234.15546815718881</v>
      </c>
      <c r="P32" s="664">
        <v>235.93368624591878</v>
      </c>
      <c r="Q32" s="664">
        <v>243.39775166287694</v>
      </c>
      <c r="R32" s="664">
        <v>247.7907420231183</v>
      </c>
      <c r="S32" s="664">
        <v>254.0373715620413</v>
      </c>
      <c r="T32" s="664">
        <v>259.65505725704804</v>
      </c>
      <c r="U32" s="664">
        <v>2933.9631387077447</v>
      </c>
      <c r="V32" s="664">
        <v>280.13161589976238</v>
      </c>
      <c r="W32" s="664">
        <v>295.08890335323429</v>
      </c>
      <c r="X32" s="664">
        <v>297.56197913175589</v>
      </c>
      <c r="Y32" s="664">
        <v>301.33509574164049</v>
      </c>
      <c r="Z32" s="664">
        <v>300.15308024698004</v>
      </c>
      <c r="AA32" s="664">
        <v>307.5768726062326</v>
      </c>
      <c r="AB32" s="664">
        <v>317.23469742455364</v>
      </c>
      <c r="AC32" s="664">
        <v>313.37551837256802</v>
      </c>
      <c r="AD32" s="664">
        <v>309.37827472805463</v>
      </c>
      <c r="AE32" s="664">
        <v>306.4042909674518</v>
      </c>
      <c r="AF32" s="664">
        <v>304.76315191554806</v>
      </c>
      <c r="AG32" s="664">
        <v>307.2097411491992</v>
      </c>
      <c r="AH32" s="664">
        <v>309.22605360622066</v>
      </c>
      <c r="AI32" s="664">
        <v>446.52005626238736</v>
      </c>
      <c r="AJ32" s="664">
        <v>436.319662509171</v>
      </c>
      <c r="AK32" s="664">
        <v>436.04427914426816</v>
      </c>
      <c r="AL32" s="664">
        <v>418.21678611621155</v>
      </c>
      <c r="AM32" s="664">
        <v>414.29625577578884</v>
      </c>
      <c r="AN32" s="664">
        <v>414.75165678005374</v>
      </c>
      <c r="AO32" s="664">
        <v>418.38215808005936</v>
      </c>
      <c r="AP32" s="664">
        <v>433.13482853044735</v>
      </c>
      <c r="AQ32" s="664">
        <v>453.17467453867243</v>
      </c>
      <c r="AR32" s="664">
        <v>467.24739813018169</v>
      </c>
      <c r="AS32" s="664">
        <v>473.81313630147395</v>
      </c>
      <c r="AT32" s="664">
        <v>424.57653701380178</v>
      </c>
      <c r="AU32" s="664">
        <v>431.07489366465188</v>
      </c>
      <c r="AV32" s="664">
        <v>442.19314274040698</v>
      </c>
      <c r="AW32" s="664">
        <v>453.67475883144425</v>
      </c>
      <c r="AX32" s="664">
        <v>443.66680392560568</v>
      </c>
      <c r="AY32" s="664">
        <v>446.20611892141051</v>
      </c>
      <c r="AZ32" s="664">
        <v>448.52182355036251</v>
      </c>
      <c r="BA32" s="664">
        <v>439.59718358631039</v>
      </c>
      <c r="BB32" s="664">
        <v>441.21832205620859</v>
      </c>
      <c r="BC32" s="664">
        <v>436.48453407764993</v>
      </c>
      <c r="BD32" s="664">
        <v>437.25712611587915</v>
      </c>
      <c r="BE32" s="664">
        <v>443.23201171303072</v>
      </c>
      <c r="BF32" s="664">
        <v>439.28628170584403</v>
      </c>
      <c r="BG32" s="664">
        <v>439.58786545111599</v>
      </c>
      <c r="BH32" s="664">
        <v>442.98802549561793</v>
      </c>
      <c r="BI32" s="664">
        <v>525.0489346131111</v>
      </c>
      <c r="BJ32" s="664">
        <v>553.71261880959128</v>
      </c>
      <c r="BK32" s="664">
        <v>563.50889370270932</v>
      </c>
      <c r="BL32" s="664">
        <v>563.75799923047316</v>
      </c>
      <c r="BM32" s="664">
        <v>562.83898488454759</v>
      </c>
      <c r="BN32" s="664">
        <v>566.48902155057897</v>
      </c>
      <c r="BO32" s="664">
        <v>569.195568415921</v>
      </c>
      <c r="BP32" s="664">
        <v>572.70054222024919</v>
      </c>
      <c r="BQ32" s="664">
        <v>586.20409514428275</v>
      </c>
      <c r="BR32" s="664">
        <v>598.30309126594693</v>
      </c>
      <c r="BS32" s="664">
        <v>608.0943358957054</v>
      </c>
      <c r="BT32" s="664">
        <v>632.96170926842501</v>
      </c>
      <c r="BU32" s="664">
        <v>647.1027915291528</v>
      </c>
      <c r="BV32" s="664">
        <v>661.93500008668968</v>
      </c>
      <c r="BW32" s="664">
        <v>665.50554185052647</v>
      </c>
      <c r="BX32" s="664">
        <v>678.97517036519321</v>
      </c>
      <c r="BY32" s="664">
        <v>687.46799541405767</v>
      </c>
      <c r="BZ32" s="664">
        <v>776.49209731841597</v>
      </c>
      <c r="CA32" s="664">
        <v>818.55964419862141</v>
      </c>
      <c r="CB32" s="664">
        <v>829.45871369294605</v>
      </c>
      <c r="CC32" s="664">
        <v>847.34361780490372</v>
      </c>
      <c r="CD32" s="664">
        <v>839.2773688203572</v>
      </c>
      <c r="CE32" s="664">
        <v>833.02463103510411</v>
      </c>
      <c r="CF32" s="664">
        <v>851.96822182569122</v>
      </c>
      <c r="CG32" s="664">
        <v>864.82640177490919</v>
      </c>
      <c r="CH32" s="664">
        <v>885.14045708481456</v>
      </c>
      <c r="CI32" s="664">
        <v>899.4803051628827</v>
      </c>
      <c r="CJ32" s="664">
        <v>926.55318355164979</v>
      </c>
      <c r="CK32" s="664">
        <v>894.98174174174187</v>
      </c>
      <c r="CL32" s="664">
        <v>924.57255622400783</v>
      </c>
      <c r="CM32" s="664">
        <v>944.92657057937379</v>
      </c>
      <c r="CN32" s="664">
        <v>1005.7948181104424</v>
      </c>
    </row>
    <row r="33" spans="1:92" s="663" customFormat="1">
      <c r="A33" s="666" t="s">
        <v>317</v>
      </c>
      <c r="B33" s="662"/>
      <c r="C33" s="662"/>
      <c r="D33" s="662"/>
      <c r="E33" s="662"/>
      <c r="F33" s="662"/>
      <c r="G33" s="662"/>
      <c r="H33" s="662"/>
      <c r="I33" s="662"/>
      <c r="J33" s="662"/>
      <c r="K33" s="662"/>
      <c r="L33" s="662"/>
      <c r="M33" s="662"/>
      <c r="N33" s="662"/>
      <c r="O33" s="662"/>
      <c r="P33" s="662"/>
      <c r="Q33" s="662"/>
      <c r="R33" s="662"/>
      <c r="S33" s="662"/>
      <c r="T33" s="662"/>
      <c r="U33" s="662"/>
      <c r="V33" s="662"/>
      <c r="W33" s="662"/>
      <c r="X33" s="662"/>
      <c r="Y33" s="662"/>
      <c r="Z33" s="662"/>
      <c r="AA33" s="662"/>
      <c r="AB33" s="662"/>
      <c r="AC33" s="662"/>
      <c r="AD33" s="662"/>
      <c r="AE33" s="662"/>
      <c r="AF33" s="662"/>
      <c r="AG33" s="662"/>
      <c r="AH33" s="662"/>
      <c r="AI33" s="662"/>
      <c r="AJ33" s="662"/>
      <c r="AK33" s="662"/>
      <c r="AL33" s="662"/>
      <c r="AM33" s="662"/>
      <c r="AN33" s="662"/>
      <c r="AO33" s="662"/>
      <c r="AP33" s="662"/>
      <c r="AQ33" s="662"/>
      <c r="AR33" s="662"/>
      <c r="AS33" s="662"/>
      <c r="AT33" s="662"/>
      <c r="AU33" s="662"/>
      <c r="AV33" s="662"/>
      <c r="AW33" s="662" t="s">
        <v>1458</v>
      </c>
      <c r="AX33" s="662">
        <v>11076.138289218883</v>
      </c>
      <c r="AY33" s="662">
        <v>11369.383313305865</v>
      </c>
      <c r="AZ33" s="662">
        <v>11551.137420726154</v>
      </c>
      <c r="BA33" s="662">
        <v>11561.088637433708</v>
      </c>
      <c r="BB33" s="662">
        <v>12278.371760782704</v>
      </c>
      <c r="BC33" s="662">
        <v>12205.364832074159</v>
      </c>
      <c r="BD33" s="662">
        <v>12821.110153567744</v>
      </c>
      <c r="BE33" s="662">
        <v>12831.907018496031</v>
      </c>
      <c r="BF33" s="662">
        <v>12787.46136994102</v>
      </c>
      <c r="BG33" s="662">
        <v>13183.556049854129</v>
      </c>
      <c r="BH33" s="662">
        <v>13266.994883148158</v>
      </c>
      <c r="BI33" s="662">
        <v>13927.142913454312</v>
      </c>
      <c r="BJ33" s="662">
        <v>14029.044772256811</v>
      </c>
      <c r="BK33" s="662">
        <v>14513.757537423571</v>
      </c>
      <c r="BL33" s="662">
        <v>14096.880857275768</v>
      </c>
      <c r="BM33" s="662">
        <v>13807.859628869517</v>
      </c>
      <c r="BN33" s="662">
        <v>14521.491577828865</v>
      </c>
      <c r="BO33" s="662">
        <v>14844.431799264805</v>
      </c>
      <c r="BP33" s="662">
        <v>15301.215225582115</v>
      </c>
      <c r="BQ33" s="662">
        <v>14813.551834320198</v>
      </c>
      <c r="BR33" s="662">
        <v>15880.969708308119</v>
      </c>
      <c r="BS33" s="662">
        <v>16206.92243286998</v>
      </c>
      <c r="BT33" s="662">
        <v>16119.426601933166</v>
      </c>
      <c r="BU33" s="662">
        <v>15893.284320263545</v>
      </c>
      <c r="BV33" s="662">
        <v>17230.753647728146</v>
      </c>
      <c r="BW33" s="662">
        <v>18494.214595483812</v>
      </c>
      <c r="BX33" s="662">
        <v>19216.155288973365</v>
      </c>
      <c r="BY33" s="662">
        <v>18824.210923608916</v>
      </c>
      <c r="BZ33" s="662">
        <v>20815.737404671814</v>
      </c>
      <c r="CA33" s="662">
        <v>21749.275233720738</v>
      </c>
      <c r="CB33" s="662">
        <v>23221.230697144907</v>
      </c>
      <c r="CC33" s="662">
        <v>22843.989496928847</v>
      </c>
      <c r="CD33" s="662">
        <v>23565.358008034254</v>
      </c>
      <c r="CE33" s="662">
        <v>24232.826549168953</v>
      </c>
      <c r="CF33" s="662">
        <v>24834.976127582438</v>
      </c>
      <c r="CG33" s="662">
        <v>23610.56350852966</v>
      </c>
      <c r="CH33" s="662">
        <v>24746.295840608953</v>
      </c>
      <c r="CI33" s="662">
        <v>24733.948116567368</v>
      </c>
      <c r="CJ33" s="662">
        <v>26547.721068633487</v>
      </c>
      <c r="CK33" s="662">
        <v>25196.937864530391</v>
      </c>
      <c r="CL33" s="662">
        <v>26474.225064876358</v>
      </c>
      <c r="CM33" s="662">
        <v>27120.008328081942</v>
      </c>
      <c r="CN33" s="662">
        <v>22225.003621122047</v>
      </c>
    </row>
    <row r="34" spans="1:92" s="663" customFormat="1">
      <c r="A34" s="666" t="s">
        <v>236</v>
      </c>
      <c r="B34" s="664"/>
      <c r="C34" s="664"/>
      <c r="D34" s="664"/>
      <c r="E34" s="664"/>
      <c r="F34" s="664"/>
      <c r="G34" s="664"/>
      <c r="H34" s="664"/>
      <c r="I34" s="664"/>
      <c r="J34" s="664"/>
      <c r="K34" s="664"/>
      <c r="L34" s="664"/>
      <c r="M34" s="664"/>
      <c r="N34" s="664"/>
      <c r="O34" s="664"/>
      <c r="P34" s="664"/>
      <c r="Q34" s="664"/>
      <c r="R34" s="664"/>
      <c r="S34" s="664"/>
      <c r="T34" s="664"/>
      <c r="U34" s="664"/>
      <c r="V34" s="664"/>
      <c r="W34" s="664"/>
      <c r="X34" s="664"/>
      <c r="Y34" s="664"/>
      <c r="Z34" s="664"/>
      <c r="AA34" s="664"/>
      <c r="AB34" s="664"/>
      <c r="AC34" s="664"/>
      <c r="AD34" s="664"/>
      <c r="AE34" s="664"/>
      <c r="AF34" s="664"/>
      <c r="AG34" s="664"/>
      <c r="AH34" s="664"/>
      <c r="AI34" s="664"/>
      <c r="AJ34" s="664"/>
      <c r="AK34" s="664"/>
      <c r="AL34" s="664"/>
      <c r="AM34" s="664"/>
      <c r="AN34" s="664"/>
      <c r="AO34" s="664"/>
      <c r="AP34" s="664"/>
      <c r="AQ34" s="664"/>
      <c r="AR34" s="664"/>
      <c r="AS34" s="664"/>
      <c r="AT34" s="664"/>
      <c r="AU34" s="664"/>
      <c r="AV34" s="664"/>
      <c r="AW34" s="662" t="s">
        <v>1458</v>
      </c>
      <c r="AX34" s="664">
        <v>35.537402074055073</v>
      </c>
      <c r="AY34" s="664">
        <v>36.77936450478294</v>
      </c>
      <c r="AZ34" s="664">
        <v>37.724815504200663</v>
      </c>
      <c r="BA34" s="664">
        <v>39.142291877804226</v>
      </c>
      <c r="BB34" s="664">
        <v>40.245413237187279</v>
      </c>
      <c r="BC34" s="664">
        <v>40.777837266724774</v>
      </c>
      <c r="BD34" s="664">
        <v>43.277350679851871</v>
      </c>
      <c r="BE34" s="664">
        <v>45.325955517327124</v>
      </c>
      <c r="BF34" s="664">
        <v>44.522620052220823</v>
      </c>
      <c r="BG34" s="664">
        <v>43.825809096036934</v>
      </c>
      <c r="BH34" s="664">
        <v>43.028611662818371</v>
      </c>
      <c r="BI34" s="664">
        <v>42.590001569947688</v>
      </c>
      <c r="BJ34" s="664">
        <v>42.081002928144599</v>
      </c>
      <c r="BK34" s="664">
        <v>42.799746184607166</v>
      </c>
      <c r="BL34" s="664">
        <v>45.253522902230131</v>
      </c>
      <c r="BM34" s="664">
        <v>45.243581944524273</v>
      </c>
      <c r="BN34" s="664">
        <v>45.554969388848107</v>
      </c>
      <c r="BO34" s="664">
        <v>46.619848046100934</v>
      </c>
      <c r="BP34" s="664">
        <v>48.372418297496253</v>
      </c>
      <c r="BQ34" s="664">
        <v>50.574701117592632</v>
      </c>
      <c r="BR34" s="664">
        <v>49.794884761488454</v>
      </c>
      <c r="BS34" s="664">
        <v>50.453028395004445</v>
      </c>
      <c r="BT34" s="664">
        <v>51.037496945197482</v>
      </c>
      <c r="BU34" s="664">
        <v>51.339279469600335</v>
      </c>
      <c r="BV34" s="664">
        <v>54.857127462676786</v>
      </c>
      <c r="BW34" s="664">
        <v>54.760209716131072</v>
      </c>
      <c r="BX34" s="664">
        <v>58.73136545384925</v>
      </c>
      <c r="BY34" s="664">
        <v>61.460228613870036</v>
      </c>
      <c r="BZ34" s="664">
        <v>63.336616920481966</v>
      </c>
      <c r="CA34" s="664">
        <v>65.187281571460787</v>
      </c>
      <c r="CB34" s="664">
        <v>69.693179686603429</v>
      </c>
      <c r="CC34" s="664">
        <v>77.016415656263533</v>
      </c>
      <c r="CD34" s="664">
        <v>77.890378924169255</v>
      </c>
      <c r="CE34" s="664">
        <v>81.727037346030315</v>
      </c>
      <c r="CF34" s="664">
        <v>86.68450085179883</v>
      </c>
      <c r="CG34" s="664">
        <v>90.383039956348426</v>
      </c>
      <c r="CH34" s="664">
        <v>93.350547091859895</v>
      </c>
      <c r="CI34" s="664">
        <v>95.134173854352269</v>
      </c>
      <c r="CJ34" s="664">
        <v>97.204126001823951</v>
      </c>
      <c r="CK34" s="664">
        <v>102.85563268830019</v>
      </c>
      <c r="CL34" s="664">
        <v>105.96774579126424</v>
      </c>
      <c r="CM34" s="664">
        <v>110.48571591193698</v>
      </c>
      <c r="CN34" s="664">
        <v>112.61336221407994</v>
      </c>
    </row>
    <row r="35" spans="1:92" s="663" customFormat="1">
      <c r="A35" s="666" t="s">
        <v>318</v>
      </c>
      <c r="B35" s="664">
        <v>94.8665492513272</v>
      </c>
      <c r="C35" s="664">
        <v>95.333365640710994</v>
      </c>
      <c r="D35" s="664">
        <v>95.468470415046937</v>
      </c>
      <c r="E35" s="664">
        <v>95.00508953670726</v>
      </c>
      <c r="F35" s="664">
        <v>95.24643186918226</v>
      </c>
      <c r="G35" s="664">
        <v>95.086730056856638</v>
      </c>
      <c r="H35" s="664">
        <v>95.1</v>
      </c>
      <c r="I35" s="664">
        <v>95.314957041121275</v>
      </c>
      <c r="J35" s="664">
        <v>95.084396630216872</v>
      </c>
      <c r="K35" s="664">
        <v>95.034016595284982</v>
      </c>
      <c r="L35" s="664">
        <v>94.801069457471613</v>
      </c>
      <c r="M35" s="664">
        <v>94.866409196648377</v>
      </c>
      <c r="N35" s="664">
        <v>94.809587391256585</v>
      </c>
      <c r="O35" s="664">
        <v>94.9</v>
      </c>
      <c r="P35" s="664">
        <v>93.710418860100347</v>
      </c>
      <c r="Q35" s="664">
        <v>93.425461283167678</v>
      </c>
      <c r="R35" s="664">
        <v>93.4</v>
      </c>
      <c r="S35" s="664">
        <v>93.2</v>
      </c>
      <c r="T35" s="664">
        <v>93.1</v>
      </c>
      <c r="U35" s="664">
        <v>94.6</v>
      </c>
      <c r="V35" s="664">
        <v>94.564599390330315</v>
      </c>
      <c r="W35" s="664">
        <v>93.499451989542678</v>
      </c>
      <c r="X35" s="664">
        <v>93.565726971300364</v>
      </c>
      <c r="Y35" s="664">
        <v>93.583792305114514</v>
      </c>
      <c r="Z35" s="664">
        <v>93.809934901310555</v>
      </c>
      <c r="AA35" s="664">
        <v>94.12626454382081</v>
      </c>
      <c r="AB35" s="664">
        <v>94.467158655948225</v>
      </c>
      <c r="AC35" s="664">
        <v>93.917735297216609</v>
      </c>
      <c r="AD35" s="664">
        <v>93.565333632318683</v>
      </c>
      <c r="AE35" s="664">
        <v>92.966322289240864</v>
      </c>
      <c r="AF35" s="664">
        <v>93.320763218291447</v>
      </c>
      <c r="AG35" s="664">
        <v>93.811303610629224</v>
      </c>
      <c r="AH35" s="664">
        <v>94.00567987143971</v>
      </c>
      <c r="AI35" s="664">
        <v>94.460544167442023</v>
      </c>
      <c r="AJ35" s="664">
        <v>94.662055247338955</v>
      </c>
      <c r="AK35" s="664">
        <v>95.168419258801222</v>
      </c>
      <c r="AL35" s="664">
        <v>94.467158655948225</v>
      </c>
      <c r="AM35" s="664">
        <v>93.917735297216609</v>
      </c>
      <c r="AN35" s="664">
        <v>93.566687701186993</v>
      </c>
      <c r="AO35" s="664">
        <v>92.966322289240864</v>
      </c>
      <c r="AP35" s="664">
        <v>93.320763218291447</v>
      </c>
      <c r="AQ35" s="664">
        <v>93.811303610629224</v>
      </c>
      <c r="AR35" s="664">
        <v>94.00567987143971</v>
      </c>
      <c r="AS35" s="664">
        <v>94.460544167442023</v>
      </c>
      <c r="AT35" s="664">
        <v>94.662055247338955</v>
      </c>
      <c r="AU35" s="664">
        <v>95.168419258801222</v>
      </c>
      <c r="AV35" s="664">
        <v>95.333731880433987</v>
      </c>
      <c r="AW35" s="662">
        <v>96.205648463395903</v>
      </c>
      <c r="AX35" s="664">
        <v>96.410074784067618</v>
      </c>
      <c r="AY35" s="664">
        <v>96.392537167143303</v>
      </c>
      <c r="AZ35" s="664">
        <v>96.308654033265412</v>
      </c>
      <c r="BA35" s="664">
        <v>96.219105896595451</v>
      </c>
      <c r="BB35" s="664">
        <v>96.074163955855468</v>
      </c>
      <c r="BC35" s="664">
        <v>96.002295153362013</v>
      </c>
      <c r="BD35" s="664">
        <v>95.519018377611388</v>
      </c>
      <c r="BE35" s="664">
        <v>95.333725826615577</v>
      </c>
      <c r="BF35" s="664">
        <v>94.971054118538191</v>
      </c>
      <c r="BG35" s="664">
        <v>94.656548205673317</v>
      </c>
      <c r="BH35" s="664">
        <v>94.422919731601425</v>
      </c>
      <c r="BI35" s="664">
        <v>94.481241295177838</v>
      </c>
      <c r="BJ35" s="664">
        <v>94.342500640118899</v>
      </c>
      <c r="BK35" s="664">
        <v>94.155172790935637</v>
      </c>
      <c r="BL35" s="664">
        <v>94.046196133990165</v>
      </c>
      <c r="BM35" s="664">
        <v>94.13325588881888</v>
      </c>
      <c r="BN35" s="664">
        <v>94.405946234196534</v>
      </c>
      <c r="BO35" s="664">
        <v>94.482923391286462</v>
      </c>
      <c r="BP35" s="664">
        <v>94.581861592512595</v>
      </c>
      <c r="BQ35" s="664">
        <v>94.648378373075531</v>
      </c>
      <c r="BR35" s="664">
        <v>94.474747014780277</v>
      </c>
      <c r="BS35" s="664">
        <v>94.324499026217921</v>
      </c>
      <c r="BT35" s="664">
        <v>94.15083575464206</v>
      </c>
      <c r="BU35" s="664">
        <v>93.594557822602908</v>
      </c>
      <c r="BV35" s="664">
        <v>93.655048732787193</v>
      </c>
      <c r="BW35" s="664">
        <v>93.658568129617606</v>
      </c>
      <c r="BX35" s="664">
        <v>93.66053747713066</v>
      </c>
      <c r="BY35" s="664">
        <v>93.374606915696049</v>
      </c>
      <c r="BZ35" s="664">
        <v>93.590035938486366</v>
      </c>
      <c r="CA35" s="664">
        <v>93.935934833418557</v>
      </c>
      <c r="CB35" s="664">
        <v>94.102555266851837</v>
      </c>
      <c r="CC35" s="664">
        <v>94.308616032656218</v>
      </c>
      <c r="CD35" s="664">
        <v>94.391281124778871</v>
      </c>
      <c r="CE35" s="664">
        <v>94.578621280153143</v>
      </c>
      <c r="CF35" s="664">
        <v>94.504240538446282</v>
      </c>
      <c r="CG35" s="664">
        <v>94.311892273388239</v>
      </c>
      <c r="CH35" s="664">
        <v>94.683491769172306</v>
      </c>
      <c r="CI35" s="664">
        <v>94.501166693929292</v>
      </c>
      <c r="CJ35" s="664">
        <v>94.411639837958276</v>
      </c>
      <c r="CK35" s="664">
        <v>94.265888596474895</v>
      </c>
      <c r="CL35" s="664">
        <v>94.308481457731517</v>
      </c>
      <c r="CM35" s="664">
        <v>94.261471399308917</v>
      </c>
      <c r="CN35" s="664">
        <v>94.077987157535887</v>
      </c>
    </row>
    <row r="36" spans="1:92" s="663" customFormat="1" ht="13.5" thickBot="1">
      <c r="A36" s="667" t="s">
        <v>903</v>
      </c>
      <c r="B36" s="665"/>
      <c r="C36" s="665"/>
      <c r="D36" s="665"/>
      <c r="E36" s="665"/>
      <c r="F36" s="665"/>
      <c r="G36" s="665"/>
      <c r="H36" s="665"/>
      <c r="I36" s="665"/>
      <c r="J36" s="665"/>
      <c r="K36" s="665"/>
      <c r="L36" s="665"/>
      <c r="M36" s="665"/>
      <c r="N36" s="665"/>
      <c r="O36" s="665"/>
      <c r="P36" s="665"/>
      <c r="Q36" s="665"/>
      <c r="R36" s="665"/>
      <c r="S36" s="665"/>
      <c r="T36" s="665"/>
      <c r="U36" s="665"/>
      <c r="V36" s="665"/>
      <c r="W36" s="665"/>
      <c r="X36" s="665"/>
      <c r="Y36" s="665"/>
      <c r="Z36" s="665"/>
      <c r="AA36" s="665"/>
      <c r="AB36" s="665"/>
      <c r="AC36" s="665"/>
      <c r="AD36" s="665"/>
      <c r="AE36" s="665"/>
      <c r="AF36" s="665"/>
      <c r="AG36" s="665"/>
      <c r="AH36" s="665"/>
      <c r="AI36" s="665"/>
      <c r="AJ36" s="665"/>
      <c r="AK36" s="665"/>
      <c r="AL36" s="665"/>
      <c r="AM36" s="665"/>
      <c r="AN36" s="665"/>
      <c r="AO36" s="665"/>
      <c r="AP36" s="665"/>
      <c r="AQ36" s="665"/>
      <c r="AR36" s="665"/>
      <c r="AS36" s="665"/>
      <c r="AT36" s="665"/>
      <c r="AU36" s="665"/>
      <c r="AV36" s="665"/>
      <c r="AW36" s="665"/>
      <c r="AX36" s="665">
        <v>1</v>
      </c>
      <c r="AY36" s="665">
        <v>44.454731071886016</v>
      </c>
      <c r="AZ36" s="665">
        <v>44.266834765356592</v>
      </c>
      <c r="BA36" s="665">
        <v>44.215551382170069</v>
      </c>
      <c r="BB36" s="665">
        <v>43.332408861037322</v>
      </c>
      <c r="BC36" s="665">
        <v>43.373999889355467</v>
      </c>
      <c r="BD36" s="665">
        <v>42.484396258167031</v>
      </c>
      <c r="BE36" s="665">
        <v>41.560061872466228</v>
      </c>
      <c r="BF36" s="665">
        <v>40.831646644810135</v>
      </c>
      <c r="BG36" s="665">
        <v>39.824360359886867</v>
      </c>
      <c r="BH36" s="665">
        <v>39.698590074759935</v>
      </c>
      <c r="BI36" s="665">
        <v>39.673007141355107</v>
      </c>
      <c r="BJ36" s="665">
        <v>39.054129703845405</v>
      </c>
      <c r="BK36" s="665">
        <v>38.392905021724218</v>
      </c>
      <c r="BL36" s="665">
        <v>37.738092537398472</v>
      </c>
      <c r="BM36" s="665">
        <v>37.09530277932911</v>
      </c>
      <c r="BN36" s="665">
        <v>37.513146940857304</v>
      </c>
      <c r="BO36" s="665">
        <v>37.871910971313049</v>
      </c>
      <c r="BP36" s="665">
        <v>38.01892370974187</v>
      </c>
      <c r="BQ36" s="665">
        <v>37.754086191763527</v>
      </c>
      <c r="BR36" s="665">
        <v>37.122501774786841</v>
      </c>
      <c r="BS36" s="665">
        <v>36.416430724153557</v>
      </c>
      <c r="BT36" s="665">
        <v>35.708246368977292</v>
      </c>
      <c r="BU36" s="665">
        <v>36.096523326048505</v>
      </c>
      <c r="BV36" s="665">
        <v>36.165010584159432</v>
      </c>
      <c r="BW36" s="665">
        <v>36.690810937522762</v>
      </c>
      <c r="BX36" s="665">
        <v>36.963742697010922</v>
      </c>
      <c r="BY36" s="665">
        <v>36.569310669040597</v>
      </c>
      <c r="BZ36" s="665">
        <v>36.878396179987668</v>
      </c>
      <c r="CA36" s="665">
        <v>36.706917240945295</v>
      </c>
      <c r="CB36" s="665">
        <v>35.923307417143839</v>
      </c>
      <c r="CC36" s="665">
        <v>35.603758503734035</v>
      </c>
      <c r="CD36" s="665">
        <v>34.634608706468164</v>
      </c>
      <c r="CE36" s="665">
        <v>33.114257704038344</v>
      </c>
      <c r="CF36" s="665">
        <v>31.443578944343077</v>
      </c>
      <c r="CG36" s="665">
        <v>29.241481815852527</v>
      </c>
      <c r="CH36" s="665">
        <v>28.731435633184777</v>
      </c>
      <c r="CI36" s="665">
        <v>27.94337203861188</v>
      </c>
      <c r="CJ36" s="665">
        <v>27.590919851241413</v>
      </c>
      <c r="CK36" s="665">
        <v>27.091741899517768</v>
      </c>
      <c r="CL36" s="665">
        <v>25.852507486719329</v>
      </c>
      <c r="CM36" s="665">
        <v>25.476258643406553</v>
      </c>
      <c r="CN36" s="665">
        <v>25.394084683813002</v>
      </c>
    </row>
    <row r="37" spans="1:92" s="109" customFormat="1" ht="13.5" thickTop="1">
      <c r="A37" s="533"/>
      <c r="B37" s="250"/>
      <c r="C37" s="251"/>
      <c r="D37" s="251"/>
      <c r="E37" s="251"/>
      <c r="F37" s="251"/>
      <c r="G37" s="251"/>
      <c r="H37" s="251"/>
      <c r="I37" s="251"/>
      <c r="J37" s="251"/>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1"/>
      <c r="AH37" s="251"/>
      <c r="AI37" s="251"/>
      <c r="AJ37" s="251"/>
      <c r="AK37" s="251"/>
      <c r="AL37" s="251"/>
      <c r="AM37" s="251"/>
      <c r="AN37" s="251"/>
      <c r="AO37" s="251"/>
      <c r="AP37" s="251"/>
      <c r="AQ37" s="251"/>
      <c r="AR37" s="251"/>
      <c r="AS37" s="251"/>
      <c r="AT37" s="251"/>
      <c r="AU37" s="251"/>
      <c r="AV37" s="251"/>
      <c r="AW37" s="251"/>
      <c r="AX37" s="251"/>
      <c r="AY37" s="253"/>
      <c r="AZ37" s="253"/>
      <c r="BA37" s="253"/>
      <c r="BB37" s="253"/>
      <c r="BC37" s="253"/>
      <c r="BD37" s="253"/>
      <c r="BE37" s="253"/>
      <c r="BF37" s="253"/>
      <c r="BG37" s="253"/>
      <c r="BH37" s="253"/>
      <c r="BI37" s="253"/>
      <c r="BJ37" s="253"/>
      <c r="BK37" s="253"/>
      <c r="BL37" s="253"/>
      <c r="BM37" s="253"/>
      <c r="BN37" s="253"/>
      <c r="BO37" s="253"/>
      <c r="BP37" s="253"/>
      <c r="BQ37" s="253"/>
      <c r="BR37" s="253"/>
      <c r="BS37" s="400"/>
      <c r="BT37" s="400"/>
      <c r="BU37" s="400"/>
      <c r="BV37" s="400"/>
      <c r="BW37" s="400"/>
      <c r="BX37" s="400"/>
      <c r="BY37" s="400"/>
      <c r="BZ37" s="400"/>
    </row>
    <row r="38" spans="1:92" s="109" customFormat="1" ht="14.85" customHeight="1">
      <c r="A38" s="772" t="s">
        <v>658</v>
      </c>
      <c r="B38" s="250"/>
      <c r="C38" s="251"/>
      <c r="D38" s="251"/>
      <c r="E38" s="251"/>
      <c r="F38" s="251"/>
      <c r="G38" s="251"/>
      <c r="H38" s="251"/>
      <c r="I38" s="251"/>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c r="AG38" s="251"/>
      <c r="AH38" s="251"/>
      <c r="AI38" s="251"/>
      <c r="AJ38" s="251"/>
      <c r="AK38" s="251"/>
      <c r="AL38" s="251"/>
      <c r="AM38" s="251"/>
      <c r="AN38" s="251"/>
      <c r="AO38" s="251"/>
      <c r="AP38" s="251"/>
      <c r="AQ38" s="251"/>
      <c r="AR38" s="251"/>
      <c r="AS38" s="251"/>
      <c r="AT38" s="251"/>
      <c r="AU38" s="251"/>
      <c r="AV38" s="251"/>
      <c r="AW38" s="251"/>
      <c r="AX38" s="251"/>
      <c r="AY38" s="253"/>
      <c r="AZ38" s="253"/>
      <c r="BA38" s="253"/>
      <c r="BB38" s="253"/>
      <c r="BC38" s="253"/>
      <c r="BD38" s="253"/>
      <c r="BE38" s="253"/>
      <c r="BF38" s="253"/>
      <c r="BG38" s="253"/>
      <c r="BH38" s="253"/>
      <c r="BI38" s="253"/>
      <c r="BJ38" s="253"/>
      <c r="BK38" s="253"/>
      <c r="BL38" s="253"/>
      <c r="BM38" s="253"/>
      <c r="BN38" s="253"/>
      <c r="BO38" s="253"/>
      <c r="BP38" s="253"/>
      <c r="BQ38" s="253"/>
      <c r="BR38" s="253"/>
      <c r="BS38" s="400"/>
      <c r="BT38" s="400"/>
      <c r="BU38" s="400"/>
      <c r="BV38" s="400"/>
      <c r="BW38" s="400"/>
      <c r="BX38" s="400"/>
      <c r="BY38" s="400"/>
      <c r="BZ38" s="400"/>
    </row>
    <row r="39" spans="1:92" s="109" customFormat="1" ht="14.85" customHeight="1">
      <c r="A39" s="772" t="s">
        <v>659</v>
      </c>
      <c r="B39" s="250"/>
      <c r="C39" s="251"/>
      <c r="D39" s="251"/>
      <c r="E39" s="251"/>
      <c r="F39" s="251"/>
      <c r="G39" s="251"/>
      <c r="H39" s="251"/>
      <c r="I39" s="251"/>
      <c r="J39" s="251"/>
      <c r="K39" s="251"/>
      <c r="L39" s="251"/>
      <c r="M39" s="251"/>
      <c r="N39" s="251"/>
      <c r="O39" s="251"/>
      <c r="P39" s="251"/>
      <c r="Q39" s="251"/>
      <c r="R39" s="251"/>
      <c r="S39" s="251"/>
      <c r="T39" s="251"/>
      <c r="U39" s="251"/>
      <c r="V39" s="251"/>
      <c r="W39" s="251"/>
      <c r="X39" s="251"/>
      <c r="Y39" s="251"/>
      <c r="Z39" s="251"/>
      <c r="AA39" s="251"/>
      <c r="AB39" s="251"/>
      <c r="AC39" s="251"/>
      <c r="AD39" s="251"/>
      <c r="AE39" s="251"/>
      <c r="AF39" s="251"/>
      <c r="AG39" s="251"/>
      <c r="AH39" s="251"/>
      <c r="AI39" s="251"/>
      <c r="AJ39" s="251"/>
      <c r="AK39" s="251"/>
      <c r="AL39" s="251"/>
      <c r="AM39" s="251"/>
      <c r="AN39" s="251"/>
      <c r="AO39" s="251"/>
      <c r="AP39" s="251"/>
      <c r="AQ39" s="251"/>
      <c r="AR39" s="251"/>
      <c r="AS39" s="251"/>
      <c r="AT39" s="251"/>
      <c r="AU39" s="251"/>
      <c r="AV39" s="251"/>
      <c r="AW39" s="251"/>
      <c r="AX39" s="251"/>
      <c r="AY39" s="253"/>
      <c r="AZ39" s="253"/>
      <c r="BA39" s="253"/>
      <c r="BB39" s="253"/>
      <c r="BC39" s="253"/>
      <c r="BD39" s="253"/>
      <c r="BE39" s="253"/>
      <c r="BF39" s="253"/>
      <c r="BG39" s="253"/>
      <c r="BH39" s="253"/>
      <c r="BI39" s="253"/>
      <c r="BJ39" s="253"/>
      <c r="BK39" s="253"/>
      <c r="BL39" s="253"/>
      <c r="BM39" s="253"/>
      <c r="BN39" s="253"/>
      <c r="BO39" s="253"/>
      <c r="BP39" s="253"/>
      <c r="BQ39" s="253"/>
      <c r="BR39" s="253"/>
      <c r="BS39" s="400"/>
      <c r="BT39" s="400"/>
      <c r="BU39" s="400"/>
      <c r="BV39" s="400"/>
      <c r="BW39" s="400"/>
      <c r="BX39" s="400"/>
      <c r="BY39" s="400"/>
      <c r="BZ39" s="400"/>
    </row>
    <row r="40" spans="1:92" s="109" customFormat="1">
      <c r="A40" s="79"/>
      <c r="B40" s="111"/>
      <c r="C40" s="85"/>
      <c r="D40" s="85"/>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291"/>
      <c r="AZ40" s="291"/>
      <c r="BA40" s="291"/>
      <c r="BB40" s="291"/>
      <c r="BC40" s="291"/>
      <c r="BD40" s="291"/>
      <c r="BE40" s="291"/>
      <c r="BF40" s="291"/>
      <c r="BG40" s="291"/>
      <c r="BH40" s="291"/>
      <c r="BI40" s="291"/>
      <c r="BJ40" s="291"/>
      <c r="BK40" s="291"/>
      <c r="BL40" s="291"/>
      <c r="BM40" s="291"/>
      <c r="BN40" s="291"/>
      <c r="BO40" s="291"/>
      <c r="BP40" s="291"/>
      <c r="BQ40" s="291"/>
      <c r="BR40" s="291"/>
    </row>
    <row r="41" spans="1:92" s="109" customFormat="1">
      <c r="A41" s="79"/>
      <c r="B41" s="111"/>
      <c r="C41" s="85"/>
      <c r="D41" s="85"/>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85"/>
      <c r="AY41" s="291"/>
      <c r="AZ41" s="291"/>
      <c r="BA41" s="291"/>
      <c r="BB41" s="291"/>
      <c r="BC41" s="291"/>
      <c r="BD41" s="291"/>
      <c r="BE41" s="291"/>
      <c r="BF41" s="291"/>
      <c r="BG41" s="291"/>
      <c r="BH41" s="291"/>
      <c r="BI41" s="291"/>
      <c r="BJ41" s="291"/>
      <c r="BK41" s="291"/>
      <c r="BL41" s="291"/>
      <c r="BM41" s="291"/>
      <c r="BN41" s="291"/>
      <c r="BO41" s="291"/>
      <c r="BP41" s="291"/>
      <c r="BQ41" s="291"/>
      <c r="BR41" s="291"/>
    </row>
  </sheetData>
  <sheetProtection sheet="1" objects="1" scenarios="1"/>
  <hyperlinks>
    <hyperlink ref="A4" location="'Index'!F22" display="Índice!F16" xr:uid="{C454ECAB-BD52-4640-9D61-AEE7623D4057}"/>
  </hyperlinks>
  <printOptions horizontalCentered="1"/>
  <pageMargins left="0.39370078740157483" right="0.39370078740157483" top="0.39370078740157483" bottom="0.39370078740157483" header="0.51181102362204722" footer="0.51181102362204722"/>
  <pageSetup paperSize="9" orientation="landscape" r:id="rId1"/>
  <headerFooter alignWithMargins="0">
    <oddHeader>&amp;R&amp;"Calibri"&amp;10&amp;K000000 #interna&amp;1#_x000D_</oddHead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B0E3E-B9AB-4809-952D-73C4A40837D7}">
  <sheetPr codeName="Plan52">
    <tabColor rgb="FF808080"/>
  </sheetPr>
  <dimension ref="A1:AR15"/>
  <sheetViews>
    <sheetView showGridLines="0" showRowColHeaders="0" zoomScaleNormal="100" workbookViewId="0">
      <pane xSplit="1" ySplit="5" topLeftCell="AJ6" activePane="bottomRight" state="frozen"/>
      <selection pane="topRight" activeCell="B1" sqref="B1"/>
      <selection pane="bottomLeft" activeCell="A6" sqref="A6"/>
      <selection pane="bottomRight" activeCell="A4" sqref="A4"/>
    </sheetView>
  </sheetViews>
  <sheetFormatPr defaultColWidth="12.42578125" defaultRowHeight="12.75"/>
  <cols>
    <col min="1" max="1" width="52.7109375" customWidth="1"/>
    <col min="2" max="236" width="12.7109375" customWidth="1"/>
  </cols>
  <sheetData>
    <row r="1" spans="1:44" s="323" customFormat="1" ht="16.350000000000001" customHeight="1">
      <c r="A1" s="320"/>
      <c r="B1" s="339"/>
      <c r="C1" s="339"/>
      <c r="D1" s="339"/>
      <c r="E1" s="339"/>
      <c r="F1" s="339"/>
      <c r="G1" s="339"/>
      <c r="H1" s="339"/>
      <c r="I1" s="339"/>
      <c r="J1" s="339"/>
      <c r="K1" s="339"/>
      <c r="L1" s="339"/>
      <c r="M1" s="339"/>
      <c r="N1" s="339"/>
      <c r="O1" s="339"/>
      <c r="P1" s="339"/>
      <c r="Q1" s="339"/>
      <c r="R1" s="339"/>
      <c r="S1" s="339"/>
      <c r="T1" s="339"/>
      <c r="U1" s="339"/>
      <c r="V1" s="339"/>
      <c r="W1" s="339"/>
      <c r="X1" s="339"/>
      <c r="Y1" s="339"/>
      <c r="Z1" s="339"/>
      <c r="AA1" s="339"/>
      <c r="AB1" s="339"/>
      <c r="AC1" s="339"/>
      <c r="AD1" s="339"/>
      <c r="AE1" s="339"/>
      <c r="AF1" s="339"/>
      <c r="AG1" s="339"/>
      <c r="AH1" s="339"/>
      <c r="AI1" s="339"/>
      <c r="AJ1" s="339"/>
      <c r="AK1" s="339"/>
      <c r="AL1" s="339"/>
      <c r="AM1" s="339"/>
      <c r="AN1" s="339"/>
      <c r="AO1" s="339"/>
      <c r="AP1" s="339"/>
      <c r="AQ1" s="339"/>
      <c r="AR1" s="339"/>
    </row>
    <row r="2" spans="1:44" s="323" customFormat="1" ht="33" customHeight="1">
      <c r="A2" s="620" t="s">
        <v>244</v>
      </c>
      <c r="B2" s="339"/>
      <c r="C2" s="339"/>
      <c r="D2" s="339"/>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c r="AH2" s="339"/>
      <c r="AI2" s="339"/>
      <c r="AJ2" s="339"/>
      <c r="AK2" s="339"/>
      <c r="AL2" s="339"/>
      <c r="AM2" s="339"/>
      <c r="AN2" s="339"/>
      <c r="AO2" s="339"/>
      <c r="AP2" s="339"/>
      <c r="AQ2" s="339"/>
      <c r="AR2" s="339"/>
    </row>
    <row r="3" spans="1:44" s="323" customFormat="1" ht="16.350000000000001" customHeight="1">
      <c r="A3" s="621" t="s">
        <v>1595</v>
      </c>
      <c r="B3" s="339"/>
      <c r="C3" s="339"/>
      <c r="D3" s="339"/>
      <c r="E3" s="339"/>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39"/>
      <c r="AG3" s="339"/>
      <c r="AH3" s="339"/>
      <c r="AI3" s="339"/>
      <c r="AJ3" s="339"/>
      <c r="AK3" s="339"/>
      <c r="AL3" s="339"/>
      <c r="AM3" s="339"/>
      <c r="AN3" s="339"/>
      <c r="AO3" s="339"/>
      <c r="AP3" s="339"/>
      <c r="AQ3" s="339"/>
      <c r="AR3" s="339"/>
    </row>
    <row r="4" spans="1:44" s="323" customFormat="1" ht="16.350000000000001" customHeight="1">
      <c r="A4" s="95" t="s">
        <v>1457</v>
      </c>
      <c r="B4" s="94" t="s">
        <v>1492</v>
      </c>
      <c r="C4" s="94" t="s">
        <v>1493</v>
      </c>
      <c r="D4" s="94" t="s">
        <v>1494</v>
      </c>
      <c r="E4" s="94" t="s">
        <v>1495</v>
      </c>
      <c r="F4" s="94" t="s">
        <v>1496</v>
      </c>
      <c r="G4" s="94" t="s">
        <v>1497</v>
      </c>
      <c r="H4" s="94" t="s">
        <v>1498</v>
      </c>
      <c r="I4" s="94" t="s">
        <v>1499</v>
      </c>
      <c r="J4" s="94" t="s">
        <v>1500</v>
      </c>
      <c r="K4" s="94" t="s">
        <v>1501</v>
      </c>
      <c r="L4" s="94" t="s">
        <v>1502</v>
      </c>
      <c r="M4" s="94" t="s">
        <v>1503</v>
      </c>
      <c r="N4" s="94" t="s">
        <v>1504</v>
      </c>
      <c r="O4" s="94" t="s">
        <v>1505</v>
      </c>
      <c r="P4" s="94" t="s">
        <v>1506</v>
      </c>
      <c r="Q4" s="94" t="s">
        <v>1507</v>
      </c>
      <c r="R4" s="94" t="s">
        <v>1508</v>
      </c>
      <c r="S4" s="94" t="s">
        <v>1509</v>
      </c>
      <c r="T4" s="94" t="s">
        <v>1510</v>
      </c>
      <c r="U4" s="94" t="s">
        <v>1511</v>
      </c>
      <c r="V4" s="94" t="s">
        <v>1512</v>
      </c>
      <c r="W4" s="94" t="s">
        <v>1513</v>
      </c>
      <c r="X4" s="94" t="s">
        <v>1514</v>
      </c>
      <c r="Y4" s="94" t="s">
        <v>1515</v>
      </c>
      <c r="Z4" s="94" t="s">
        <v>1516</v>
      </c>
      <c r="AA4" s="94" t="s">
        <v>1517</v>
      </c>
      <c r="AB4" s="94" t="s">
        <v>1518</v>
      </c>
      <c r="AC4" s="94" t="s">
        <v>1519</v>
      </c>
      <c r="AD4" s="94" t="s">
        <v>1520</v>
      </c>
      <c r="AE4" s="94" t="s">
        <v>1388</v>
      </c>
      <c r="AF4" s="94" t="s">
        <v>1389</v>
      </c>
      <c r="AG4" s="94" t="s">
        <v>1390</v>
      </c>
      <c r="AH4" s="94" t="s">
        <v>1391</v>
      </c>
      <c r="AI4" s="94" t="s">
        <v>1392</v>
      </c>
      <c r="AJ4" s="94" t="s">
        <v>1393</v>
      </c>
      <c r="AK4" s="94" t="s">
        <v>1394</v>
      </c>
      <c r="AL4" s="94" t="s">
        <v>1395</v>
      </c>
      <c r="AM4" s="94" t="s">
        <v>1396</v>
      </c>
      <c r="AN4" s="94" t="s">
        <v>1397</v>
      </c>
      <c r="AO4" s="94" t="s">
        <v>1398</v>
      </c>
      <c r="AP4" s="94" t="s">
        <v>1399</v>
      </c>
      <c r="AQ4" s="94" t="s">
        <v>1400</v>
      </c>
      <c r="AR4" s="94" t="s">
        <v>1401</v>
      </c>
    </row>
    <row r="5" spans="1:44" s="109" customFormat="1" ht="4.5" customHeight="1">
      <c r="A5" s="344"/>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row>
    <row r="6" spans="1:44" s="109" customFormat="1">
      <c r="A6" s="122" t="s">
        <v>800</v>
      </c>
      <c r="B6" s="524">
        <v>4947146075.71</v>
      </c>
      <c r="C6" s="524">
        <v>5429952885.1599903</v>
      </c>
      <c r="D6" s="524">
        <v>5517061650.7700005</v>
      </c>
      <c r="E6" s="524">
        <v>5884326525.46</v>
      </c>
      <c r="F6" s="524">
        <v>5321708722.5</v>
      </c>
      <c r="G6" s="524">
        <v>5267728226.7999992</v>
      </c>
      <c r="H6" s="524">
        <v>5583727731.3599997</v>
      </c>
      <c r="I6" s="524">
        <v>5874682964.0900106</v>
      </c>
      <c r="J6" s="524">
        <v>5510884170.9099998</v>
      </c>
      <c r="K6" s="524">
        <v>5992851280.8199997</v>
      </c>
      <c r="L6" s="524">
        <v>5972148525.1100006</v>
      </c>
      <c r="M6" s="524">
        <v>6318231711.46</v>
      </c>
      <c r="N6" s="524">
        <v>6213276553.9300003</v>
      </c>
      <c r="O6" s="524">
        <v>6431500816.3099995</v>
      </c>
      <c r="P6" s="524">
        <v>6562093647.1800003</v>
      </c>
      <c r="Q6" s="524">
        <v>6734544821.5500002</v>
      </c>
      <c r="R6" s="524">
        <v>6548131224.9300003</v>
      </c>
      <c r="S6" s="524">
        <v>6797619755.1599903</v>
      </c>
      <c r="T6" s="524">
        <v>6870768928.3699999</v>
      </c>
      <c r="U6" s="524">
        <v>7235852428.6900005</v>
      </c>
      <c r="V6" s="524">
        <v>6795434177.8299999</v>
      </c>
      <c r="W6" s="524">
        <v>7438842314.6500006</v>
      </c>
      <c r="X6" s="524">
        <v>7466391214.2300005</v>
      </c>
      <c r="Y6" s="524">
        <v>7508003522.9800005</v>
      </c>
      <c r="Z6" s="524">
        <v>7067299560.7399998</v>
      </c>
      <c r="AA6" s="524">
        <v>6965074699.8200006</v>
      </c>
      <c r="AB6" s="524">
        <v>7280554080.9200001</v>
      </c>
      <c r="AC6" s="524">
        <v>7388959990.2199993</v>
      </c>
      <c r="AD6" s="524">
        <v>6877831557.4399996</v>
      </c>
      <c r="AE6" s="524">
        <v>7205720266.560009</v>
      </c>
      <c r="AF6" s="524">
        <v>7437995931.71</v>
      </c>
      <c r="AG6" s="524">
        <v>7821788457.3100004</v>
      </c>
      <c r="AH6" s="524">
        <v>7524544008.3900003</v>
      </c>
      <c r="AI6" s="524">
        <v>7847187710.4899998</v>
      </c>
      <c r="AJ6" s="524">
        <v>8524452873.4700003</v>
      </c>
      <c r="AK6" s="524">
        <v>8436990046.6000099</v>
      </c>
      <c r="AL6" s="524">
        <v>8131702453.6700001</v>
      </c>
      <c r="AM6" s="524">
        <v>8285926556.689991</v>
      </c>
      <c r="AN6" s="524">
        <v>8669894676</v>
      </c>
      <c r="AO6" s="524">
        <v>8743673414.9099903</v>
      </c>
      <c r="AP6" s="524">
        <v>8344382161.04</v>
      </c>
      <c r="AQ6" s="524">
        <v>8844652887.4100094</v>
      </c>
      <c r="AR6" s="524">
        <v>9096155136.0200005</v>
      </c>
    </row>
    <row r="7" spans="1:44" s="109" customFormat="1">
      <c r="A7" s="122" t="s">
        <v>801</v>
      </c>
      <c r="B7" s="524">
        <v>7184532122.8299999</v>
      </c>
      <c r="C7" s="524">
        <v>7206480336.4400005</v>
      </c>
      <c r="D7" s="524">
        <v>7448239626.8199997</v>
      </c>
      <c r="E7" s="524">
        <v>8020099747.6400099</v>
      </c>
      <c r="F7" s="524">
        <v>7618731651.7299995</v>
      </c>
      <c r="G7" s="524">
        <v>7760015875.4899998</v>
      </c>
      <c r="H7" s="524">
        <v>7849647568.1500006</v>
      </c>
      <c r="I7" s="524">
        <v>8417158441.7300014</v>
      </c>
      <c r="J7" s="524">
        <v>7808180773.8600006</v>
      </c>
      <c r="K7" s="524">
        <v>7973051132.1700001</v>
      </c>
      <c r="L7" s="524">
        <v>8419304725.8500004</v>
      </c>
      <c r="M7" s="524">
        <v>8616596890.8099995</v>
      </c>
      <c r="N7" s="524">
        <v>7456467543.8099995</v>
      </c>
      <c r="O7" s="524">
        <v>7546418553.75</v>
      </c>
      <c r="P7" s="524">
        <v>7559567878.0499992</v>
      </c>
      <c r="Q7" s="524">
        <v>7905781199.7900019</v>
      </c>
      <c r="R7" s="524">
        <v>7431941519.5799999</v>
      </c>
      <c r="S7" s="524">
        <v>7731661317.4199991</v>
      </c>
      <c r="T7" s="524">
        <v>7593092800.4099998</v>
      </c>
      <c r="U7" s="524">
        <v>7922505057.1399908</v>
      </c>
      <c r="V7" s="524">
        <v>7566086835.8199997</v>
      </c>
      <c r="W7" s="524">
        <v>7649481960.3299999</v>
      </c>
      <c r="X7" s="524">
        <v>7710386507.1300001</v>
      </c>
      <c r="Y7" s="524">
        <v>8610873424.8400097</v>
      </c>
      <c r="Z7" s="524">
        <v>7770253869.6799898</v>
      </c>
      <c r="AA7" s="524">
        <v>7850148555.9399996</v>
      </c>
      <c r="AB7" s="524">
        <v>7835351884.6200008</v>
      </c>
      <c r="AC7" s="524">
        <v>8127635963.9099998</v>
      </c>
      <c r="AD7" s="524">
        <v>7736960168.2600002</v>
      </c>
      <c r="AE7" s="524">
        <v>7857265073.48001</v>
      </c>
      <c r="AF7" s="524">
        <v>7914898996.9499998</v>
      </c>
      <c r="AG7" s="524">
        <v>8517092838.1999893</v>
      </c>
      <c r="AH7" s="524">
        <v>8147480046.7299995</v>
      </c>
      <c r="AI7" s="524">
        <v>8248269278.9099998</v>
      </c>
      <c r="AJ7" s="524">
        <v>8346056240.0299997</v>
      </c>
      <c r="AK7" s="524">
        <v>8856921049.3199997</v>
      </c>
      <c r="AL7" s="524">
        <v>8465590445.1199999</v>
      </c>
      <c r="AM7" s="524">
        <v>8810101841.1199989</v>
      </c>
      <c r="AN7" s="524">
        <v>8926242679.9599991</v>
      </c>
      <c r="AO7" s="524">
        <v>9252546655.0700111</v>
      </c>
      <c r="AP7" s="524">
        <v>8878240759.1199989</v>
      </c>
      <c r="AQ7" s="524">
        <v>9245139207.1499996</v>
      </c>
      <c r="AR7" s="524">
        <v>9372695501.1000004</v>
      </c>
    </row>
    <row r="8" spans="1:44" s="109" customFormat="1">
      <c r="A8" s="122" t="s">
        <v>802</v>
      </c>
      <c r="B8" s="524">
        <v>4281306558.0599999</v>
      </c>
      <c r="C8" s="524">
        <v>4206909946.1299901</v>
      </c>
      <c r="D8" s="524">
        <v>4405919356.1899996</v>
      </c>
      <c r="E8" s="524">
        <v>4643781439.56001</v>
      </c>
      <c r="F8" s="524">
        <v>4629127598.2600002</v>
      </c>
      <c r="G8" s="524">
        <v>4870824978.6700001</v>
      </c>
      <c r="H8" s="524">
        <v>4765034722.7300005</v>
      </c>
      <c r="I8" s="524">
        <v>4967969893.3300018</v>
      </c>
      <c r="J8" s="524">
        <v>4789002408.8500004</v>
      </c>
      <c r="K8" s="524">
        <v>4956149319.2600002</v>
      </c>
      <c r="L8" s="524">
        <v>5282627262.4200001</v>
      </c>
      <c r="M8" s="524">
        <v>5210147682.3199997</v>
      </c>
      <c r="N8" s="524">
        <v>4676129081.8699999</v>
      </c>
      <c r="O8" s="524">
        <v>4816235868.9800005</v>
      </c>
      <c r="P8" s="524">
        <v>4679102385.46</v>
      </c>
      <c r="Q8" s="524">
        <v>4804291731.4700022</v>
      </c>
      <c r="R8" s="524">
        <v>4751197325.1199999</v>
      </c>
      <c r="S8" s="524">
        <v>5034125432.0899992</v>
      </c>
      <c r="T8" s="524">
        <v>4765295997.9700003</v>
      </c>
      <c r="U8" s="524">
        <v>4969500312.7000008</v>
      </c>
      <c r="V8" s="524">
        <v>4866110985.9799995</v>
      </c>
      <c r="W8" s="524">
        <v>4920987528.3500004</v>
      </c>
      <c r="X8" s="524">
        <v>4883501860.7600002</v>
      </c>
      <c r="Y8" s="524">
        <v>5529682157.2100096</v>
      </c>
      <c r="Z8" s="524">
        <v>4919398537.6799898</v>
      </c>
      <c r="AA8" s="524">
        <v>5007681427.8199997</v>
      </c>
      <c r="AB8" s="524">
        <v>4986297159.6800003</v>
      </c>
      <c r="AC8" s="524">
        <v>5059737386.0100002</v>
      </c>
      <c r="AD8" s="524">
        <v>4988590080.1800003</v>
      </c>
      <c r="AE8" s="524">
        <v>4960736308.56001</v>
      </c>
      <c r="AF8" s="524">
        <v>5000003672.3299999</v>
      </c>
      <c r="AG8" s="524">
        <v>5260823265.8499899</v>
      </c>
      <c r="AH8" s="524">
        <v>5188764457.4899998</v>
      </c>
      <c r="AI8" s="524">
        <v>5344817913.8500004</v>
      </c>
      <c r="AJ8" s="524">
        <v>5414942256.7299995</v>
      </c>
      <c r="AK8" s="524">
        <v>5621505771.9499998</v>
      </c>
      <c r="AL8" s="524">
        <v>5617693501.6099997</v>
      </c>
      <c r="AM8" s="524">
        <v>5791492604.79</v>
      </c>
      <c r="AN8" s="524">
        <v>5695751029.5500002</v>
      </c>
      <c r="AO8" s="524">
        <v>6032944995.3700104</v>
      </c>
      <c r="AP8" s="524">
        <v>5880292914.3199997</v>
      </c>
      <c r="AQ8" s="524">
        <v>6074573538.5500002</v>
      </c>
      <c r="AR8" s="524">
        <v>6080595634.3400002</v>
      </c>
    </row>
    <row r="9" spans="1:44" s="109" customFormat="1">
      <c r="A9" s="537" t="s">
        <v>804</v>
      </c>
      <c r="B9" s="538">
        <v>115.55225043150645</v>
      </c>
      <c r="C9" s="538">
        <v>129.07223959369747</v>
      </c>
      <c r="D9" s="538">
        <v>125.21930622763047</v>
      </c>
      <c r="E9" s="538">
        <v>126.71411439246224</v>
      </c>
      <c r="F9" s="538">
        <v>114.96137467673881</v>
      </c>
      <c r="G9" s="538">
        <v>108.14858365611764</v>
      </c>
      <c r="H9" s="538">
        <v>117.18126008032425</v>
      </c>
      <c r="I9" s="538">
        <v>118.25117885632443</v>
      </c>
      <c r="J9" s="538">
        <v>115.07373979862641</v>
      </c>
      <c r="K9" s="538">
        <v>120.9174884528053</v>
      </c>
      <c r="L9" s="538">
        <v>113.0526200020807</v>
      </c>
      <c r="M9" s="538">
        <v>121.26780461329625</v>
      </c>
      <c r="N9" s="538">
        <v>132.8722207010866</v>
      </c>
      <c r="O9" s="538">
        <v>133.53791199748872</v>
      </c>
      <c r="P9" s="538">
        <v>140.24257446409533</v>
      </c>
      <c r="Q9" s="538">
        <v>140.17768274636779</v>
      </c>
      <c r="R9" s="538">
        <v>137.82065397093598</v>
      </c>
      <c r="S9" s="538">
        <v>135.03079823614661</v>
      </c>
      <c r="T9" s="538">
        <v>144.18346586018842</v>
      </c>
      <c r="U9" s="538">
        <v>145.60523137906108</v>
      </c>
      <c r="V9" s="538">
        <v>139.64815429423356</v>
      </c>
      <c r="W9" s="538">
        <v>151.16564046940866</v>
      </c>
      <c r="X9" s="538">
        <v>152.89010687646251</v>
      </c>
      <c r="Y9" s="538">
        <v>135.77640286594971</v>
      </c>
      <c r="Z9" s="538">
        <v>143.66186245347322</v>
      </c>
      <c r="AA9" s="538">
        <v>139.08781539348271</v>
      </c>
      <c r="AB9" s="538">
        <v>146.01123534697712</v>
      </c>
      <c r="AC9" s="538">
        <v>146.034456465077</v>
      </c>
      <c r="AD9" s="538">
        <v>137.87125113298205</v>
      </c>
      <c r="AE9" s="538">
        <v>145.25505526520655</v>
      </c>
      <c r="AF9" s="538">
        <v>148.75980937517787</v>
      </c>
      <c r="AG9" s="538">
        <v>148.67993205710241</v>
      </c>
      <c r="AH9" s="538">
        <v>145.01610296702319</v>
      </c>
      <c r="AI9" s="538">
        <v>146.81861640516547</v>
      </c>
      <c r="AJ9" s="538">
        <v>157.42463112834349</v>
      </c>
      <c r="AK9" s="538">
        <v>150.0841658599484</v>
      </c>
      <c r="AL9" s="538">
        <v>144.75162184158853</v>
      </c>
      <c r="AM9" s="538">
        <v>143.07065763732319</v>
      </c>
      <c r="AN9" s="538">
        <v>152.21688291886198</v>
      </c>
      <c r="AO9" s="538">
        <v>144.93209239633927</v>
      </c>
      <c r="AP9" s="538">
        <v>141.90419223367803</v>
      </c>
      <c r="AQ9" s="538">
        <v>145.60121515166028</v>
      </c>
      <c r="AR9" s="538">
        <v>149.59315966761068</v>
      </c>
    </row>
    <row r="10" spans="1:44" s="109" customFormat="1" ht="13.5" thickBot="1">
      <c r="A10" s="539" t="s">
        <v>803</v>
      </c>
      <c r="B10" s="338">
        <v>68.858291550950852</v>
      </c>
      <c r="C10" s="338">
        <v>75.348195397177548</v>
      </c>
      <c r="D10" s="338">
        <v>74.072021406291555</v>
      </c>
      <c r="E10" s="338">
        <v>73.369742404906106</v>
      </c>
      <c r="F10" s="338">
        <v>69.85032372536169</v>
      </c>
      <c r="G10" s="338">
        <v>67.882956830515155</v>
      </c>
      <c r="H10" s="338">
        <v>71.133483164467322</v>
      </c>
      <c r="I10" s="338">
        <v>69.794135452707138</v>
      </c>
      <c r="J10" s="338">
        <v>70.578337394021105</v>
      </c>
      <c r="K10" s="338">
        <v>75.163838554098731</v>
      </c>
      <c r="L10" s="338">
        <v>70.933987063962235</v>
      </c>
      <c r="M10" s="338">
        <v>73.326300296102829</v>
      </c>
      <c r="N10" s="338">
        <v>83.327346594406677</v>
      </c>
      <c r="O10" s="338">
        <v>85.225869337899752</v>
      </c>
      <c r="P10" s="338">
        <v>86.805142212344293</v>
      </c>
      <c r="Q10" s="338">
        <v>85.185064592084686</v>
      </c>
      <c r="R10" s="338">
        <v>88.107948746346622</v>
      </c>
      <c r="S10" s="338">
        <v>87.919264386871873</v>
      </c>
      <c r="T10" s="338">
        <v>90.487092795691936</v>
      </c>
      <c r="U10" s="338">
        <v>91.332884946142642</v>
      </c>
      <c r="V10" s="338">
        <v>89.814382590198264</v>
      </c>
      <c r="W10" s="338">
        <v>97.246354109044631</v>
      </c>
      <c r="X10" s="338">
        <v>96.835498548946006</v>
      </c>
      <c r="Y10" s="338">
        <v>87.192125032536978</v>
      </c>
      <c r="Z10" s="338">
        <v>90.95326458144487</v>
      </c>
      <c r="AA10" s="338">
        <v>88.7253871718098</v>
      </c>
      <c r="AB10" s="338">
        <v>92.919299453684872</v>
      </c>
      <c r="AC10" s="338">
        <v>90.91155193256661</v>
      </c>
      <c r="AD10" s="338">
        <v>88.895786043406574</v>
      </c>
      <c r="AE10" s="338">
        <v>91.707740532782751</v>
      </c>
      <c r="AF10" s="338">
        <v>93.974615905726992</v>
      </c>
      <c r="AG10" s="338">
        <v>91.836364894703493</v>
      </c>
      <c r="AH10" s="338">
        <v>92.354248985365544</v>
      </c>
      <c r="AI10" s="338">
        <v>95.137385130653712</v>
      </c>
      <c r="AJ10" s="338">
        <v>102.13749618154213</v>
      </c>
      <c r="AK10" s="338">
        <v>95.258724782781812</v>
      </c>
      <c r="AL10" s="338">
        <v>96.055939705393257</v>
      </c>
      <c r="AM10" s="338">
        <v>94.050292563208643</v>
      </c>
      <c r="AN10" s="338">
        <v>97.128153321043825</v>
      </c>
      <c r="AO10" s="338">
        <v>94.500181851218443</v>
      </c>
      <c r="AP10" s="338">
        <v>93.986887576442399</v>
      </c>
      <c r="AQ10" s="338">
        <v>95.668141811966862</v>
      </c>
      <c r="AR10" s="338">
        <v>97.049510836583295</v>
      </c>
    </row>
    <row r="11" spans="1:44" s="109" customFormat="1" ht="13.5" thickTop="1">
      <c r="B11" s="291"/>
      <c r="C11" s="291"/>
      <c r="D11" s="291"/>
      <c r="E11" s="291"/>
      <c r="F11" s="291"/>
      <c r="G11" s="291"/>
      <c r="H11" s="291"/>
      <c r="I11" s="291"/>
      <c r="J11" s="291"/>
      <c r="K11" s="291"/>
      <c r="L11" s="291"/>
      <c r="M11" s="291"/>
      <c r="N11" s="291"/>
      <c r="O11" s="291"/>
      <c r="P11" s="291"/>
      <c r="Q11" s="291"/>
      <c r="R11" s="291"/>
      <c r="S11" s="291"/>
      <c r="T11" s="291"/>
      <c r="U11" s="291"/>
      <c r="V11" s="291"/>
    </row>
    <row r="12" spans="1:44" s="109" customFormat="1">
      <c r="B12" s="291"/>
      <c r="C12" s="291"/>
      <c r="D12" s="291"/>
      <c r="E12" s="291"/>
      <c r="F12" s="291"/>
      <c r="G12" s="291"/>
      <c r="H12" s="291"/>
      <c r="I12" s="291"/>
      <c r="J12" s="291"/>
      <c r="K12" s="291"/>
      <c r="L12" s="291"/>
      <c r="M12" s="291"/>
      <c r="N12" s="291"/>
      <c r="O12" s="291"/>
      <c r="P12" s="291"/>
      <c r="Q12" s="291"/>
      <c r="R12" s="291"/>
      <c r="S12" s="291"/>
      <c r="T12" s="291"/>
      <c r="U12" s="291"/>
      <c r="V12" s="291"/>
    </row>
    <row r="13" spans="1:44" s="109" customFormat="1">
      <c r="B13" s="291"/>
      <c r="C13" s="291"/>
      <c r="D13" s="291"/>
      <c r="E13" s="291"/>
      <c r="F13" s="291"/>
      <c r="G13" s="291"/>
      <c r="H13" s="291"/>
      <c r="I13" s="291"/>
      <c r="J13" s="291"/>
      <c r="K13" s="291"/>
      <c r="L13" s="291"/>
      <c r="M13" s="291"/>
      <c r="N13" s="291"/>
      <c r="O13" s="291"/>
      <c r="P13" s="291"/>
      <c r="Q13" s="291"/>
      <c r="R13" s="291"/>
      <c r="S13" s="291"/>
      <c r="T13" s="291"/>
      <c r="U13" s="291"/>
      <c r="V13" s="291"/>
    </row>
    <row r="14" spans="1:44" s="109" customFormat="1">
      <c r="B14" s="291"/>
      <c r="C14" s="291"/>
      <c r="D14" s="291"/>
      <c r="E14" s="291"/>
      <c r="F14" s="291"/>
      <c r="G14" s="291"/>
      <c r="H14" s="291"/>
      <c r="I14" s="291"/>
      <c r="J14" s="291"/>
      <c r="K14" s="291"/>
      <c r="L14" s="291"/>
      <c r="M14" s="291"/>
      <c r="N14" s="291"/>
      <c r="O14" s="291"/>
      <c r="P14" s="291"/>
      <c r="Q14" s="291"/>
      <c r="R14" s="291"/>
      <c r="S14" s="291"/>
      <c r="T14" s="291"/>
      <c r="U14" s="291"/>
      <c r="V14" s="291"/>
    </row>
    <row r="15" spans="1:44" s="109" customFormat="1">
      <c r="B15" s="291"/>
      <c r="C15" s="291"/>
      <c r="D15" s="291"/>
      <c r="E15" s="291"/>
      <c r="F15" s="291"/>
      <c r="G15" s="291"/>
      <c r="H15" s="291"/>
      <c r="I15" s="291"/>
      <c r="J15" s="291"/>
      <c r="K15" s="291"/>
      <c r="L15" s="291"/>
      <c r="M15" s="291"/>
      <c r="N15" s="291"/>
      <c r="O15" s="291"/>
      <c r="P15" s="291"/>
      <c r="Q15" s="291"/>
      <c r="R15" s="291"/>
      <c r="S15" s="291"/>
      <c r="T15" s="291"/>
      <c r="U15" s="291"/>
      <c r="V15" s="291"/>
    </row>
  </sheetData>
  <sheetProtection sheet="1" objects="1" scenarios="1"/>
  <hyperlinks>
    <hyperlink ref="A4" location="'Index'!F15" display="'Índice'!A1" xr:uid="{78519EC0-8B0F-4DC9-A080-6503D7AA9E60}"/>
  </hyperlinks>
  <printOptions horizontalCentered="1"/>
  <pageMargins left="0.39370078740157483" right="0.39370078740157483" top="0.39370078740157483" bottom="0.39370078740157483" header="0.51181102362204722" footer="0.51181102362204722"/>
  <pageSetup paperSize="9" orientation="landscape" r:id="rId1"/>
  <headerFooter alignWithMargins="0">
    <oddHeader>&amp;R&amp;"Calibri"&amp;10&amp;K000000 #interna&amp;1#_x000D_</oddHead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2288F-EA93-4256-8440-3E4AB83C4588}">
  <sheetPr codeName="Plan53">
    <tabColor rgb="FFFFFF00"/>
  </sheetPr>
  <dimension ref="A1:L423"/>
  <sheetViews>
    <sheetView showGridLines="0" zoomScaleNormal="100" workbookViewId="0">
      <pane xSplit="2" ySplit="7" topLeftCell="E8" activePane="bottomRight" state="frozen"/>
      <selection pane="topRight"/>
      <selection pane="bottomLeft"/>
      <selection pane="bottomRight" activeCell="L54" sqref="L54"/>
    </sheetView>
  </sheetViews>
  <sheetFormatPr defaultColWidth="12.42578125" defaultRowHeight="12.75"/>
  <cols>
    <col min="1" max="1" width="7.85546875" style="79" customWidth="1"/>
    <col min="2" max="2" width="50.42578125" style="79" customWidth="1"/>
    <col min="3" max="3" width="12.42578125" style="79" customWidth="1"/>
    <col min="4" max="9" width="12.42578125" style="84" customWidth="1"/>
    <col min="10" max="12" width="12.42578125" style="84"/>
    <col min="13" max="16384" width="12.42578125" style="79"/>
  </cols>
  <sheetData>
    <row r="1" spans="1:12" s="108" customFormat="1" ht="16.350000000000001" hidden="1" customHeight="1">
      <c r="A1" s="76">
        <v>1</v>
      </c>
      <c r="B1" s="77" t="s">
        <v>281</v>
      </c>
      <c r="C1" s="78">
        <v>2013</v>
      </c>
      <c r="D1" s="78">
        <f t="shared" ref="D1:G2" si="0">C1+1</f>
        <v>2014</v>
      </c>
      <c r="E1" s="78">
        <f t="shared" si="0"/>
        <v>2015</v>
      </c>
      <c r="F1" s="78">
        <f t="shared" si="0"/>
        <v>2016</v>
      </c>
      <c r="G1" s="78">
        <f t="shared" si="0"/>
        <v>2017</v>
      </c>
      <c r="H1" s="78">
        <f t="shared" ref="H1:L2" si="1">G1+1</f>
        <v>2018</v>
      </c>
      <c r="I1" s="78">
        <f t="shared" si="1"/>
        <v>2019</v>
      </c>
      <c r="J1" s="78">
        <f t="shared" si="1"/>
        <v>2020</v>
      </c>
      <c r="K1" s="78">
        <f t="shared" si="1"/>
        <v>2021</v>
      </c>
      <c r="L1" s="78">
        <f t="shared" si="1"/>
        <v>2022</v>
      </c>
    </row>
    <row r="2" spans="1:12" s="108" customFormat="1" ht="16.350000000000001" hidden="1" customHeight="1">
      <c r="A2" s="540" t="str">
        <f>Opções!$B$28</f>
        <v>N/A</v>
      </c>
      <c r="B2" s="77" t="s">
        <v>281</v>
      </c>
      <c r="C2" s="78">
        <v>2013</v>
      </c>
      <c r="D2" s="78">
        <f t="shared" si="0"/>
        <v>2014</v>
      </c>
      <c r="E2" s="78">
        <f t="shared" si="0"/>
        <v>2015</v>
      </c>
      <c r="F2" s="78">
        <f t="shared" si="0"/>
        <v>2016</v>
      </c>
      <c r="G2" s="78">
        <f t="shared" si="0"/>
        <v>2017</v>
      </c>
      <c r="H2" s="78">
        <f t="shared" si="1"/>
        <v>2018</v>
      </c>
      <c r="I2" s="78">
        <f t="shared" si="1"/>
        <v>2019</v>
      </c>
      <c r="J2" s="78">
        <f t="shared" si="1"/>
        <v>2020</v>
      </c>
      <c r="K2" s="78">
        <f t="shared" si="1"/>
        <v>2021</v>
      </c>
      <c r="L2" s="78">
        <f t="shared" si="1"/>
        <v>2022</v>
      </c>
    </row>
    <row r="3" spans="1:12" s="80" customFormat="1" ht="16.350000000000001" customHeight="1">
      <c r="B3" s="90"/>
      <c r="C3" s="430"/>
      <c r="D3" s="430"/>
      <c r="E3" s="430"/>
      <c r="F3" s="430"/>
      <c r="G3" s="430"/>
      <c r="H3" s="430"/>
      <c r="I3" s="430"/>
      <c r="J3" s="430"/>
      <c r="K3" s="430"/>
      <c r="L3" s="430"/>
    </row>
    <row r="4" spans="1:12" s="80" customFormat="1" ht="33" customHeight="1">
      <c r="B4" s="616" t="str">
        <f>IF(Opções!$B$3="Português",B301,C301)</f>
        <v>Main Macroeconomic Indicators</v>
      </c>
      <c r="C4" s="430"/>
      <c r="D4" s="430"/>
      <c r="E4" s="430"/>
      <c r="F4" s="430"/>
      <c r="G4" s="430"/>
      <c r="H4" s="430"/>
      <c r="I4" s="430"/>
      <c r="J4" s="430"/>
      <c r="K4" s="430"/>
      <c r="L4" s="430"/>
    </row>
    <row r="5" spans="1:12" s="80" customFormat="1" ht="16.350000000000001" customHeight="1">
      <c r="B5" s="92"/>
      <c r="C5" s="430"/>
      <c r="D5" s="430"/>
      <c r="E5" s="430"/>
      <c r="F5" s="430"/>
      <c r="G5" s="430"/>
      <c r="H5" s="430"/>
      <c r="I5" s="430"/>
      <c r="J5" s="430"/>
      <c r="K5" s="430"/>
      <c r="L5" s="430"/>
    </row>
    <row r="6" spans="1:12" s="80" customFormat="1" ht="16.350000000000001" customHeight="1">
      <c r="B6" s="95" t="str">
        <f>Opções!$B$27</f>
        <v>Index</v>
      </c>
      <c r="C6" s="439">
        <f t="shared" ref="C6:H6" si="2">C2</f>
        <v>2013</v>
      </c>
      <c r="D6" s="439">
        <f t="shared" si="2"/>
        <v>2014</v>
      </c>
      <c r="E6" s="439">
        <f t="shared" si="2"/>
        <v>2015</v>
      </c>
      <c r="F6" s="439">
        <f t="shared" si="2"/>
        <v>2016</v>
      </c>
      <c r="G6" s="439">
        <f t="shared" si="2"/>
        <v>2017</v>
      </c>
      <c r="H6" s="439">
        <f t="shared" si="2"/>
        <v>2018</v>
      </c>
      <c r="I6" s="439">
        <f>I2</f>
        <v>2019</v>
      </c>
      <c r="J6" s="439">
        <f>J2</f>
        <v>2020</v>
      </c>
      <c r="K6" s="439">
        <f>K2</f>
        <v>2021</v>
      </c>
      <c r="L6" s="439">
        <f>L2</f>
        <v>2022</v>
      </c>
    </row>
    <row r="7" spans="1:12" s="109" customFormat="1" ht="4.5" customHeight="1">
      <c r="B7" s="344"/>
      <c r="C7" s="97"/>
      <c r="D7" s="97"/>
      <c r="E7" s="97"/>
      <c r="F7" s="97"/>
      <c r="G7" s="97"/>
      <c r="H7" s="97"/>
      <c r="I7" s="97"/>
      <c r="J7" s="97"/>
      <c r="K7" s="97"/>
      <c r="L7" s="97"/>
    </row>
    <row r="8" spans="1:12">
      <c r="A8" s="520" t="s">
        <v>904</v>
      </c>
      <c r="B8" s="118" t="str">
        <f>IF(Opções!$B$3="Inglês",C304,B304)</f>
        <v>Economic Activity</v>
      </c>
      <c r="C8" s="524"/>
      <c r="D8" s="524"/>
      <c r="E8" s="524"/>
      <c r="F8" s="524"/>
      <c r="G8" s="524"/>
      <c r="H8" s="524"/>
      <c r="I8" s="524"/>
      <c r="J8" s="524"/>
      <c r="K8" s="524"/>
      <c r="L8" s="524"/>
    </row>
    <row r="9" spans="1:12">
      <c r="A9" s="690" t="s">
        <v>96</v>
      </c>
      <c r="B9" s="120" t="str">
        <f>IF(Opções!$B$3="Inglês",C305,B305)</f>
        <v>Nominal GDP in 4 quarters (R$ billion)</v>
      </c>
      <c r="C9" s="543">
        <f>VLOOKUP($A9,[1]Macroeconomia!$A$1:$AE$65536,MATCH("4T"&amp;RIGHT(C$6,2),[1]Macroeconomia!$A$3:$GJ$3,FALSE),FALSE)</f>
        <v>5331.6189999999997</v>
      </c>
      <c r="D9" s="543">
        <f>VLOOKUP($A9,[1]Macroeconomia!$A$1:$AE$65536,MATCH("4T"&amp;RIGHT(D$6,2),[1]Macroeconomia!$A$3:$GJ$3,FALSE),FALSE)</f>
        <v>5778.9520000000002</v>
      </c>
      <c r="E9" s="543">
        <f>VLOOKUP($A9,[1]Macroeconomia!$A$1:$AE$65536,MATCH("4T"&amp;RIGHT(E$6,2),[1]Macroeconomia!$A$3:$GJ$3,FALSE),FALSE)</f>
        <v>5995.7860000000001</v>
      </c>
      <c r="F9" s="543">
        <f>VLOOKUP($A9,[1]Macroeconomia!$A$1:$AE$65536,MATCH("4T"&amp;RIGHT(F$6,2),[1]Macroeconomia!$A$3:$GJ$3,FALSE),FALSE)</f>
        <v>6269.3280000000004</v>
      </c>
      <c r="G9" s="543">
        <f>VLOOKUP($A9,[1]Macroeconomia!$A$1:$AE$65536,MATCH("4T"&amp;RIGHT(G$6,2),[1]Macroeconomia!$A$3:$GJ$3,FALSE),FALSE)</f>
        <v>6585.4790000000003</v>
      </c>
      <c r="H9" s="543">
        <f>VLOOKUP($A9,[1]Macroeconomia!$A$1:$AE$65536,MATCH("4T"&amp;RIGHT(H$6,2),[1]Macroeconomia!$A$3:$GJ$3,FALSE),FALSE)</f>
        <v>7004.1419999999998</v>
      </c>
      <c r="I9" s="543">
        <f>VLOOKUP($A9,[1]Macroeconomia!$A$1:$AE$65536,MATCH("3T"&amp;RIGHT(I$6,2),[1]Macroeconomia!$A$3:$GJ$3,FALSE),FALSE)</f>
        <v>7289.7349999999997</v>
      </c>
      <c r="J9" s="543">
        <f>IF(VLOOKUP($A9,[1]Macroeconomia!$A$1:$AI$65536,MATCH("4T"&amp;RIGHT(J$6,2),[1]Macroeconomia!$A$3:$GJ$3,FALSE),FALSE)=0,$A$2,VLOOKUP($A9,[1]Macroeconomia!$A$1:$AI$65536,MATCH("4T"&amp;RIGHT(J$6,2),[1]Macroeconomia!$A$3:$GJ$3,FALSE),FALSE))</f>
        <v>7467.6149999999998</v>
      </c>
      <c r="K9" s="543">
        <f>IF(VLOOKUP($A9,[1]Macroeconomia!$A$1:$IG$65536,MATCH("4T"&amp;RIGHT(K$6,2),[1]Macroeconomia!$A$3:$IG$3,FALSE),FALSE)=0,$A$2,VLOOKUP($A9,[1]Macroeconomia!$A$1:$IG$65536,MATCH("4T"&amp;RIGHT(K$6,2),[1]Macroeconomia!$A$3:$IG$3,FALSE),FALSE))</f>
        <v>8679.49</v>
      </c>
      <c r="L9" s="543">
        <f>IF(VLOOKUP($A9,[1]Macroeconomia!$A$1:$IG$65536,MATCH("4T"&amp;RIGHT(L$6,2),[1]Macroeconomia!$A$3:$IG$3,FALSE),FALSE)=0,$A$2,VLOOKUP($A9,[1]Macroeconomia!$A$1:$IG$65536,MATCH("4T"&amp;RIGHT(L$6,2),[1]Macroeconomia!$A$3:$IG$3,FALSE),FALSE))</f>
        <v>9915.3169999999991</v>
      </c>
    </row>
    <row r="10" spans="1:12">
      <c r="A10" s="690" t="s">
        <v>97</v>
      </c>
      <c r="B10" s="120" t="str">
        <f>IF(Opções!$B$3="Inglês",C306,B306)</f>
        <v>GDP (% yoy)</v>
      </c>
      <c r="C10" s="541">
        <f>VLOOKUP($A10,[1]Macroeconomia!$A$1:$AE$65536,MATCH("4T"&amp;RIGHT(C$6,2),[1]Macroeconomia!$A$3:$GJ$3,FALSE),FALSE)</f>
        <v>3.0057632628934572</v>
      </c>
      <c r="D10" s="541">
        <f>VLOOKUP($A10,[1]Macroeconomia!$A$1:$AE$65536,MATCH("4T"&amp;RIGHT(D$6,2),[1]Macroeconomia!$A$3:$GJ$3,FALSE),FALSE)</f>
        <v>0.50499253988292025</v>
      </c>
      <c r="E10" s="541">
        <f>VLOOKUP($A10,[1]Macroeconomia!$A$1:$AE$65536,MATCH("4T"&amp;RIGHT(E$6,2),[1]Macroeconomia!$A$3:$GJ$3,FALSE),FALSE)</f>
        <v>-3.5471622701838568</v>
      </c>
      <c r="F10" s="541">
        <f>VLOOKUP($A10,[1]Macroeconomia!$A$1:$AE$65536,MATCH("4T"&amp;RIGHT(F$6,2),[1]Macroeconomia!$A$3:$GJ$3,FALSE),FALSE)</f>
        <v>-3.2765535510795862</v>
      </c>
      <c r="G10" s="541">
        <f>VLOOKUP($A10,[1]Macroeconomia!$A$1:$AE$65536,MATCH("4T"&amp;RIGHT(G$6,2),[1]Macroeconomia!$A$3:$GJ$3,FALSE),FALSE)</f>
        <v>1.323500160656077</v>
      </c>
      <c r="H10" s="541">
        <f>VLOOKUP($A10,[1]Macroeconomia!$A$1:$AE$65536,MATCH("4T"&amp;RIGHT(H$6,2),[1]Macroeconomia!$A$3:$GJ$3,FALSE),FALSE)</f>
        <v>1.7818851741113084</v>
      </c>
      <c r="I10" s="541">
        <f>VLOOKUP($A10,[1]Macroeconomia!$A$1:$AE$65536,MATCH("3T"&amp;RIGHT(I$6,2),[1]Macroeconomia!$A$3:$GJ$3,FALSE),FALSE)</f>
        <v>1.2631641666542626</v>
      </c>
      <c r="J10" s="541">
        <f>IF(VLOOKUP($A10,[1]Macroeconomia!$A$1:$AI$65536,MATCH("4T"&amp;RIGHT(J$6,2),[1]Macroeconomia!$A$3:$GJ$3,FALSE),FALSE)=0,$A$2,VLOOKUP($A10,[1]Macroeconomia!$A$1:$AI$65536,MATCH("4T"&amp;RIGHT(J$6,2),[1]Macroeconomia!$A$3:$GJ$3,FALSE),FALSE))</f>
        <v>-3.8783437156467593</v>
      </c>
      <c r="K10" s="541">
        <f>IF(VLOOKUP($A10,[1]Macroeconomia!$A$1:$IG$65536,MATCH("4T"&amp;RIGHT(K$6,2),[1]Macroeconomia!$A$3:$IG$3,FALSE),FALSE)=0,$A$2,VLOOKUP($A10,[1]Macroeconomia!$A$1:$IG$65536,MATCH("4T"&amp;RIGHT(K$6,2),[1]Macroeconomia!$A$3:$IG$3,FALSE),FALSE))</f>
        <v>4.6203815245734026</v>
      </c>
      <c r="L10" s="541">
        <f>IF(VLOOKUP($A10,[1]Macroeconomia!$A$1:$IG$65536,MATCH("4T"&amp;RIGHT(L$6,2),[1]Macroeconomia!$A$3:$IG$3,FALSE),FALSE)=0,$A$2,VLOOKUP($A10,[1]Macroeconomia!$A$1:$IG$65536,MATCH("4T"&amp;RIGHT(L$6,2),[1]Macroeconomia!$A$3:$IG$3,FALSE),FALSE))</f>
        <v>2.9026298317023302</v>
      </c>
    </row>
    <row r="11" spans="1:12">
      <c r="A11" s="690" t="s">
        <v>98</v>
      </c>
      <c r="B11" s="129" t="str">
        <f>IF(Opções!$B$3="Inglês",C307,B307)</f>
        <v>Household Consumption</v>
      </c>
      <c r="C11" s="541">
        <f>VLOOKUP($A11,[1]Macroeconomia!$A$1:$AE$65536,MATCH("4T"&amp;RIGHT(C$6,2),[1]Macroeconomia!$A$3:$GJ$3,FALSE),FALSE)</f>
        <v>3.4714558041537114</v>
      </c>
      <c r="D11" s="541">
        <f>VLOOKUP($A11,[1]Macroeconomia!$A$1:$AE$65536,MATCH("4T"&amp;RIGHT(D$6,2),[1]Macroeconomia!$A$3:$GJ$3,FALSE),FALSE)</f>
        <v>2.2509731129919164</v>
      </c>
      <c r="E11" s="541">
        <f>VLOOKUP($A11,[1]Macroeconomia!$A$1:$AE$65536,MATCH("4T"&amp;RIGHT(E$6,2),[1]Macroeconomia!$A$3:$GJ$3,FALSE),FALSE)</f>
        <v>-3.2174596293486624</v>
      </c>
      <c r="F11" s="541">
        <f>VLOOKUP($A11,[1]Macroeconomia!$A$1:$AE$65536,MATCH("4T"&amp;RIGHT(F$6,2),[1]Macroeconomia!$A$3:$GJ$3,FALSE),FALSE)</f>
        <v>-3.8353326521185283</v>
      </c>
      <c r="G11" s="541">
        <f>VLOOKUP($A11,[1]Macroeconomia!$A$1:$AE$65536,MATCH("4T"&amp;RIGHT(G$6,2),[1]Macroeconomia!$A$3:$GJ$3,FALSE),FALSE)</f>
        <v>1.9766815621315548</v>
      </c>
      <c r="H11" s="541">
        <f>VLOOKUP($A11,[1]Macroeconomia!$A$1:$AE$65536,MATCH("4T"&amp;RIGHT(H$6,2),[1]Macroeconomia!$A$3:$GJ$3,FALSE),FALSE)</f>
        <v>2.3651493740989959</v>
      </c>
      <c r="I11" s="541">
        <f>VLOOKUP($A11,[1]Macroeconomia!$A$1:$AE$65536,MATCH("3T"&amp;RIGHT(I$6,2),[1]Macroeconomia!$A$3:$GJ$3,FALSE),FALSE)</f>
        <v>2.3789175784916683</v>
      </c>
      <c r="J11" s="541">
        <f>IF(VLOOKUP($A11,[1]Macroeconomia!$A$1:$AI$65536,MATCH("4T"&amp;RIGHT(J$6,2),[1]Macroeconomia!$A$3:$GJ$3,FALSE),FALSE)=0,$A$2,VLOOKUP($A11,[1]Macroeconomia!$A$1:$AI$65536,MATCH("4T"&amp;RIGHT(J$6,2),[1]Macroeconomia!$A$3:$GJ$3,FALSE),FALSE))</f>
        <v>-5.4419919538980066</v>
      </c>
      <c r="K11" s="541">
        <f>IF(VLOOKUP($A11,[1]Macroeconomia!$A$1:$IG$65536,MATCH("4T"&amp;RIGHT(K$6,2),[1]Macroeconomia!$A$3:$IG$3,FALSE),FALSE)=0,$A$2,VLOOKUP($A11,[1]Macroeconomia!$A$1:$IG$65536,MATCH("4T"&amp;RIGHT(K$6,2),[1]Macroeconomia!$A$3:$IG$3,FALSE),FALSE))</f>
        <v>3.5775886851032057</v>
      </c>
      <c r="L11" s="541">
        <f>IF(VLOOKUP($A11,[1]Macroeconomia!$A$1:$IG$65536,MATCH("4T"&amp;RIGHT(L$6,2),[1]Macroeconomia!$A$3:$IG$3,FALSE),FALSE)=0,$A$2,VLOOKUP($A11,[1]Macroeconomia!$A$1:$IG$65536,MATCH("4T"&amp;RIGHT(L$6,2),[1]Macroeconomia!$A$3:$IG$3,FALSE),FALSE))</f>
        <v>4.2808877657528832</v>
      </c>
    </row>
    <row r="12" spans="1:12">
      <c r="A12" s="690" t="s">
        <v>99</v>
      </c>
      <c r="B12" s="129" t="str">
        <f>IF(Opções!$B$3="Inglês",C308,B308)</f>
        <v>Government Consumption</v>
      </c>
      <c r="C12" s="541">
        <f>VLOOKUP($A12,[1]Macroeconomia!$A$1:$AE$65536,MATCH("4T"&amp;RIGHT(C$6,2),[1]Macroeconomia!$A$3:$GJ$3,FALSE),FALSE)</f>
        <v>1.5107950388757674</v>
      </c>
      <c r="D12" s="541">
        <f>VLOOKUP($A12,[1]Macroeconomia!$A$1:$AE$65536,MATCH("4T"&amp;RIGHT(D$6,2),[1]Macroeconomia!$A$3:$GJ$3,FALSE),FALSE)</f>
        <v>0.81119584345930029</v>
      </c>
      <c r="E12" s="541">
        <f>VLOOKUP($A12,[1]Macroeconomia!$A$1:$AE$65536,MATCH("4T"&amp;RIGHT(E$6,2),[1]Macroeconomia!$A$3:$GJ$3,FALSE),FALSE)</f>
        <v>-1.4347703203710815</v>
      </c>
      <c r="F12" s="541">
        <f>VLOOKUP($A12,[1]Macroeconomia!$A$1:$AE$65536,MATCH("4T"&amp;RIGHT(F$6,2),[1]Macroeconomia!$A$3:$GJ$3,FALSE),FALSE)</f>
        <v>0.21084235738622059</v>
      </c>
      <c r="G12" s="541">
        <f>VLOOKUP($A12,[1]Macroeconomia!$A$1:$AE$65536,MATCH("4T"&amp;RIGHT(G$6,2),[1]Macroeconomia!$A$3:$GJ$3,FALSE),FALSE)</f>
        <v>-0.669909612697972</v>
      </c>
      <c r="H12" s="541">
        <f>VLOOKUP($A12,[1]Macroeconomia!$A$1:$AE$65536,MATCH("4T"&amp;RIGHT(H$6,2),[1]Macroeconomia!$A$3:$GJ$3,FALSE),FALSE)</f>
        <v>0.78457289071900416</v>
      </c>
      <c r="I12" s="541">
        <f>VLOOKUP($A12,[1]Macroeconomia!$A$1:$AE$65536,MATCH("3T"&amp;RIGHT(I$6,2),[1]Macroeconomia!$A$3:$GJ$3,FALSE),FALSE)</f>
        <v>-0.60101400127587912</v>
      </c>
      <c r="J12" s="541">
        <f>IF(VLOOKUP($A12,[1]Macroeconomia!$A$1:$AI$65536,MATCH("4T"&amp;RIGHT(J$6,2),[1]Macroeconomia!$A$3:$GJ$3,FALSE),FALSE)=0,$A$2,VLOOKUP($A12,[1]Macroeconomia!$A$1:$AI$65536,MATCH("4T"&amp;RIGHT(J$6,2),[1]Macroeconomia!$A$3:$GJ$3,FALSE),FALSE))</f>
        <v>-4.4992988325138983</v>
      </c>
      <c r="K12" s="541">
        <f>IF(VLOOKUP($A12,[1]Macroeconomia!$A$1:$IG$65536,MATCH("4T"&amp;RIGHT(K$6,2),[1]Macroeconomia!$A$3:$IG$3,FALSE),FALSE)=0,$A$2,VLOOKUP($A12,[1]Macroeconomia!$A$1:$IG$65536,MATCH("4T"&amp;RIGHT(K$6,2),[1]Macroeconomia!$A$3:$IG$3,FALSE),FALSE))</f>
        <v>2.0026891232042932</v>
      </c>
      <c r="L12" s="541">
        <f>IF(VLOOKUP($A12,[1]Macroeconomia!$A$1:$IG$65536,MATCH("4T"&amp;RIGHT(L$6,2),[1]Macroeconomia!$A$3:$IG$3,FALSE),FALSE)=0,$A$2,VLOOKUP($A12,[1]Macroeconomia!$A$1:$IG$65536,MATCH("4T"&amp;RIGHT(L$6,2),[1]Macroeconomia!$A$3:$IG$3,FALSE),FALSE))</f>
        <v>1.527817814932253</v>
      </c>
    </row>
    <row r="13" spans="1:12">
      <c r="A13" s="690" t="s">
        <v>100</v>
      </c>
      <c r="B13" s="129" t="str">
        <f>IF(Opções!$B$3="Inglês",C309,B309)</f>
        <v>Gross Fixed  Capital Formation</v>
      </c>
      <c r="C13" s="541">
        <f>VLOOKUP($A13,[1]Macroeconomia!$A$1:$AE$65536,MATCH("4T"&amp;RIGHT(C$6,2),[1]Macroeconomia!$A$3:$GJ$3,FALSE),FALSE)</f>
        <v>5.8283703302652867</v>
      </c>
      <c r="D13" s="541">
        <f>VLOOKUP($A13,[1]Macroeconomia!$A$1:$AE$65536,MATCH("4T"&amp;RIGHT(D$6,2),[1]Macroeconomia!$A$3:$GJ$3,FALSE),FALSE)</f>
        <v>-4.2245414780139656</v>
      </c>
      <c r="E13" s="541">
        <f>VLOOKUP($A13,[1]Macroeconomia!$A$1:$AE$65536,MATCH("4T"&amp;RIGHT(E$6,2),[1]Macroeconomia!$A$3:$GJ$3,FALSE),FALSE)</f>
        <v>-13.947090794973494</v>
      </c>
      <c r="F13" s="541">
        <f>VLOOKUP($A13,[1]Macroeconomia!$A$1:$AE$65536,MATCH("4T"&amp;RIGHT(F$6,2),[1]Macroeconomia!$A$3:$GJ$3,FALSE),FALSE)</f>
        <v>-12.129300578842006</v>
      </c>
      <c r="G13" s="541">
        <f>VLOOKUP($A13,[1]Macroeconomia!$A$1:$AE$65536,MATCH("4T"&amp;RIGHT(G$6,2),[1]Macroeconomia!$A$3:$GJ$3,FALSE),FALSE)</f>
        <v>-2.5554986489589093</v>
      </c>
      <c r="H13" s="541">
        <f>VLOOKUP($A13,[1]Macroeconomia!$A$1:$AE$65536,MATCH("4T"&amp;RIGHT(H$6,2),[1]Macroeconomia!$A$3:$GJ$3,FALSE),FALSE)</f>
        <v>5.2305350152240138</v>
      </c>
      <c r="I13" s="541">
        <f>VLOOKUP($A13,[1]Macroeconomia!$A$1:$AE$65536,MATCH("3T"&amp;RIGHT(I$6,2),[1]Macroeconomia!$A$3:$GJ$3,FALSE),FALSE)</f>
        <v>4.8272861741929907</v>
      </c>
      <c r="J13" s="541">
        <f>IF(VLOOKUP($A13,[1]Macroeconomia!$A$1:$AI$65536,MATCH("4T"&amp;RIGHT(J$6,2),[1]Macroeconomia!$A$3:$GJ$3,FALSE),FALSE)=0,$A$2,VLOOKUP($A13,[1]Macroeconomia!$A$1:$AI$65536,MATCH("4T"&amp;RIGHT(J$6,2),[1]Macroeconomia!$A$3:$GJ$3,FALSE),FALSE))</f>
        <v>-0.51822908043314131</v>
      </c>
      <c r="K13" s="541">
        <f>IF(VLOOKUP($A13,[1]Macroeconomia!$A$1:$IG$65536,MATCH("4T"&amp;RIGHT(K$6,2),[1]Macroeconomia!$A$3:$IG$3,FALSE),FALSE)=0,$A$2,VLOOKUP($A13,[1]Macroeconomia!$A$1:$IG$65536,MATCH("4T"&amp;RIGHT(K$6,2),[1]Macroeconomia!$A$3:$IG$3,FALSE),FALSE))</f>
        <v>17.227261379712068</v>
      </c>
      <c r="L13" s="541">
        <f>IF(VLOOKUP($A13,[1]Macroeconomia!$A$1:$IG$65536,MATCH("4T"&amp;RIGHT(L$6,2),[1]Macroeconomia!$A$3:$IG$3,FALSE),FALSE)=0,$A$2,VLOOKUP($A13,[1]Macroeconomia!$A$1:$IG$65536,MATCH("4T"&amp;RIGHT(L$6,2),[1]Macroeconomia!$A$3:$IG$3,FALSE),FALSE))</f>
        <v>0.89104900769543249</v>
      </c>
    </row>
    <row r="14" spans="1:12">
      <c r="A14" s="690" t="s">
        <v>101</v>
      </c>
      <c r="B14" s="129" t="str">
        <f>IF(Opções!$B$3="Inglês",C310,B310)</f>
        <v>Exports</v>
      </c>
      <c r="C14" s="541">
        <f>VLOOKUP($A14,[1]Macroeconomia!$A$1:$AE$65536,MATCH("4T"&amp;RIGHT(C$6,2),[1]Macroeconomia!$A$3:$GJ$3,FALSE),FALSE)</f>
        <v>1.8296547610170855</v>
      </c>
      <c r="D14" s="541">
        <f>VLOOKUP($A14,[1]Macroeconomia!$A$1:$AE$65536,MATCH("4T"&amp;RIGHT(D$6,2),[1]Macroeconomia!$A$3:$GJ$3,FALSE),FALSE)</f>
        <v>-1.5697796816504961</v>
      </c>
      <c r="E14" s="541">
        <f>VLOOKUP($A14,[1]Macroeconomia!$A$1:$AE$65536,MATCH("4T"&amp;RIGHT(E$6,2),[1]Macroeconomia!$A$3:$GJ$3,FALSE),FALSE)</f>
        <v>6.8200416604671688</v>
      </c>
      <c r="F14" s="541">
        <f>VLOOKUP($A14,[1]Macroeconomia!$A$1:$AE$65536,MATCH("4T"&amp;RIGHT(F$6,2),[1]Macroeconomia!$A$3:$GJ$3,FALSE),FALSE)</f>
        <v>0.86184382345262378</v>
      </c>
      <c r="G14" s="541">
        <f>VLOOKUP($A14,[1]Macroeconomia!$A$1:$AE$65536,MATCH("4T"&amp;RIGHT(G$6,2),[1]Macroeconomia!$A$3:$GJ$3,FALSE),FALSE)</f>
        <v>4.9102364923182984</v>
      </c>
      <c r="H14" s="541">
        <f>VLOOKUP($A14,[1]Macroeconomia!$A$1:$AE$65536,MATCH("4T"&amp;RIGHT(H$6,2),[1]Macroeconomia!$A$3:$GJ$3,FALSE),FALSE)</f>
        <v>4.0518638573743937</v>
      </c>
      <c r="I14" s="541">
        <f>VLOOKUP($A14,[1]Macroeconomia!$A$1:$AE$65536,MATCH("3T"&amp;RIGHT(I$6,2),[1]Macroeconomia!$A$3:$GJ$3,FALSE),FALSE)</f>
        <v>1.5148435149573647</v>
      </c>
      <c r="J14" s="541">
        <f>IF(VLOOKUP($A14,[1]Macroeconomia!$A$1:$AI$65536,MATCH("4T"&amp;RIGHT(J$6,2),[1]Macroeconomia!$A$3:$GJ$3,FALSE),FALSE)=0,$A$2,VLOOKUP($A14,[1]Macroeconomia!$A$1:$AI$65536,MATCH("4T"&amp;RIGHT(J$6,2),[1]Macroeconomia!$A$3:$GJ$3,FALSE),FALSE))</f>
        <v>-1.8428056736667697</v>
      </c>
      <c r="K14" s="541">
        <f>IF(VLOOKUP($A14,[1]Macroeconomia!$A$1:$IG$65536,MATCH("4T"&amp;RIGHT(K$6,2),[1]Macroeconomia!$A$3:$IG$3,FALSE),FALSE)=0,$A$2,VLOOKUP($A14,[1]Macroeconomia!$A$1:$IG$65536,MATCH("4T"&amp;RIGHT(K$6,2),[1]Macroeconomia!$A$3:$IG$3,FALSE),FALSE))</f>
        <v>5.788451204893974</v>
      </c>
      <c r="L14" s="541">
        <f>IF(VLOOKUP($A14,[1]Macroeconomia!$A$1:$IG$65536,MATCH("4T"&amp;RIGHT(L$6,2),[1]Macroeconomia!$A$3:$IG$3,FALSE),FALSE)=0,$A$2,VLOOKUP($A14,[1]Macroeconomia!$A$1:$IG$65536,MATCH("4T"&amp;RIGHT(L$6,2),[1]Macroeconomia!$A$3:$IG$3,FALSE),FALSE))</f>
        <v>5.542917209243936</v>
      </c>
    </row>
    <row r="15" spans="1:12">
      <c r="A15" s="690" t="s">
        <v>102</v>
      </c>
      <c r="B15" s="129" t="str">
        <f>IF(Opções!$B$3="Inglês",C311,B311)</f>
        <v>Imports</v>
      </c>
      <c r="C15" s="541">
        <f>VLOOKUP($A15,[1]Macroeconomia!$A$1:$AE$65536,MATCH("4T"&amp;RIGHT(C$6,2),[1]Macroeconomia!$A$3:$GJ$3,FALSE),FALSE)</f>
        <v>6.6686365399176273</v>
      </c>
      <c r="D15" s="541">
        <f>VLOOKUP($A15,[1]Macroeconomia!$A$1:$AE$65536,MATCH("4T"&amp;RIGHT(D$6,2),[1]Macroeconomia!$A$3:$GJ$3,FALSE),FALSE)</f>
        <v>-2.2714681440443196</v>
      </c>
      <c r="E15" s="541">
        <f>VLOOKUP($A15,[1]Macroeconomia!$A$1:$AE$65536,MATCH("4T"&amp;RIGHT(E$6,2),[1]Macroeconomia!$A$3:$GJ$3,FALSE),FALSE)</f>
        <v>-14.190051020408168</v>
      </c>
      <c r="F15" s="541">
        <f>VLOOKUP($A15,[1]Macroeconomia!$A$1:$AE$65536,MATCH("4T"&amp;RIGHT(F$6,2),[1]Macroeconomia!$A$3:$GJ$3,FALSE),FALSE)</f>
        <v>-10.343119038771221</v>
      </c>
      <c r="G15" s="541">
        <f>VLOOKUP($A15,[1]Macroeconomia!$A$1:$AE$65536,MATCH("4T"&amp;RIGHT(G$6,2),[1]Macroeconomia!$A$3:$GJ$3,FALSE),FALSE)</f>
        <v>6.7157133646495337</v>
      </c>
      <c r="H15" s="541">
        <f>VLOOKUP($A15,[1]Macroeconomia!$A$1:$AE$65536,MATCH("4T"&amp;RIGHT(H$6,2),[1]Macroeconomia!$A$3:$GJ$3,FALSE),FALSE)</f>
        <v>7.7430978864805988</v>
      </c>
      <c r="I15" s="541">
        <f>VLOOKUP($A15,[1]Macroeconomia!$A$1:$AE$65536,MATCH("3T"&amp;RIGHT(I$6,2),[1]Macroeconomia!$A$3:$GJ$3,FALSE),FALSE)</f>
        <v>2.2948462169470218</v>
      </c>
      <c r="J15" s="541">
        <f>IF(VLOOKUP($A15,[1]Macroeconomia!$A$1:$AI$65536,MATCH("4T"&amp;RIGHT(J$6,2),[1]Macroeconomia!$A$3:$GJ$3,FALSE),FALSE)=0,$A$2,VLOOKUP($A15,[1]Macroeconomia!$A$1:$AI$65536,MATCH("4T"&amp;RIGHT(J$6,2),[1]Macroeconomia!$A$3:$GJ$3,FALSE),FALSE))</f>
        <v>-9.8402126545253381</v>
      </c>
      <c r="K15" s="541">
        <f>IF(VLOOKUP($A15,[1]Macroeconomia!$A$1:$IG$65536,MATCH("4T"&amp;RIGHT(K$6,2),[1]Macroeconomia!$A$3:$IG$3,FALSE),FALSE)=0,$A$2,VLOOKUP($A15,[1]Macroeconomia!$A$1:$IG$65536,MATCH("4T"&amp;RIGHT(K$6,2),[1]Macroeconomia!$A$3:$IG$3,FALSE),FALSE))</f>
        <v>12.352173960696655</v>
      </c>
      <c r="L15" s="541">
        <f>IF(VLOOKUP($A15,[1]Macroeconomia!$A$1:$IG$65536,MATCH("4T"&amp;RIGHT(L$6,2),[1]Macroeconomia!$A$3:$IG$3,FALSE),FALSE)=0,$A$2,VLOOKUP($A15,[1]Macroeconomia!$A$1:$IG$65536,MATCH("4T"&amp;RIGHT(L$6,2),[1]Macroeconomia!$A$3:$IG$3,FALSE),FALSE))</f>
        <v>0.8077796291424244</v>
      </c>
    </row>
    <row r="16" spans="1:12">
      <c r="A16" s="690" t="s">
        <v>103</v>
      </c>
      <c r="B16" s="120" t="str">
        <f>IF(Opções!$B$3="Inglês",C312,B312)</f>
        <v>Retail Sales ( % yoy)</v>
      </c>
      <c r="C16" s="541">
        <f>VLOOKUP($A16,[1]Macroeconomia!$A$1:$AE$65536,MATCH("4T"&amp;RIGHT(C$6,2),[1]Macroeconomia!$A$3:$GJ$3,FALSE),FALSE)</f>
        <v>4.2725173210161671</v>
      </c>
      <c r="D16" s="541">
        <f>VLOOKUP($A16,[1]Macroeconomia!$A$1:$AE$65536,MATCH("4T"&amp;RIGHT(D$6,2),[1]Macroeconomia!$A$3:$GJ$3,FALSE),FALSE)</f>
        <v>2.2318766504813015</v>
      </c>
      <c r="E16" s="541">
        <f>VLOOKUP($A16,[1]Macroeconomia!$A$1:$AE$65536,MATCH("4T"&amp;RIGHT(E$6,2),[1]Macroeconomia!$A$3:$GJ$3,FALSE),FALSE)</f>
        <v>-4.3496375302058077</v>
      </c>
      <c r="F16" s="541">
        <f>VLOOKUP($A16,[1]Macroeconomia!$A$1:$AE$65536,MATCH("4T"&amp;RIGHT(F$6,2),[1]Macroeconomia!$A$3:$GJ$3,FALSE),FALSE)</f>
        <v>-6.2549002526352426</v>
      </c>
      <c r="G16" s="541">
        <f>VLOOKUP($A16,[1]Macroeconomia!$A$1:$AE$65536,MATCH("4T"&amp;RIGHT(G$6,2),[1]Macroeconomia!$A$3:$GJ$3,FALSE),FALSE)</f>
        <v>2.0908837468636587</v>
      </c>
      <c r="H16" s="541">
        <f>VLOOKUP($A16,[1]Macroeconomia!$A$1:$AE$65536,MATCH("4T"&amp;RIGHT(H$6,2),[1]Macroeconomia!$A$3:$GJ$3,FALSE),FALSE)</f>
        <v>2.3120334971782341</v>
      </c>
      <c r="I16" s="541">
        <f>VLOOKUP($A16,[1]Macroeconomia!$A$1:$AE$65536,MATCH("3T"&amp;RIGHT(I$6,2),[1]Macroeconomia!$A$3:$GJ$3,FALSE),FALSE)</f>
        <v>1.5666965085048945</v>
      </c>
      <c r="J16" s="541">
        <f>IF(VLOOKUP($A16,[1]Macroeconomia!$A$1:$AI$65536,MATCH("4T"&amp;RIGHT(J$6,2),[1]Macroeconomia!$A$3:$GJ$3,FALSE),FALSE)=0,$A$2,VLOOKUP($A16,[1]Macroeconomia!$A$1:$AI$65536,MATCH("4T"&amp;RIGHT(J$6,2),[1]Macroeconomia!$A$3:$GJ$3,FALSE),FALSE))</f>
        <v>1.1967155835080456</v>
      </c>
      <c r="K16" s="541">
        <f>IF(VLOOKUP($A16,[1]Macroeconomia!$A$1:$IG$65536,MATCH("4T"&amp;RIGHT(K$6,2),[1]Macroeconomia!$A$3:$IG$3,FALSE),FALSE)=0,$A$2,VLOOKUP($A16,[1]Macroeconomia!$A$1:$IG$65536,MATCH("4T"&amp;RIGHT(K$6,2),[1]Macroeconomia!$A$3:$IG$3,FALSE),FALSE))</f>
        <v>1.3983599482088938</v>
      </c>
      <c r="L16" s="541">
        <f>IF(VLOOKUP($A16,[1]Macroeconomia!$A$1:$IG$65536,MATCH("4T"&amp;RIGHT(L$6,2),[1]Macroeconomia!$A$3:$IG$3,FALSE),FALSE)=0,$A$2,VLOOKUP($A16,[1]Macroeconomia!$A$1:$IG$65536,MATCH("4T"&amp;RIGHT(L$6,2),[1]Macroeconomia!$A$3:$IG$3,FALSE),FALSE))</f>
        <v>0.99160255254888696</v>
      </c>
    </row>
    <row r="17" spans="1:12">
      <c r="A17" s="690" t="s">
        <v>104</v>
      </c>
      <c r="B17" s="120" t="str">
        <f>IF(Opções!$B$3="Inglês",C313,B313)</f>
        <v>Business Confidence Index (quarter average)</v>
      </c>
      <c r="C17" s="541">
        <f>VLOOKUP($A17,[1]Macroeconomia!$A$1:$AE$65536,MATCH("4T"&amp;RIGHT(C$6,2),[1]Macroeconomia!$A$3:$GJ$3,FALSE),FALSE)</f>
        <v>98.566666666666677</v>
      </c>
      <c r="D17" s="541">
        <f>VLOOKUP($A17,[1]Macroeconomia!$A$1:$AE$65536,MATCH("4T"&amp;RIGHT(D$6,2),[1]Macroeconomia!$A$3:$GJ$3,FALSE),FALSE)</f>
        <v>86.066666666666663</v>
      </c>
      <c r="E17" s="541">
        <f>VLOOKUP($A17,[1]Macroeconomia!$A$1:$AE$65536,MATCH("4T"&amp;RIGHT(E$6,2),[1]Macroeconomia!$A$3:$GJ$3,FALSE),FALSE)</f>
        <v>74.866666666666674</v>
      </c>
      <c r="F17" s="541">
        <f>VLOOKUP($A17,[1]Macroeconomia!$A$1:$AE$65536,MATCH("4T"&amp;RIGHT(F$6,2),[1]Macroeconomia!$A$3:$GJ$3,FALSE),FALSE)</f>
        <v>84.966666666666669</v>
      </c>
      <c r="G17" s="541">
        <f>VLOOKUP($A17,[1]Macroeconomia!$A$1:$AE$65536,MATCH("4T"&amp;RIGHT(G$6,2),[1]Macroeconomia!$A$3:$GJ$3,FALSE),FALSE)</f>
        <v>96.966666666666654</v>
      </c>
      <c r="H17" s="541">
        <f>VLOOKUP($A17,[1]Macroeconomia!$A$1:$AE$65536,MATCH("4T"&amp;RIGHT(H$6,2),[1]Macroeconomia!$A$3:$GJ$3,FALSE),FALSE)</f>
        <v>94.2</v>
      </c>
      <c r="I17" s="541">
        <f>VLOOKUP($A17,[1]Macroeconomia!$A$1:$AE$65536,MATCH("4T"&amp;RIGHT(I$6,2),[1]Macroeconomia!$A$3:$GJ$3,FALSE),FALSE)</f>
        <v>95.333333333333329</v>
      </c>
      <c r="J17" s="541">
        <f>IF(VLOOKUP($A17,[1]Macroeconomia!$A$1:$AI$65536,MATCH("4T"&amp;RIGHT(J$6,2),[1]Macroeconomia!$A$3:$GJ$3,FALSE),FALSE)=0,$A$2,VLOOKUP($A17,[1]Macroeconomia!$A$1:$AI$65536,MATCH("4T"&amp;RIGHT(J$6,2),[1]Macroeconomia!$A$3:$GJ$3,FALSE),FALSE))</f>
        <v>111.53333333333335</v>
      </c>
      <c r="K17" s="541">
        <f>IF(VLOOKUP($A17,[1]Macroeconomia!$A$1:$IG$65536,MATCH("4T"&amp;RIGHT(K$6,2),[1]Macroeconomia!$A$3:$IG$3,FALSE),FALSE)=0,$A$2,VLOOKUP($A17,[1]Macroeconomia!$A$1:$IG$65536,MATCH("4T"&amp;RIGHT(K$6,2),[1]Macroeconomia!$A$3:$IG$3,FALSE),FALSE))</f>
        <v>100.83333333333333</v>
      </c>
      <c r="L17" s="541">
        <f>IF(VLOOKUP($A17,[1]Macroeconomia!$A$1:$IG$65536,MATCH("4T"&amp;RIGHT(L$6,2),[1]Macroeconomia!$A$3:$IG$3,FALSE),FALSE)=0,$A$2,VLOOKUP($A17,[1]Macroeconomia!$A$1:$IG$65536,MATCH("4T"&amp;RIGHT(L$6,2),[1]Macroeconomia!$A$3:$IG$3,FALSE),FALSE))</f>
        <v>92.166666666666671</v>
      </c>
    </row>
    <row r="18" spans="1:12">
      <c r="A18" s="690" t="s">
        <v>105</v>
      </c>
      <c r="B18" s="120" t="str">
        <f>IF(Opções!$B$3="Inglês",C314,B314)</f>
        <v>Consumer Confidence Index (quarter average)</v>
      </c>
      <c r="C18" s="541">
        <f>VLOOKUP($A18,[1]Macroeconomia!$A$1:$AE$65536,MATCH("4T"&amp;RIGHT(C$6,2),[1]Macroeconomia!$A$3:$GJ$3,FALSE),FALSE)</f>
        <v>103.60000000000001</v>
      </c>
      <c r="D18" s="541">
        <f>VLOOKUP($A18,[1]Macroeconomia!$A$1:$AE$65536,MATCH("4T"&amp;RIGHT(D$6,2),[1]Macroeconomia!$A$3:$GJ$3,FALSE),FALSE)</f>
        <v>90.3</v>
      </c>
      <c r="E18" s="541">
        <f>VLOOKUP($A18,[1]Macroeconomia!$A$1:$AE$65536,MATCH("4T"&amp;RIGHT(E$6,2),[1]Macroeconomia!$A$3:$GJ$3,FALSE),FALSE)</f>
        <v>68.099999999999994</v>
      </c>
      <c r="F18" s="541">
        <f>VLOOKUP($A18,[1]Macroeconomia!$A$1:$AE$65536,MATCH("4T"&amp;RIGHT(F$6,2),[1]Macroeconomia!$A$3:$GJ$3,FALSE),FALSE)</f>
        <v>80.3</v>
      </c>
      <c r="G18" s="541">
        <f>VLOOKUP($A18,[1]Macroeconomia!$A$1:$AE$65536,MATCH("4T"&amp;RIGHT(G$6,2),[1]Macroeconomia!$A$3:$GJ$3,FALSE),FALSE)</f>
        <v>88.966666666666654</v>
      </c>
      <c r="H18" s="541">
        <f>VLOOKUP($A18,[1]Macroeconomia!$A$1:$AE$65536,MATCH("4T"&amp;RIGHT(H$6,2),[1]Macroeconomia!$A$3:$GJ$3,FALSE),FALSE)</f>
        <v>92.533333333333346</v>
      </c>
      <c r="I18" s="541">
        <f>VLOOKUP($A18,[1]Macroeconomia!$A$1:$AE$65536,MATCH("4T"&amp;RIGHT(I$6,2),[1]Macroeconomia!$A$3:$GJ$3,FALSE),FALSE)</f>
        <v>92.100000000000009</v>
      </c>
      <c r="J18" s="541">
        <f>IF(VLOOKUP($A18,[1]Macroeconomia!$A$1:$AI$65536,MATCH("4T"&amp;RIGHT(J$6,2),[1]Macroeconomia!$A$3:$GJ$3,FALSE),FALSE)=0,$A$2,VLOOKUP($A18,[1]Macroeconomia!$A$1:$AI$65536,MATCH("4T"&amp;RIGHT(J$6,2),[1]Macroeconomia!$A$3:$GJ$3,FALSE),FALSE))</f>
        <v>83.1</v>
      </c>
      <c r="K18" s="541">
        <f>IF(VLOOKUP($A18,[1]Macroeconomia!$A$1:$IG$65536,MATCH("4T"&amp;RIGHT(K$6,2),[1]Macroeconomia!$A$3:$IG$3,FALSE),FALSE)=0,$A$2,VLOOKUP($A18,[1]Macroeconomia!$A$1:$IG$65536,MATCH("4T"&amp;RIGHT(K$6,2),[1]Macroeconomia!$A$3:$IG$3,FALSE),FALSE))</f>
        <v>77.599999999999994</v>
      </c>
      <c r="L18" s="541">
        <f>IF(VLOOKUP($A18,[1]Macroeconomia!$A$1:$IG$65536,MATCH("4T"&amp;RIGHT(L$6,2),[1]Macroeconomia!$A$3:$IG$3,FALSE),FALSE)=0,$A$2,VLOOKUP($A18,[1]Macroeconomia!$A$1:$IG$65536,MATCH("4T"&amp;RIGHT(L$6,2),[1]Macroeconomia!$A$3:$IG$3,FALSE),FALSE))</f>
        <v>88.8</v>
      </c>
    </row>
    <row r="19" spans="1:12">
      <c r="A19" s="690" t="s">
        <v>106</v>
      </c>
      <c r="B19" s="120" t="str">
        <f>IF(Opções!$B$3="Inglês",C315,B315)</f>
        <v>Industrial Production (% yoy)</v>
      </c>
      <c r="C19" s="541">
        <f>VLOOKUP($A19,[1]Macroeconomia!$A$1:$AE$65536,MATCH("4T"&amp;RIGHT(C$6,2),[1]Macroeconomia!$A$3:$GJ$3,FALSE),FALSE)</f>
        <v>2.0749999999999824</v>
      </c>
      <c r="D19" s="541">
        <f>VLOOKUP($A19,[1]Macroeconomia!$A$1:$AE$65536,MATCH("4T"&amp;RIGHT(D$6,2),[1]Macroeconomia!$A$3:$GJ$3,FALSE),FALSE)</f>
        <v>-3.0206547473263123</v>
      </c>
      <c r="E19" s="541">
        <f>VLOOKUP($A19,[1]Macroeconomia!$A$1:$AE$65536,MATCH("4T"&amp;RIGHT(E$6,2),[1]Macroeconomia!$A$3:$GJ$3,FALSE),FALSE)</f>
        <v>-8.2498526812021069</v>
      </c>
      <c r="F19" s="541">
        <f>VLOOKUP($A19,[1]Macroeconomia!$A$1:$AE$65536,MATCH("4T"&amp;RIGHT(F$6,2),[1]Macroeconomia!$A$3:$GJ$3,FALSE),FALSE)</f>
        <v>-6.4134324249931041</v>
      </c>
      <c r="G19" s="541">
        <f>VLOOKUP($A19,[1]Macroeconomia!$A$1:$AE$65536,MATCH("4T"&amp;RIGHT(G$6,2),[1]Macroeconomia!$A$3:$GJ$3,FALSE),FALSE)</f>
        <v>2.4999999999999911</v>
      </c>
      <c r="H19" s="541">
        <f>VLOOKUP($A19,[1]Macroeconomia!$A$1:$AE$65536,MATCH("4T"&amp;RIGHT(H$6,2),[1]Macroeconomia!$A$3:$GJ$3,FALSE),FALSE)</f>
        <v>0.98517455762794359</v>
      </c>
      <c r="I19" s="541">
        <f>VLOOKUP($A19,[1]Macroeconomia!$A$1:$AE$65536,MATCH("3T"&amp;RIGHT(I$6,2),[1]Macroeconomia!$A$3:$GJ$3,FALSE),FALSE)</f>
        <v>-1.2839879154078582</v>
      </c>
      <c r="J19" s="541">
        <f>IF(VLOOKUP($A19,[1]Macroeconomia!$A$1:$AI$65536,MATCH("4T"&amp;RIGHT(J$6,2),[1]Macroeconomia!$A$3:$GJ$3,FALSE),FALSE)=0,$A$2,VLOOKUP($A19,[1]Macroeconomia!$A$1:$AI$65536,MATCH("4T"&amp;RIGHT(J$6,2),[1]Macroeconomia!$A$3:$GJ$3,FALSE),FALSE))</f>
        <v>-4.4435931813828873</v>
      </c>
      <c r="K19" s="541">
        <f>IF(VLOOKUP($A19,[1]Macroeconomia!$A$1:$IG$65536,MATCH("4T"&amp;RIGHT(K$6,2),[1]Macroeconomia!$A$3:$IG$3,FALSE),FALSE)=0,$A$2,VLOOKUP($A19,[1]Macroeconomia!$A$1:$IG$65536,MATCH("4T"&amp;RIGHT(K$6,2),[1]Macroeconomia!$A$3:$IG$3,FALSE),FALSE))</f>
        <v>3.9286430146322049</v>
      </c>
      <c r="L19" s="541">
        <f>IF(VLOOKUP($A19,[1]Macroeconomia!$A$1:$IG$65536,MATCH("4T"&amp;RIGHT(L$6,2),[1]Macroeconomia!$A$3:$IG$3,FALSE),FALSE)=0,$A$2,VLOOKUP($A19,[1]Macroeconomia!$A$1:$IG$65536,MATCH("4T"&amp;RIGHT(L$6,2),[1]Macroeconomia!$A$3:$IG$3,FALSE),FALSE))</f>
        <v>-0.69531484309920399</v>
      </c>
    </row>
    <row r="20" spans="1:12">
      <c r="A20" s="690" t="s">
        <v>904</v>
      </c>
      <c r="B20" s="118" t="str">
        <f>IF(Opções!$B$3="Inglês",C316,B316)</f>
        <v>Labor Market</v>
      </c>
      <c r="C20" s="543"/>
      <c r="D20" s="543"/>
      <c r="E20" s="543"/>
      <c r="F20" s="543"/>
      <c r="G20" s="543"/>
      <c r="H20" s="543"/>
      <c r="I20" s="543"/>
      <c r="J20" s="543"/>
      <c r="K20" s="543"/>
      <c r="L20" s="543"/>
    </row>
    <row r="21" spans="1:12">
      <c r="A21" s="690" t="s">
        <v>107</v>
      </c>
      <c r="B21" s="120" t="str">
        <f>IF(Opções!$B$3="Inglês",C317,B317)</f>
        <v>Total Wages (index - basis: mar 2012 = 100)</v>
      </c>
      <c r="C21" s="541">
        <f>VLOOKUP($A21,[1]Macroeconomia!$A$1:$AE$65536,MATCH("4T"&amp;RIGHT(C$6,2),[1]Macroeconomia!$A$3:$GJ$3,FALSE),FALSE)</f>
        <v>107.98435986655666</v>
      </c>
      <c r="D21" s="541">
        <f>VLOOKUP($A21,[1]Macroeconomia!$A$1:$AE$65536,MATCH("4T"&amp;RIGHT(D$6,2),[1]Macroeconomia!$A$3:$GJ$3,FALSE),FALSE)</f>
        <v>110.96746421781395</v>
      </c>
      <c r="E21" s="541">
        <f>VLOOKUP($A21,[1]Macroeconomia!$A$1:$AE$65536,MATCH("4T"&amp;RIGHT(E$6,2),[1]Macroeconomia!$A$3:$GJ$3,FALSE),FALSE)</f>
        <v>106.51146106108979</v>
      </c>
      <c r="F21" s="541">
        <f>VLOOKUP($A21,[1]Macroeconomia!$A$1:$AE$65536,MATCH("4T"&amp;RIGHT(F$6,2),[1]Macroeconomia!$A$3:$GJ$3,FALSE),FALSE)</f>
        <v>105.26670732144778</v>
      </c>
      <c r="G21" s="541">
        <f>VLOOKUP($A21,[1]Macroeconomia!$A$1:$AE$65536,MATCH("4T"&amp;RIGHT(G$6,2),[1]Macroeconomia!$A$3:$GJ$3,FALSE),FALSE)</f>
        <v>107.15428489435736</v>
      </c>
      <c r="H21" s="541">
        <f>VLOOKUP($A21,[1]Macroeconomia!$A$1:$AE$65536,MATCH("4T"&amp;RIGHT(H$6,2),[1]Macroeconomia!$A$3:$GJ$3,FALSE),FALSE)</f>
        <v>109.01818703590773</v>
      </c>
      <c r="I21" s="541">
        <f>VLOOKUP($A21,[1]Macroeconomia!$A$1:$AE$65536,MATCH("4T"&amp;RIGHT(I$6,2),[1]Macroeconomia!$A$3:$GJ$3,FALSE),FALSE)</f>
        <v>111.24726477024069</v>
      </c>
      <c r="J21" s="541">
        <f>IF(VLOOKUP($A21,[1]Macroeconomia!$A$1:$AI$65536,MATCH("4T"&amp;RIGHT(J$6,2),[1]Macroeconomia!$A$3:$GJ$3,FALSE),FALSE)=0,$A$2,VLOOKUP($A21,[1]Macroeconomia!$A$1:$AI$65536,MATCH("4T"&amp;RIGHT(J$6,2),[1]Macroeconomia!$A$3:$GJ$3,FALSE),FALSE))</f>
        <v>105.50059188578398</v>
      </c>
      <c r="K21" s="541">
        <f>'[2]Inf Macro - Trimestre'!$AK$22</f>
        <v>106.86292661852744</v>
      </c>
      <c r="L21" s="541">
        <f>IF(VLOOKUP($A21,[1]Macroeconomia!$A$1:$IG$65536,MATCH("4T"&amp;RIGHT(L$6,2),[1]Macroeconomia!$A$3:$IG$3,FALSE),FALSE)=0,$A$2,VLOOKUP($A21,[1]Macroeconomia!$A$1:$IG$65536,MATCH("4T"&amp;RIGHT(L$6,2),[1]Macroeconomia!$A$3:$IG$3,FALSE),FALSE))</f>
        <v>120.94144823269059</v>
      </c>
    </row>
    <row r="22" spans="1:12">
      <c r="A22" s="690" t="s">
        <v>108</v>
      </c>
      <c r="B22" s="120" t="str">
        <f>IF(Opções!$B$3="Inglês",C318,B318)</f>
        <v>Real Average Income (R$ thousand - last quarter prices)</v>
      </c>
      <c r="C22" s="541">
        <f>VLOOKUP($A22,[1]Macroeconomia!$A$1:$AE$65536,MATCH("4T"&amp;RIGHT(C$6,2),[1]Macroeconomia!$A$3:$GJ$3,FALSE),FALSE)</f>
        <v>2541.8804674509802</v>
      </c>
      <c r="D22" s="541">
        <f>VLOOKUP($A22,[1]Macroeconomia!$A$1:$AE$65536,MATCH("4T"&amp;RIGHT(D$6,2),[1]Macroeconomia!$A$3:$GJ$3,FALSE),FALSE)</f>
        <v>2585.9270821564</v>
      </c>
      <c r="E22" s="541">
        <f>VLOOKUP($A22,[1]Macroeconomia!$A$1:$AE$65536,MATCH("4T"&amp;RIGHT(E$6,2),[1]Macroeconomia!$A$3:$GJ$3,FALSE),FALSE)</f>
        <v>2499.2492251223898</v>
      </c>
      <c r="F22" s="541">
        <f>VLOOKUP($A22,[1]Macroeconomia!$A$1:$AE$65536,MATCH("4T"&amp;RIGHT(F$6,2),[1]Macroeconomia!$A$3:$GJ$3,FALSE),FALSE)</f>
        <v>2513.68747714045</v>
      </c>
      <c r="G22" s="541">
        <f>VLOOKUP($A22,[1]Macroeconomia!$A$1:$AE$65536,MATCH("4T"&amp;RIGHT(G$6,2),[1]Macroeconomia!$A$3:$GJ$3,FALSE),FALSE)</f>
        <v>2550.6777719985498</v>
      </c>
      <c r="H22" s="541">
        <f>VLOOKUP($A22,[1]Macroeconomia!$A$1:$AE$65536,MATCH("4T"&amp;RIGHT(H$6,2),[1]Macroeconomia!$A$3:$GJ$3,FALSE),FALSE)</f>
        <v>2584.4567484491399</v>
      </c>
      <c r="I22" s="541">
        <f>VLOOKUP($A22,[1]Macroeconomia!$A$1:$AE$65536,MATCH("4T"&amp;RIGHT(I$6,2),[1]Macroeconomia!$A$3:$GJ$3,FALSE),FALSE)</f>
        <v>2594.61665787017</v>
      </c>
      <c r="J22" s="541">
        <f>IF(VLOOKUP($A22,[1]Macroeconomia!$A$1:$AI$65536,MATCH("4T"&amp;RIGHT(J$6,2),[1]Macroeconomia!$A$3:$GJ$3,FALSE),FALSE)=0,$A$2,VLOOKUP($A22,[1]Macroeconomia!$A$1:$AI$65536,MATCH("4T"&amp;RIGHT(J$6,2),[1]Macroeconomia!$A$3:$GJ$3,FALSE),FALSE))</f>
        <v>2660.4510266729299</v>
      </c>
      <c r="K22" s="541">
        <f>IF(VLOOKUP($A22,[1]Macroeconomia!$A$1:$IG$65536,MATCH("4T"&amp;RIGHT(K$6,2),[1]Macroeconomia!$A$3:$IG$3,FALSE),FALSE)=0,$A$2,VLOOKUP($A22,[1]Macroeconomia!$A$1:$IG$65536,MATCH("4T"&amp;RIGHT(K$6,2),[1]Macroeconomia!$A$3:$IG$3,FALSE),FALSE))</f>
        <v>2484</v>
      </c>
      <c r="L22" s="541">
        <f>IF(VLOOKUP($A22,[1]Macroeconomia!$A$1:$IG$65536,MATCH("4T"&amp;RIGHT(L$6,2),[1]Macroeconomia!$A$3:$IG$3,FALSE),FALSE)=0,$A$2,VLOOKUP($A22,[1]Macroeconomia!$A$1:$IG$65536,MATCH("4T"&amp;RIGHT(L$6,2),[1]Macroeconomia!$A$3:$IG$3,FALSE),FALSE))</f>
        <v>2841</v>
      </c>
    </row>
    <row r="23" spans="1:12" ht="22.5">
      <c r="A23" s="690" t="s">
        <v>109</v>
      </c>
      <c r="B23" s="120" t="str">
        <f>IF(Opções!$B$3="Inglês",C319,B319)</f>
        <v>Formal Employment (in thousands of people - 12 months net creation)</v>
      </c>
      <c r="C23" s="545">
        <f>VLOOKUP($A23,[1]Macroeconomia!$A$1:$AE$65536,MATCH("4T"&amp;RIGHT(C$6,2),[1]Macroeconomia!$A$3:$GJ$3,FALSE),FALSE)</f>
        <v>1138.5619999999999</v>
      </c>
      <c r="D23" s="545">
        <f>VLOOKUP($A23,[1]Macroeconomia!$A$1:$AE$65536,MATCH("4T"&amp;RIGHT(D$6,2),[1]Macroeconomia!$A$3:$GJ$3,FALSE),FALSE)</f>
        <v>420.69</v>
      </c>
      <c r="E23" s="545">
        <f>VLOOKUP($A23,[1]Macroeconomia!$A$1:$AE$65536,MATCH("4T"&amp;RIGHT(E$6,2),[1]Macroeconomia!$A$3:$GJ$3,FALSE),FALSE)</f>
        <v>-1569.0989999999999</v>
      </c>
      <c r="F23" s="545">
        <f>VLOOKUP($A23,[1]Macroeconomia!$A$1:$AE$65536,MATCH("4T"&amp;RIGHT(F$6,2),[1]Macroeconomia!$A$3:$GJ$3,FALSE),FALSE)</f>
        <v>-1314.6120000000001</v>
      </c>
      <c r="G23" s="545">
        <f>VLOOKUP($A23,[1]Macroeconomia!$A$1:$AE$65536,MATCH("4T"&amp;RIGHT(G$6,2),[1]Macroeconomia!$A$3:$GJ$3,FALSE),FALSE)</f>
        <v>-25.396000000000001</v>
      </c>
      <c r="H23" s="545">
        <f>VLOOKUP($A23,[1]Macroeconomia!$A$1:$AE$65536,MATCH("4T"&amp;RIGHT(H$6,2),[1]Macroeconomia!$A$3:$GJ$3,FALSE),FALSE)</f>
        <v>517.46199999999999</v>
      </c>
      <c r="I23" s="545">
        <f>VLOOKUP($A23,[1]Macroeconomia!$A$1:$AE$65536,MATCH("4T"&amp;RIGHT(I$6,2),[1]Macroeconomia!$A$3:$GJ$3,FALSE),FALSE)</f>
        <v>675.63400000000001</v>
      </c>
      <c r="J23" s="545">
        <f>IF(VLOOKUP($A23,[1]Macroeconomia!$A$1:$AI$65536,MATCH("4T"&amp;RIGHT(J$6,2),[1]Macroeconomia!$A$3:$GJ$3,FALSE),FALSE)=0,$A$2,VLOOKUP($A23,[1]Macroeconomia!$A$1:$AI$65536,MATCH("4T"&amp;RIGHT(J$6,2),[1]Macroeconomia!$A$3:$GJ$3,FALSE),FALSE))</f>
        <v>84.147999999999996</v>
      </c>
      <c r="K23" s="545">
        <f>IF(VLOOKUP($A23,[1]Macroeconomia!$A$1:$IG$65536,MATCH("4T"&amp;RIGHT(K$6,2),[1]Macroeconomia!$A$3:$IG$3,FALSE),FALSE)=0,$A$2,VLOOKUP($A23,[1]Macroeconomia!$A$1:$IG$65536,MATCH("4T"&amp;RIGHT(K$6,2),[1]Macroeconomia!$A$3:$IG$3,FALSE),FALSE))</f>
        <v>2755391</v>
      </c>
      <c r="L23" s="545">
        <f>IF(VLOOKUP($A23,[1]Macroeconomia!$A$1:$IG$65536,MATCH("4T"&amp;RIGHT(L$6,2),[1]Macroeconomia!$A$3:$IG$3,FALSE),FALSE)=0,$A$2,VLOOKUP($A23,[1]Macroeconomia!$A$1:$IG$65536,MATCH("4T"&amp;RIGHT(L$6,2),[1]Macroeconomia!$A$3:$IG$3,FALSE),FALSE))</f>
        <v>2029095</v>
      </c>
    </row>
    <row r="24" spans="1:12" ht="22.5">
      <c r="A24" s="690" t="s">
        <v>110</v>
      </c>
      <c r="B24" s="120" t="str">
        <f>IF(Opções!$B$3="Inglês",C320,B320)</f>
        <v>Occupied Population (in million of people - quarter average)</v>
      </c>
      <c r="C24" s="545">
        <f>VLOOKUP($A24,[1]Macroeconomia!$A$1:$AE$65536,MATCH("4T"&amp;RIGHT(C$6,2),[1]Macroeconomia!$A$3:$GJ$3,FALSE),FALSE)</f>
        <v>91403</v>
      </c>
      <c r="D24" s="545">
        <f>VLOOKUP($A24,[1]Macroeconomia!$A$1:$AE$65536,MATCH("4T"&amp;RIGHT(D$6,2),[1]Macroeconomia!$A$3:$GJ$3,FALSE),FALSE)</f>
        <v>92396</v>
      </c>
      <c r="E24" s="545">
        <f>VLOOKUP($A24,[1]Macroeconomia!$A$1:$AE$65536,MATCH("4T"&amp;RIGHT(E$6,2),[1]Macroeconomia!$A$3:$GJ$3,FALSE),FALSE)</f>
        <v>91800</v>
      </c>
      <c r="F24" s="545">
        <f>VLOOKUP($A24,[1]Macroeconomia!$A$1:$AE$65536,MATCH("4T"&amp;RIGHT(F$6,2),[1]Macroeconomia!$A$3:$GJ$3,FALSE),FALSE)</f>
        <v>89871</v>
      </c>
      <c r="G24" s="545">
        <f>VLOOKUP($A24,[1]Macroeconomia!$A$1:$AE$65536,MATCH("4T"&amp;RIGHT(G$6,2),[1]Macroeconomia!$A$3:$GJ$3,FALSE),FALSE)</f>
        <v>91770</v>
      </c>
      <c r="H24" s="545">
        <f>VLOOKUP($A24,[1]Macroeconomia!$A$1:$AE$65536,MATCH("4T"&amp;RIGHT(H$6,2),[1]Macroeconomia!$A$3:$GJ$3,FALSE),FALSE)</f>
        <v>92736</v>
      </c>
      <c r="I24" s="545">
        <f>VLOOKUP($A24,[1]Macroeconomia!$A$1:$AE$65536,MATCH("4T"&amp;RIGHT(I$6,2),[1]Macroeconomia!$A$3:$GJ$3,FALSE),FALSE)</f>
        <v>94552</v>
      </c>
      <c r="J24" s="545">
        <f>IF(VLOOKUP($A24,[1]Macroeconomia!$A$1:$AI$65536,MATCH("4T"&amp;RIGHT(J$6,2),[1]Macroeconomia!$A$3:$GJ$3,FALSE),FALSE)=0,$A$2,VLOOKUP($A24,[1]Macroeconomia!$A$1:$AI$65536,MATCH("4T"&amp;RIGHT(J$6,2),[1]Macroeconomia!$A$3:$GJ$3,FALSE),FALSE))</f>
        <v>86179</v>
      </c>
      <c r="K24" s="545">
        <f>IF(VLOOKUP($A24,[1]Macroeconomia!$A$1:$IG$65536,MATCH("4T"&amp;RIGHT(K$6,2),[1]Macroeconomia!$A$3:$IG$3,FALSE),FALSE)=0,$A$2,VLOOKUP($A24,[1]Macroeconomia!$A$1:$IG$65536,MATCH("4T"&amp;RIGHT(K$6,2),[1]Macroeconomia!$A$3:$IG$3,FALSE),FALSE))</f>
        <v>95747</v>
      </c>
      <c r="L24" s="545">
        <f>IF(VLOOKUP($A24,[1]Macroeconomia!$A$1:$IG$65536,MATCH("4T"&amp;RIGHT(L$6,2),[1]Macroeconomia!$A$3:$IG$3,FALSE),FALSE)=0,$A$2,VLOOKUP($A24,[1]Macroeconomia!$A$1:$IG$65536,MATCH("4T"&amp;RIGHT(L$6,2),[1]Macroeconomia!$A$3:$IG$3,FALSE),FALSE))</f>
        <v>99370</v>
      </c>
    </row>
    <row r="25" spans="1:12">
      <c r="A25" s="690" t="s">
        <v>111</v>
      </c>
      <c r="B25" s="120" t="str">
        <f>IF(Opções!$B$3="Inglês",C321,B321)</f>
        <v>Unemployment Rate (% labor force - quarter average)</v>
      </c>
      <c r="C25" s="541">
        <f>VLOOKUP($A25,[1]Macroeconomia!$A$1:$AE$65536,MATCH("4T"&amp;RIGHT(C$6,2),[1]Macroeconomia!$A$3:$GJ$3,FALSE),FALSE)</f>
        <v>6.172497331033922</v>
      </c>
      <c r="D25" s="541">
        <f>VLOOKUP($A25,[1]Macroeconomia!$A$1:$AE$65536,MATCH("4T"&amp;RIGHT(D$6,2),[1]Macroeconomia!$A$3:$GJ$3,FALSE),FALSE)</f>
        <v>6.4865138403926936</v>
      </c>
      <c r="E25" s="541">
        <f>VLOOKUP($A25,[1]Macroeconomia!$A$1:$AE$65536,MATCH("4T"&amp;RIGHT(E$6,2),[1]Macroeconomia!$A$3:$GJ$3,FALSE),FALSE)</f>
        <v>8.9448312801285503</v>
      </c>
      <c r="F25" s="541">
        <f>VLOOKUP($A25,[1]Macroeconomia!$A$1:$AE$65536,MATCH("4T"&amp;RIGHT(F$6,2),[1]Macroeconomia!$A$3:$GJ$3,FALSE),FALSE)</f>
        <v>12.020558002936854</v>
      </c>
      <c r="G25" s="541">
        <f>VLOOKUP($A25,[1]Macroeconomia!$A$1:$AE$65536,MATCH("4T"&amp;RIGHT(G$6,2),[1]Macroeconomia!$A$3:$GJ$3,FALSE),FALSE)</f>
        <v>11.790997433605355</v>
      </c>
      <c r="H25" s="541">
        <f>VLOOKUP($A25,[1]Macroeconomia!$A$1:$AE$65536,MATCH("4T"&amp;RIGHT(H$6,2),[1]Macroeconomia!$A$3:$GJ$3,FALSE),FALSE)</f>
        <v>11.585691404164445</v>
      </c>
      <c r="I25" s="541">
        <f>VLOOKUP($A25,[1]Macroeconomia!$A$1:$AE$65536,MATCH("4T"&amp;RIGHT(I$6,2),[1]Macroeconomia!$A$3:$GJ$3,FALSE),FALSE)</f>
        <v>10.954569426655613</v>
      </c>
      <c r="J25" s="541">
        <f>IF(VLOOKUP($A25,[1]Macroeconomia!$A$1:$AI$65536,MATCH("4T"&amp;RIGHT(J$6,2),[1]Macroeconomia!$A$3:$GJ$3,FALSE),FALSE)=0,$A$2,VLOOKUP($A25,[1]Macroeconomia!$A$1:$AI$65536,MATCH("4T"&amp;RIGHT(J$6,2),[1]Macroeconomia!$A$3:$GJ$3,FALSE),FALSE))</f>
        <v>13.910533045632542</v>
      </c>
      <c r="K25" s="541">
        <f>IF(VLOOKUP($A25,[1]Macroeconomia!$A$1:$IG$65536,MATCH("4T"&amp;RIGHT(K$6,2),[1]Macroeconomia!$A$3:$IG$3,FALSE),FALSE)=0,$A$2,VLOOKUP($A25,[1]Macroeconomia!$A$1:$IG$65536,MATCH("4T"&amp;RIGHT(K$6,2),[1]Macroeconomia!$A$3:$IG$3,FALSE),FALSE))</f>
        <v>11.146272202527886</v>
      </c>
      <c r="L25" s="541">
        <f>IF(VLOOKUP($A25,[1]Macroeconomia!$A$1:$IG$65536,MATCH("4T"&amp;RIGHT(L$6,2),[1]Macroeconomia!$A$3:$IG$3,FALSE),FALSE)=0,$A$2,VLOOKUP($A25,[1]Macroeconomia!$A$1:$IG$65536,MATCH("4T"&amp;RIGHT(L$6,2),[1]Macroeconomia!$A$3:$IG$3,FALSE),FALSE))</f>
        <v>7.9413018102314199</v>
      </c>
    </row>
    <row r="26" spans="1:12">
      <c r="A26" s="690" t="s">
        <v>904</v>
      </c>
      <c r="B26" s="118" t="str">
        <f>IF(Opções!$B$3="Inglês",C322,B322)</f>
        <v>External Sector</v>
      </c>
      <c r="C26" s="543"/>
      <c r="D26" s="543"/>
      <c r="E26" s="543"/>
      <c r="F26" s="543"/>
      <c r="G26" s="543"/>
      <c r="H26" s="543"/>
      <c r="I26" s="543"/>
      <c r="J26" s="543"/>
      <c r="K26" s="543"/>
      <c r="L26" s="543"/>
    </row>
    <row r="27" spans="1:12">
      <c r="A27" s="690" t="s">
        <v>904</v>
      </c>
      <c r="B27" s="293" t="str">
        <f>IF(Opções!$B$3="Inglês",C323,B323)</f>
        <v>Balance of Payments</v>
      </c>
      <c r="C27" s="543"/>
      <c r="D27" s="543"/>
      <c r="E27" s="543"/>
      <c r="F27" s="543"/>
      <c r="G27" s="543"/>
      <c r="H27" s="543"/>
      <c r="I27" s="543"/>
      <c r="J27" s="543"/>
      <c r="K27" s="543"/>
      <c r="L27" s="543"/>
    </row>
    <row r="28" spans="1:12">
      <c r="A28" s="690" t="s">
        <v>113</v>
      </c>
      <c r="B28" s="120" t="str">
        <f>IF(Opções!$B$3="Inglês",C324,B324)</f>
        <v>Current Account (% GDP in 12 months)</v>
      </c>
      <c r="C28" s="541">
        <f>VLOOKUP($A28,[1]Macroeconomia!$A$1:$AE$65536,MATCH("4T"&amp;RIGHT(C$6,2),[1]Macroeconomia!$A$3:$GJ$3,FALSE),FALSE)</f>
        <v>-3.24</v>
      </c>
      <c r="D28" s="541">
        <f>VLOOKUP($A28,[1]Macroeconomia!$A$1:$AE$65536,MATCH("4T"&amp;RIGHT(D$6,2),[1]Macroeconomia!$A$3:$GJ$3,FALSE),FALSE)</f>
        <v>-4.1399999999999997</v>
      </c>
      <c r="E28" s="541">
        <f>VLOOKUP($A28,[1]Macroeconomia!$A$1:$AE$65536,MATCH("4T"&amp;RIGHT(E$6,2),[1]Macroeconomia!$A$3:$GJ$3,FALSE),FALSE)</f>
        <v>-3.05</v>
      </c>
      <c r="F28" s="541">
        <f>VLOOKUP($A28,[1]Macroeconomia!$A$1:$AE$65536,MATCH("4T"&amp;RIGHT(F$6,2),[1]Macroeconomia!$A$3:$GJ$3,FALSE),FALSE)</f>
        <v>-1.36</v>
      </c>
      <c r="G28" s="541">
        <f>VLOOKUP($A28,[1]Macroeconomia!$A$1:$AE$65536,MATCH("4T"&amp;RIGHT(G$6,2),[1]Macroeconomia!$A$3:$GJ$3,FALSE),FALSE)</f>
        <v>-1.07</v>
      </c>
      <c r="H28" s="541">
        <f>VLOOKUP($A28,[1]Macroeconomia!$A$1:$AE$65536,MATCH("4T"&amp;RIGHT(H$6,2),[1]Macroeconomia!$A$3:$GJ$3,FALSE),FALSE)</f>
        <v>-2.69</v>
      </c>
      <c r="I28" s="541">
        <f>VLOOKUP($A28,[1]Macroeconomia!$A$1:$AE$65536,MATCH("4T"&amp;RIGHT(I$6,2),[1]Macroeconomia!$A$3:$GJ$3,FALSE),FALSE)</f>
        <v>-3.46</v>
      </c>
      <c r="J28" s="541">
        <f>IF(VLOOKUP($A28,[1]Macroeconomia!$A$1:$AI$65536,MATCH("4T"&amp;RIGHT(J$6,2),[1]Macroeconomia!$A$3:$GJ$3,FALSE),FALSE)=0,$A$2,VLOOKUP($A28,[1]Macroeconomia!$A$1:$AI$65536,MATCH("4T"&amp;RIGHT(J$6,2),[1]Macroeconomia!$A$3:$GJ$3,FALSE),FALSE))</f>
        <v>-1.8</v>
      </c>
      <c r="K28" s="541">
        <f>IF(VLOOKUP($A28,[1]Macroeconomia!$A$1:$IG$65536,MATCH("4T"&amp;RIGHT(K$6,2),[1]Macroeconomia!$A$3:$IG$3,FALSE),FALSE)=0,$A$2,VLOOKUP($A28,[1]Macroeconomia!$A$1:$IG$65536,MATCH("4T"&amp;RIGHT(K$6,2),[1]Macroeconomia!$A$3:$IG$3,FALSE),FALSE))</f>
        <v>-1.74</v>
      </c>
      <c r="L28" s="541">
        <f>IF(VLOOKUP($A28,[1]Macroeconomia!$A$1:$IG$65536,MATCH("4T"&amp;RIGHT(L$6,2),[1]Macroeconomia!$A$3:$IG$3,FALSE),FALSE)=0,$A$2,VLOOKUP($A28,[1]Macroeconomia!$A$1:$IG$65536,MATCH("4T"&amp;RIGHT(L$6,2),[1]Macroeconomia!$A$3:$IG$3,FALSE),FALSE))</f>
        <v>-2.97</v>
      </c>
    </row>
    <row r="29" spans="1:12">
      <c r="A29" s="690" t="s">
        <v>114</v>
      </c>
      <c r="B29" s="120" t="str">
        <f>IF(Opções!$B$3="Inglês",C325,B325)</f>
        <v>Foreign Direct Investiment (US$ billion - year accumulated)</v>
      </c>
      <c r="C29" s="541">
        <f>VLOOKUP($A29,[1]Macroeconomia!$A$1:$AE$65536,MATCH("4T"&amp;RIGHT(C$6,2),[1]Macroeconomia!$A$3:$GJ$3,FALSE),FALSE)</f>
        <v>75.210999999999999</v>
      </c>
      <c r="D29" s="541">
        <f>VLOOKUP($A29,[1]Macroeconomia!$A$1:$AE$65536,MATCH("4T"&amp;RIGHT(D$6,2),[1]Macroeconomia!$A$3:$GJ$3,FALSE),FALSE)</f>
        <v>87.713999999999999</v>
      </c>
      <c r="E29" s="541">
        <f>VLOOKUP($A29,[1]Macroeconomia!$A$1:$AE$65536,MATCH("4T"&amp;RIGHT(E$6,2),[1]Macroeconomia!$A$3:$GJ$3,FALSE),FALSE)</f>
        <v>64.738199999999992</v>
      </c>
      <c r="F29" s="541">
        <f>VLOOKUP($A29,[1]Macroeconomia!$A$1:$AE$65536,MATCH("4T"&amp;RIGHT(F$6,2),[1]Macroeconomia!$A$3:$GJ$3,FALSE),FALSE)</f>
        <v>74.294599999999988</v>
      </c>
      <c r="G29" s="541">
        <f>VLOOKUP($A29,[1]Macroeconomia!$A$1:$AE$65536,MATCH("4T"&amp;RIGHT(G$6,2),[1]Macroeconomia!$A$3:$GJ$3,FALSE),FALSE)</f>
        <v>68.885600000000011</v>
      </c>
      <c r="H29" s="541">
        <f>VLOOKUP($A29,[1]Macroeconomia!$A$1:$AE$65536,MATCH("4T"&amp;RIGHT(H$6,2),[1]Macroeconomia!$A$3:$GJ$3,FALSE),FALSE)</f>
        <v>78.162400000000005</v>
      </c>
      <c r="I29" s="541">
        <f>VLOOKUP($A29,[1]Macroeconomia!$A$1:$AE$65536,MATCH("4T"&amp;RIGHT(I$6,2),[1]Macroeconomia!$A$3:$GJ$3,FALSE),FALSE)</f>
        <v>69.174400000000006</v>
      </c>
      <c r="J29" s="541">
        <f>IF(VLOOKUP($A29,[1]Macroeconomia!$A$1:$AI$65536,MATCH("4T"&amp;RIGHT(J$6,2),[1]Macroeconomia!$A$3:$GJ$3,FALSE),FALSE)=0,$A$2,VLOOKUP($A29,[1]Macroeconomia!$A$1:$AI$65536,MATCH("4T"&amp;RIGHT(J$6,2),[1]Macroeconomia!$A$3:$GJ$3,FALSE),FALSE))</f>
        <v>44.6616</v>
      </c>
      <c r="K29" s="541">
        <f>IF(VLOOKUP($A29,[1]Macroeconomia!$A$1:$IG$65536,MATCH("4T"&amp;RIGHT(K$6,2),[1]Macroeconomia!$A$3:$IG$3,FALSE),FALSE)=0,$A$2,VLOOKUP($A29,[1]Macroeconomia!$A$1:$IG$65536,MATCH("4T"&amp;RIGHT(K$6,2),[1]Macroeconomia!$A$3:$IG$3,FALSE),FALSE))</f>
        <v>46.44100000000001</v>
      </c>
      <c r="L29" s="541">
        <f>IF(VLOOKUP($A29,[1]Macroeconomia!$A$1:$IG$65536,MATCH("4T"&amp;RIGHT(L$6,2),[1]Macroeconomia!$A$3:$IG$3,FALSE),FALSE)=0,$A$2,VLOOKUP($A29,[1]Macroeconomia!$A$1:$IG$65536,MATCH("4T"&amp;RIGHT(L$6,2),[1]Macroeconomia!$A$3:$IG$3,FALSE),FALSE))</f>
        <v>91.502100000000013</v>
      </c>
    </row>
    <row r="30" spans="1:12">
      <c r="A30" s="690" t="s">
        <v>115</v>
      </c>
      <c r="B30" s="120" t="str">
        <f>IF(Opções!$B$3="Inglês",C326,B326)</f>
        <v>Trade Balance (US$ billion - year accumulated)</v>
      </c>
      <c r="C30" s="541">
        <f>VLOOKUP($A30,[1]Macroeconomia!$A$1:$AE$65536,MATCH("4T"&amp;RIGHT(C$6,2),[1]Macroeconomia!$A$3:$GJ$3,FALSE),FALSE)</f>
        <v>-8.9566308529999787</v>
      </c>
      <c r="D30" s="541">
        <f>VLOOKUP($A30,[1]Macroeconomia!$A$1:$AE$65536,MATCH("4T"&amp;RIGHT(D$6,2),[1]Macroeconomia!$A$3:$GJ$3,FALSE),FALSE)</f>
        <v>-9.8997819579999771</v>
      </c>
      <c r="E30" s="541">
        <f>VLOOKUP($A30,[1]Macroeconomia!$A$1:$AE$65536,MATCH("4T"&amp;RIGHT(E$6,2),[1]Macroeconomia!$A$3:$GJ$3,FALSE),FALSE)</f>
        <v>13.678095985999988</v>
      </c>
      <c r="F30" s="541">
        <f>VLOOKUP($A30,[1]Macroeconomia!$A$1:$AE$65536,MATCH("4T"&amp;RIGHT(F$6,2),[1]Macroeconomia!$A$3:$GJ$3,FALSE),FALSE)</f>
        <v>40.204771561000001</v>
      </c>
      <c r="G30" s="541">
        <f>VLOOKUP($A30,[1]Macroeconomia!$A$1:$AE$65536,MATCH("4T"&amp;RIGHT(G$6,2),[1]Macroeconomia!$A$3:$GJ$3,FALSE),FALSE)</f>
        <v>56.036664349999995</v>
      </c>
      <c r="H30" s="541">
        <f>VLOOKUP($A30,[1]Macroeconomia!$A$1:$AE$65536,MATCH("4T"&amp;RIGHT(H$6,2),[1]Macroeconomia!$A$3:$GJ$3,FALSE),FALSE)</f>
        <v>46.567539896999932</v>
      </c>
      <c r="I30" s="541">
        <f>VLOOKUP($A30,[1]Macroeconomia!$A$1:$AE$65536,MATCH("4T"&amp;RIGHT(I$6,2),[1]Macroeconomia!$A$3:$GJ$3,FALSE),FALSE)</f>
        <v>35.198840066999963</v>
      </c>
      <c r="J30" s="541">
        <f>IF(VLOOKUP($A30,[1]Macroeconomia!$A$1:$AI$65536,MATCH("4T"&amp;RIGHT(J$6,2),[1]Macroeconomia!$A$3:$GJ$3,FALSE),FALSE)=0,$A$2,VLOOKUP($A30,[1]Macroeconomia!$A$1:$AI$65536,MATCH("4T"&amp;RIGHT(J$6,2),[1]Macroeconomia!$A$3:$GJ$3,FALSE),FALSE))</f>
        <v>50.393416775999981</v>
      </c>
      <c r="K30" s="541">
        <f>IF(VLOOKUP($A30,[1]Macroeconomia!$A$1:$IG$65536,MATCH("4T"&amp;RIGHT(K$6,2),[1]Macroeconomia!$A$3:$IG$3,FALSE),FALSE)=0,$A$2,VLOOKUP($A30,[1]Macroeconomia!$A$1:$IG$65536,MATCH("4T"&amp;RIGHT(K$6,2),[1]Macroeconomia!$A$3:$IG$3,FALSE),FALSE))</f>
        <v>61.406528280000032</v>
      </c>
      <c r="L30" s="541">
        <f>IF(VLOOKUP($A30,[1]Macroeconomia!$A$1:$IG$65536,MATCH("4T"&amp;RIGHT(L$6,2),[1]Macroeconomia!$A$3:$IG$3,FALSE),FALSE)=0,$A$2,VLOOKUP($A30,[1]Macroeconomia!$A$1:$IG$65536,MATCH("4T"&amp;RIGHT(L$6,2),[1]Macroeconomia!$A$3:$IG$3,FALSE),FALSE))</f>
        <v>61.525351274000002</v>
      </c>
    </row>
    <row r="31" spans="1:12">
      <c r="A31" s="690" t="s">
        <v>116</v>
      </c>
      <c r="B31" s="129" t="str">
        <f>IF(Opções!$B$3="Inglês",C327,B327)</f>
        <v>Exports (US$ billion - year accumulated)</v>
      </c>
      <c r="C31" s="541">
        <f>VLOOKUP($A31,[1]Macroeconomia!$A$1:$AE$65536,MATCH("4T"&amp;RIGHT(C$6,2),[1]Macroeconomia!$A$3:$GJ$3,FALSE),FALSE)</f>
        <v>232.54425560600001</v>
      </c>
      <c r="D31" s="541">
        <f>VLOOKUP($A31,[1]Macroeconomia!$A$1:$AE$65536,MATCH("4T"&amp;RIGHT(D$6,2),[1]Macroeconomia!$A$3:$GJ$3,FALSE),FALSE)</f>
        <v>220.92323683800004</v>
      </c>
      <c r="E31" s="541">
        <f>VLOOKUP($A31,[1]Macroeconomia!$A$1:$AE$65536,MATCH("4T"&amp;RIGHT(E$6,2),[1]Macroeconomia!$A$3:$GJ$3,FALSE),FALSE)</f>
        <v>186.78235506300001</v>
      </c>
      <c r="F31" s="541">
        <f>VLOOKUP($A31,[1]Macroeconomia!$A$1:$AE$65536,MATCH("4T"&amp;RIGHT(F$6,2),[1]Macroeconomia!$A$3:$GJ$3,FALSE),FALSE)</f>
        <v>179.52612921400001</v>
      </c>
      <c r="G31" s="541">
        <f>VLOOKUP($A31,[1]Macroeconomia!$A$1:$AE$65536,MATCH("4T"&amp;RIGHT(G$6,2),[1]Macroeconomia!$A$3:$GJ$3,FALSE),FALSE)</f>
        <v>214.988108353</v>
      </c>
      <c r="H31" s="541">
        <f>VLOOKUP($A31,[1]Macroeconomia!$A$1:$AE$65536,MATCH("4T"&amp;RIGHT(H$6,2),[1]Macroeconomia!$A$3:$GJ$3,FALSE),FALSE)</f>
        <v>231.88952339899996</v>
      </c>
      <c r="I31" s="541">
        <f>VLOOKUP($A31,[1]Macroeconomia!$A$1:$AE$65536,MATCH("4T"&amp;RIGHT(I$6,2),[1]Macroeconomia!$A$3:$GJ$3,FALSE),FALSE)</f>
        <v>221.12680764699999</v>
      </c>
      <c r="J31" s="541">
        <f>IF(VLOOKUP($A31,[1]Macroeconomia!$A$1:$AI$65536,MATCH("4T"&amp;RIGHT(J$6,2),[1]Macroeconomia!$A$3:$GJ$3,FALSE),FALSE)=0,$A$2,VLOOKUP($A31,[1]Macroeconomia!$A$1:$AI$65536,MATCH("4T"&amp;RIGHT(J$6,2),[1]Macroeconomia!$A$3:$GJ$3,FALSE),FALSE))</f>
        <v>209.180241655</v>
      </c>
      <c r="K31" s="541">
        <f>IF(VLOOKUP($A31,[1]Macroeconomia!$A$1:$IG$65536,MATCH("4T"&amp;RIGHT(K$6,2),[1]Macroeconomia!$A$3:$IG$3,FALSE),FALSE)=0,$A$2,VLOOKUP($A31,[1]Macroeconomia!$A$1:$IG$65536,MATCH("4T"&amp;RIGHT(K$6,2),[1]Macroeconomia!$A$3:$IG$3,FALSE),FALSE))</f>
        <v>280.81457746000001</v>
      </c>
      <c r="L31" s="541">
        <f>IF(VLOOKUP($A31,[1]Macroeconomia!$A$1:$IG$65536,MATCH("4T"&amp;RIGHT(L$6,2),[1]Macroeconomia!$A$3:$IG$3,FALSE),FALSE)=0,$A$2,VLOOKUP($A31,[1]Macroeconomia!$A$1:$IG$65536,MATCH("4T"&amp;RIGHT(L$6,2),[1]Macroeconomia!$A$3:$IG$3,FALSE),FALSE))</f>
        <v>334.13603822000005</v>
      </c>
    </row>
    <row r="32" spans="1:12">
      <c r="A32" s="690" t="s">
        <v>117</v>
      </c>
      <c r="B32" s="238" t="str">
        <f>IF(Opções!$B$3="Inglês",C328,B328)</f>
        <v>Basics</v>
      </c>
      <c r="C32" s="541">
        <f>VLOOKUP($A32,[1]Macroeconomia!$A$1:$AE$65536,MATCH("4T"&amp;RIGHT(C$6,2),[1]Macroeconomia!$A$3:$GJ$3,FALSE),FALSE)</f>
        <v>112.99894273300001</v>
      </c>
      <c r="D32" s="541">
        <f>VLOOKUP($A32,[1]Macroeconomia!$A$1:$AE$65536,MATCH("4T"&amp;RIGHT(D$6,2),[1]Macroeconomia!$A$3:$GJ$3,FALSE),FALSE)</f>
        <v>109.480471229</v>
      </c>
      <c r="E32" s="541">
        <f>VLOOKUP($A32,[1]Macroeconomia!$A$1:$AE$65536,MATCH("4T"&amp;RIGHT(E$6,2),[1]Macroeconomia!$A$3:$GJ$3,FALSE),FALSE)</f>
        <v>87.10036267000001</v>
      </c>
      <c r="F32" s="541">
        <f>VLOOKUP($A32,[1]Macroeconomia!$A$1:$AE$65536,MATCH("4T"&amp;RIGHT(F$6,2),[1]Macroeconomia!$A$3:$GJ$3,FALSE),FALSE)</f>
        <v>79.158742347</v>
      </c>
      <c r="G32" s="541">
        <f>VLOOKUP($A32,[1]Macroeconomia!$A$1:$AE$65536,MATCH("4T"&amp;RIGHT(G$6,2),[1]Macroeconomia!$A$3:$GJ$3,FALSE),FALSE)</f>
        <v>101.063321251</v>
      </c>
      <c r="H32" s="541">
        <f>VLOOKUP($A32,[1]Macroeconomia!$A$1:$AE$65536,MATCH("4T"&amp;RIGHT(H$6,2),[1]Macroeconomia!$A$3:$GJ$3,FALSE),FALSE)</f>
        <v>119.193800599</v>
      </c>
      <c r="I32" s="541">
        <f>VLOOKUP($A32,[1]Macroeconomia!$A$1:$AE$65536,MATCH("4T"&amp;RIGHT(I$6,2),[1]Macroeconomia!$A$3:$GJ$3,FALSE),FALSE)</f>
        <v>119.01739662099999</v>
      </c>
      <c r="J32" s="541">
        <f>IF(VLOOKUP($A32,[1]Macroeconomia!$A$1:$AI$65536,MATCH("4T"&amp;RIGHT(J$6,2),[1]Macroeconomia!$A$3:$GJ$3,FALSE),FALSE)=0,$A$2,VLOOKUP($A32,[1]Macroeconomia!$A$1:$AI$65536,MATCH("4T"&amp;RIGHT(J$6,2),[1]Macroeconomia!$A$3:$GJ$3,FALSE),FALSE))</f>
        <v>119.82509380500001</v>
      </c>
      <c r="K32" s="541">
        <f>IF(VLOOKUP($A32,[1]Macroeconomia!$A$1:$IG$65536,MATCH("4T"&amp;RIGHT(K$6,2),[1]Macroeconomia!$A$3:$IG$3,FALSE),FALSE)=0,$A$2,VLOOKUP($A32,[1]Macroeconomia!$A$1:$IG$65536,MATCH("4T"&amp;RIGHT(K$6,2),[1]Macroeconomia!$A$3:$IG$3,FALSE),FALSE))</f>
        <v>164.91339698199999</v>
      </c>
      <c r="L32" s="541" t="str">
        <f>IF(VLOOKUP($A32,[1]Macroeconomia!$A$1:$IG$65536,MATCH("4T"&amp;RIGHT(L$6,2),[1]Macroeconomia!$A$3:$IG$3,FALSE),FALSE)=0,$A$2,VLOOKUP($A32,[1]Macroeconomia!$A$1:$IG$65536,MATCH("4T"&amp;RIGHT(L$6,2),[1]Macroeconomia!$A$3:$IG$3,FALSE),FALSE))</f>
        <v/>
      </c>
    </row>
    <row r="33" spans="1:12">
      <c r="A33" s="690" t="s">
        <v>118</v>
      </c>
      <c r="B33" s="238" t="str">
        <f>IF(Opções!$B$3="Inglês",C329,B329)</f>
        <v>Manufactured</v>
      </c>
      <c r="C33" s="541">
        <f>VLOOKUP($A33,[1]Macroeconomia!$A$1:$AE$65536,MATCH("4T"&amp;RIGHT(C$6,2),[1]Macroeconomia!$A$3:$GJ$3,FALSE),FALSE)</f>
        <v>83.484483744000016</v>
      </c>
      <c r="D33" s="541">
        <f>VLOOKUP($A33,[1]Macroeconomia!$A$1:$AE$65536,MATCH("4T"&amp;RIGHT(D$6,2),[1]Macroeconomia!$A$3:$GJ$3,FALSE),FALSE)</f>
        <v>76.117023239999995</v>
      </c>
      <c r="E33" s="541">
        <f>VLOOKUP($A33,[1]Macroeconomia!$A$1:$AE$65536,MATCH("4T"&amp;RIGHT(E$6,2),[1]Macroeconomia!$A$3:$GJ$3,FALSE),FALSE)</f>
        <v>68.539312674000001</v>
      </c>
      <c r="F33" s="541">
        <f>VLOOKUP($A33,[1]Macroeconomia!$A$1:$AE$65536,MATCH("4T"&amp;RIGHT(F$6,2),[1]Macroeconomia!$A$3:$GJ$3,FALSE),FALSE)</f>
        <v>68.212622050000007</v>
      </c>
      <c r="G33" s="541">
        <f>VLOOKUP($A33,[1]Macroeconomia!$A$1:$AE$65536,MATCH("4T"&amp;RIGHT(G$6,2),[1]Macroeconomia!$A$3:$GJ$3,FALSE),FALSE)</f>
        <v>77.502381155000009</v>
      </c>
      <c r="H33" s="541">
        <f>VLOOKUP($A33,[1]Macroeconomia!$A$1:$AE$65536,MATCH("4T"&amp;RIGHT(H$6,2),[1]Macroeconomia!$A$3:$GJ$3,FALSE),FALSE)</f>
        <v>78.749014947999996</v>
      </c>
      <c r="I33" s="541">
        <f>VLOOKUP($A33,[1]Macroeconomia!$A$1:$AE$65536,MATCH("4T"&amp;RIGHT(I$6,2),[1]Macroeconomia!$A$3:$GJ$3,FALSE),FALSE)</f>
        <v>73.669718982000006</v>
      </c>
      <c r="J33" s="541">
        <f>IF(VLOOKUP($A33,[1]Macroeconomia!$A$1:$AI$65536,MATCH("4T"&amp;RIGHT(J$6,2),[1]Macroeconomia!$A$3:$GJ$3,FALSE),FALSE)=0,$A$2,VLOOKUP($A33,[1]Macroeconomia!$A$1:$AI$65536,MATCH("4T"&amp;RIGHT(J$6,2),[1]Macroeconomia!$A$3:$GJ$3,FALSE),FALSE))</f>
        <v>60.064629245000006</v>
      </c>
      <c r="K33" s="541">
        <f>IF(VLOOKUP($A33,[1]Macroeconomia!$A$1:$IG$65536,MATCH("4T"&amp;RIGHT(K$6,2),[1]Macroeconomia!$A$3:$IG$3,FALSE),FALSE)=0,$A$2,VLOOKUP($A33,[1]Macroeconomia!$A$1:$IG$65536,MATCH("4T"&amp;RIGHT(K$6,2),[1]Macroeconomia!$A$3:$IG$3,FALSE),FALSE))</f>
        <v>38.174423196999996</v>
      </c>
      <c r="L33" s="541" t="str">
        <f>IF(VLOOKUP($A33,[1]Macroeconomia!$A$1:$IG$65536,MATCH("4T"&amp;RIGHT(L$6,2),[1]Macroeconomia!$A$3:$IG$3,FALSE),FALSE)=0,$A$2,VLOOKUP($A33,[1]Macroeconomia!$A$1:$IG$65536,MATCH("4T"&amp;RIGHT(L$6,2),[1]Macroeconomia!$A$3:$IG$3,FALSE),FALSE))</f>
        <v/>
      </c>
    </row>
    <row r="34" spans="1:12">
      <c r="A34" s="690" t="s">
        <v>119</v>
      </c>
      <c r="B34" s="238" t="str">
        <f>IF(Opções!$B$3="Inglês",C330,B330)</f>
        <v>Semi-manufactured</v>
      </c>
      <c r="C34" s="541">
        <f>VLOOKUP($A34,[1]Macroeconomia!$A$1:$AE$65536,MATCH("4T"&amp;RIGHT(C$6,2),[1]Macroeconomia!$A$3:$GJ$3,FALSE),FALSE)</f>
        <v>30.523477309</v>
      </c>
      <c r="D34" s="541">
        <f>VLOOKUP($A34,[1]Macroeconomia!$A$1:$AE$65536,MATCH("4T"&amp;RIGHT(D$6,2),[1]Macroeconomia!$A$3:$GJ$3,FALSE),FALSE)</f>
        <v>29.060576827000002</v>
      </c>
      <c r="E34" s="541">
        <f>VLOOKUP($A34,[1]Macroeconomia!$A$1:$AE$65536,MATCH("4T"&amp;RIGHT(E$6,2),[1]Macroeconomia!$A$3:$GJ$3,FALSE),FALSE)</f>
        <v>26.458396094000005</v>
      </c>
      <c r="F34" s="541">
        <f>VLOOKUP($A34,[1]Macroeconomia!$A$1:$AE$65536,MATCH("4T"&amp;RIGHT(F$6,2),[1]Macroeconomia!$A$3:$GJ$3,FALSE),FALSE)</f>
        <v>27.962523028000003</v>
      </c>
      <c r="G34" s="541">
        <f>VLOOKUP($A34,[1]Macroeconomia!$A$1:$AE$65536,MATCH("4T"&amp;RIGHT(G$6,2),[1]Macroeconomia!$A$3:$GJ$3,FALSE),FALSE)</f>
        <v>31.434139534</v>
      </c>
      <c r="H34" s="541">
        <f>VLOOKUP($A34,[1]Macroeconomia!$A$1:$AE$65536,MATCH("4T"&amp;RIGHT(H$6,2),[1]Macroeconomia!$A$3:$GJ$3,FALSE),FALSE)</f>
        <v>30.476674865</v>
      </c>
      <c r="I34" s="541">
        <f>VLOOKUP($A34,[1]Macroeconomia!$A$1:$AE$65536,MATCH("4T"&amp;RIGHT(I$6,2),[1]Macroeconomia!$A$3:$GJ$3,FALSE),FALSE)</f>
        <v>28.431247312000004</v>
      </c>
      <c r="J34" s="541">
        <f>IF(VLOOKUP($A34,[1]Macroeconomia!$A$1:$AI$65536,MATCH("4T"&amp;RIGHT(J$6,2),[1]Macroeconomia!$A$3:$GJ$3,FALSE),FALSE)=0,$A$2,VLOOKUP($A34,[1]Macroeconomia!$A$1:$AI$65536,MATCH("4T"&amp;RIGHT(J$6,2),[1]Macroeconomia!$A$3:$GJ$3,FALSE),FALSE))</f>
        <v>29.290518605000003</v>
      </c>
      <c r="K34" s="541">
        <f>IF(VLOOKUP($A34,[1]Macroeconomia!$A$1:$IG$65536,MATCH("4T"&amp;RIGHT(K$6,2),[1]Macroeconomia!$A$3:$IG$3,FALSE),FALSE)=0,$A$2,VLOOKUP($A34,[1]Macroeconomia!$A$1:$IG$65536,MATCH("4T"&amp;RIGHT(K$6,2),[1]Macroeconomia!$A$3:$IG$3,FALSE),FALSE))</f>
        <v>77.544713383999991</v>
      </c>
      <c r="L34" s="541" t="str">
        <f>IF(VLOOKUP($A34,[1]Macroeconomia!$A$1:$IG$65536,MATCH("4T"&amp;RIGHT(L$6,2),[1]Macroeconomia!$A$3:$IG$3,FALSE),FALSE)=0,$A$2,VLOOKUP($A34,[1]Macroeconomia!$A$1:$IG$65536,MATCH("4T"&amp;RIGHT(L$6,2),[1]Macroeconomia!$A$3:$IG$3,FALSE),FALSE))</f>
        <v/>
      </c>
    </row>
    <row r="35" spans="1:12">
      <c r="A35" s="690" t="s">
        <v>120</v>
      </c>
      <c r="B35" s="238" t="str">
        <f>IF(Opções!$B$3="Inglês",C331,B331)</f>
        <v>Special Operations</v>
      </c>
      <c r="C35" s="541">
        <f>VLOOKUP($A35,[1]Macroeconomia!$A$1:$AE$65536,MATCH("4T"&amp;RIGHT(C$6,2),[1]Macroeconomia!$A$3:$GJ$3,FALSE),FALSE)</f>
        <v>5.5388347300000005</v>
      </c>
      <c r="D35" s="541">
        <f>VLOOKUP($A35,[1]Macroeconomia!$A$1:$AE$65536,MATCH("4T"&amp;RIGHT(D$6,2),[1]Macroeconomia!$A$3:$GJ$3,FALSE),FALSE)</f>
        <v>6.2651655420000001</v>
      </c>
      <c r="E35" s="541">
        <f>VLOOKUP($A35,[1]Macroeconomia!$A$1:$AE$65536,MATCH("4T"&amp;RIGHT(E$6,2),[1]Macroeconomia!$A$3:$GJ$3,FALSE),FALSE)</f>
        <v>4.684283625</v>
      </c>
      <c r="F35" s="541">
        <f>VLOOKUP($A35,[1]Macroeconomia!$A$1:$AE$65536,MATCH("4T"&amp;RIGHT(F$6,2),[1]Macroeconomia!$A$3:$GJ$3,FALSE),FALSE)</f>
        <v>4.1922417889999997</v>
      </c>
      <c r="G35" s="541">
        <f>VLOOKUP($A35,[1]Macroeconomia!$A$1:$AE$65536,MATCH("4T"&amp;RIGHT(G$6,2),[1]Macroeconomia!$A$3:$GJ$3,FALSE),FALSE)</f>
        <v>4.9882664129999998</v>
      </c>
      <c r="H35" s="541">
        <f>VLOOKUP($A35,[1]Macroeconomia!$A$1:$AE$65536,MATCH("4T"&amp;RIGHT(H$6,2),[1]Macroeconomia!$A$3:$GJ$3,FALSE),FALSE)</f>
        <v>3.4700330540000004</v>
      </c>
      <c r="I35" s="541">
        <f>VLOOKUP($A35,[1]Macroeconomia!$A$1:$AE$65536,MATCH("4T"&amp;RIGHT(I$6,2),[1]Macroeconomia!$A$3:$GJ$3,FALSE),FALSE)</f>
        <v>8.4404930000000003E-3</v>
      </c>
      <c r="J35" s="541" t="str">
        <f>IF(VLOOKUP($A35,[1]Macroeconomia!$A$1:$AI$65536,MATCH("4T"&amp;RIGHT(J$6,2),[1]Macroeconomia!$A$3:$GJ$3,FALSE),FALSE)=0,$A$2,VLOOKUP($A35,[1]Macroeconomia!$A$1:$AI$65536,MATCH("4T"&amp;RIGHT(J$6,2),[1]Macroeconomia!$A$3:$GJ$3,FALSE),FALSE))</f>
        <v>N/A</v>
      </c>
      <c r="K35" s="541" t="str">
        <f>IF(VLOOKUP($A35,[1]Macroeconomia!$A$1:$IG$65536,MATCH("4T"&amp;RIGHT(K$6,2),[1]Macroeconomia!$A$3:$IG$3,FALSE),FALSE)=0,$A$2,VLOOKUP($A35,[1]Macroeconomia!$A$1:$IG$65536,MATCH("4T"&amp;RIGHT(K$6,2),[1]Macroeconomia!$A$3:$IG$3,FALSE),FALSE))</f>
        <v>N/A</v>
      </c>
      <c r="L35" s="541" t="str">
        <f>IF(VLOOKUP($A35,[1]Macroeconomia!$A$1:$IG$65536,MATCH("4T"&amp;RIGHT(L$6,2),[1]Macroeconomia!$A$3:$IG$3,FALSE),FALSE)=0,$A$2,VLOOKUP($A35,[1]Macroeconomia!$A$1:$IG$65536,MATCH("4T"&amp;RIGHT(L$6,2),[1]Macroeconomia!$A$3:$IG$3,FALSE),FALSE))</f>
        <v/>
      </c>
    </row>
    <row r="36" spans="1:12">
      <c r="A36" s="690" t="s">
        <v>121</v>
      </c>
      <c r="B36" s="129" t="str">
        <f>IF(Opções!$B$3="Inglês",C332,B332)</f>
        <v>Imports (US$ billion - year accumulated)</v>
      </c>
      <c r="C36" s="541">
        <f>VLOOKUP($A36,[1]Macroeconomia!$A$1:$AE$65536,MATCH("4T"&amp;RIGHT(C$6,2),[1]Macroeconomia!$A$3:$GJ$3,FALSE),FALSE)</f>
        <v>241.50088645899999</v>
      </c>
      <c r="D36" s="541">
        <f>VLOOKUP($A36,[1]Macroeconomia!$A$1:$AE$65536,MATCH("4T"&amp;RIGHT(D$6,2),[1]Macroeconomia!$A$3:$GJ$3,FALSE),FALSE)</f>
        <v>230.82301879600001</v>
      </c>
      <c r="E36" s="541">
        <f>VLOOKUP($A36,[1]Macroeconomia!$A$1:$AE$65536,MATCH("4T"&amp;RIGHT(E$6,2),[1]Macroeconomia!$A$3:$GJ$3,FALSE),FALSE)</f>
        <v>173.10425907700002</v>
      </c>
      <c r="F36" s="541">
        <f>VLOOKUP($A36,[1]Macroeconomia!$A$1:$AE$65536,MATCH("4T"&amp;RIGHT(F$6,2),[1]Macroeconomia!$A$3:$GJ$3,FALSE),FALSE)</f>
        <v>139.32135765300001</v>
      </c>
      <c r="G36" s="541">
        <f>VLOOKUP($A36,[1]Macroeconomia!$A$1:$AE$65536,MATCH("4T"&amp;RIGHT(G$6,2),[1]Macroeconomia!$A$3:$GJ$3,FALSE),FALSE)</f>
        <v>158.95144400300001</v>
      </c>
      <c r="H36" s="541">
        <f>VLOOKUP($A36,[1]Macroeconomia!$A$1:$AE$65536,MATCH("4T"&amp;RIGHT(H$6,2),[1]Macroeconomia!$A$3:$GJ$3,FALSE),FALSE)</f>
        <v>185.32198350200002</v>
      </c>
      <c r="I36" s="541">
        <f>VLOOKUP($A36,[1]Macroeconomia!$A$1:$AE$65536,MATCH("4T"&amp;RIGHT(I$6,2),[1]Macroeconomia!$A$3:$GJ$3,FALSE),FALSE)</f>
        <v>185.92796758000003</v>
      </c>
      <c r="J36" s="541">
        <f>IF(VLOOKUP($A36,[1]Macroeconomia!$A$1:$AI$65536,MATCH("4T"&amp;RIGHT(J$6,2),[1]Macroeconomia!$A$3:$GJ$3,FALSE),FALSE)=0,$A$2,VLOOKUP($A36,[1]Macroeconomia!$A$1:$AI$65536,MATCH("4T"&amp;RIGHT(J$6,2),[1]Macroeconomia!$A$3:$GJ$3,FALSE),FALSE))</f>
        <v>158.78682487900002</v>
      </c>
      <c r="K36" s="541">
        <f>IF(VLOOKUP($A36,[1]Macroeconomia!$A$1:$IG$65536,MATCH("4T"&amp;RIGHT(K$6,2),[1]Macroeconomia!$A$3:$IG$3,FALSE),FALSE)=0,$A$2,VLOOKUP($A36,[1]Macroeconomia!$A$1:$IG$65536,MATCH("4T"&amp;RIGHT(K$6,2),[1]Macroeconomia!$A$3:$IG$3,FALSE),FALSE))</f>
        <v>219.40804917999998</v>
      </c>
      <c r="L36" s="541">
        <f>IF(VLOOKUP($A36,[1]Macroeconomia!$A$1:$IG$65536,MATCH("4T"&amp;RIGHT(L$6,2),[1]Macroeconomia!$A$3:$IG$3,FALSE),FALSE)=0,$A$2,VLOOKUP($A36,[1]Macroeconomia!$A$1:$IG$65536,MATCH("4T"&amp;RIGHT(L$6,2),[1]Macroeconomia!$A$3:$IG$3,FALSE),FALSE))</f>
        <v>272.61068694600004</v>
      </c>
    </row>
    <row r="37" spans="1:12">
      <c r="A37" s="690" t="s">
        <v>122</v>
      </c>
      <c r="B37" s="238" t="str">
        <f>IF(Opções!$B$3="Inglês",C333,B333)</f>
        <v>Capital Goods</v>
      </c>
      <c r="C37" s="541">
        <f>VLOOKUP($A37,[1]Macroeconomia!$A$1:$AE$65536,MATCH("4T"&amp;RIGHT(C$6,2),[1]Macroeconomia!$A$3:$GJ$3,FALSE),FALSE)</f>
        <v>32.699753107999996</v>
      </c>
      <c r="D37" s="541">
        <f>VLOOKUP($A37,[1]Macroeconomia!$A$1:$AE$65536,MATCH("4T"&amp;RIGHT(D$6,2),[1]Macroeconomia!$A$3:$GJ$3,FALSE),FALSE)</f>
        <v>29.493368384</v>
      </c>
      <c r="E37" s="541">
        <f>VLOOKUP($A37,[1]Macroeconomia!$A$1:$AE$65536,MATCH("4T"&amp;RIGHT(E$6,2),[1]Macroeconomia!$A$3:$GJ$3,FALSE),FALSE)</f>
        <v>23.311855733999998</v>
      </c>
      <c r="F37" s="541">
        <f>VLOOKUP($A37,[1]Macroeconomia!$A$1:$AE$65536,MATCH("4T"&amp;RIGHT(F$6,2),[1]Macroeconomia!$A$3:$GJ$3,FALSE),FALSE)</f>
        <v>18.367036220999996</v>
      </c>
      <c r="G37" s="541">
        <f>VLOOKUP($A37,[1]Macroeconomia!$A$1:$AE$65536,MATCH("4T"&amp;RIGHT(G$6,2),[1]Macroeconomia!$A$3:$GJ$3,FALSE),FALSE)</f>
        <v>16.900412353</v>
      </c>
      <c r="H37" s="541">
        <f>VLOOKUP($A37,[1]Macroeconomia!$A$1:$AE$65536,MATCH("4T"&amp;RIGHT(H$6,2),[1]Macroeconomia!$A$3:$GJ$3,FALSE),FALSE)</f>
        <v>23.846075116000002</v>
      </c>
      <c r="I37" s="541">
        <f>VLOOKUP($A37,[1]Macroeconomia!$A$1:$AE$65536,MATCH("4T"&amp;RIGHT(I$6,2),[1]Macroeconomia!$A$3:$GJ$3,FALSE),FALSE)</f>
        <v>25.652519505000001</v>
      </c>
      <c r="J37" s="541">
        <f>IF(VLOOKUP($A37,[1]Macroeconomia!$A$1:$AI$65536,MATCH("4T"&amp;RIGHT(J$6,2),[1]Macroeconomia!$A$3:$GJ$3,FALSE),FALSE)=0,$A$2,VLOOKUP($A37,[1]Macroeconomia!$A$1:$AI$65536,MATCH("4T"&amp;RIGHT(J$6,2),[1]Macroeconomia!$A$3:$GJ$3,FALSE),FALSE))</f>
        <v>24.174134414000001</v>
      </c>
      <c r="K37" s="541">
        <f>IF(VLOOKUP($A37,[1]Macroeconomia!$A$1:$IG$65536,MATCH("4T"&amp;RIGHT(K$6,2),[1]Macroeconomia!$A$3:$IG$3,FALSE),FALSE)=0,$A$2,VLOOKUP($A37,[1]Macroeconomia!$A$1:$IG$65536,MATCH("4T"&amp;RIGHT(K$6,2),[1]Macroeconomia!$A$3:$IG$3,FALSE),FALSE))</f>
        <v>24.36553</v>
      </c>
      <c r="L37" s="541">
        <f>IF(VLOOKUP($A37,[1]Macroeconomia!$A$1:$IG$65536,MATCH("4T"&amp;RIGHT(L$6,2),[1]Macroeconomia!$A$3:$IG$3,FALSE),FALSE)=0,$A$2,VLOOKUP($A37,[1]Macroeconomia!$A$1:$IG$65536,MATCH("4T"&amp;RIGHT(L$6,2),[1]Macroeconomia!$A$3:$IG$3,FALSE),FALSE))</f>
        <v>28.079857669999996</v>
      </c>
    </row>
    <row r="38" spans="1:12">
      <c r="A38" s="690" t="s">
        <v>123</v>
      </c>
      <c r="B38" s="238" t="str">
        <f>IF(Opções!$B$3="Inglês",C334,B334)</f>
        <v>Intermediate Goods</v>
      </c>
      <c r="C38" s="541">
        <f>VLOOKUP($A38,[1]Macroeconomia!$A$1:$AE$65536,MATCH("4T"&amp;RIGHT(C$6,2),[1]Macroeconomia!$A$3:$GJ$3,FALSE),FALSE)</f>
        <v>131.6597865</v>
      </c>
      <c r="D38" s="541">
        <f>VLOOKUP($A38,[1]Macroeconomia!$A$1:$AE$65536,MATCH("4T"&amp;RIGHT(D$6,2),[1]Macroeconomia!$A$3:$GJ$3,FALSE),FALSE)</f>
        <v>126.876615083</v>
      </c>
      <c r="E38" s="541">
        <f>VLOOKUP($A38,[1]Macroeconomia!$A$1:$AE$65536,MATCH("4T"&amp;RIGHT(E$6,2),[1]Macroeconomia!$A$3:$GJ$3,FALSE),FALSE)</f>
        <v>99.403588810999992</v>
      </c>
      <c r="F38" s="541">
        <f>VLOOKUP($A38,[1]Macroeconomia!$A$1:$AE$65536,MATCH("4T"&amp;RIGHT(F$6,2),[1]Macroeconomia!$A$3:$GJ$3,FALSE),FALSE)</f>
        <v>84.943880027999995</v>
      </c>
      <c r="G38" s="541">
        <f>VLOOKUP($A38,[1]Macroeconomia!$A$1:$AE$65536,MATCH("4T"&amp;RIGHT(G$6,2),[1]Macroeconomia!$A$3:$GJ$3,FALSE),FALSE)</f>
        <v>99.366336619000009</v>
      </c>
      <c r="H38" s="541">
        <f>VLOOKUP($A38,[1]Macroeconomia!$A$1:$AE$65536,MATCH("4T"&amp;RIGHT(H$6,2),[1]Macroeconomia!$A$3:$GJ$3,FALSE),FALSE)</f>
        <v>111.99732588700002</v>
      </c>
      <c r="I38" s="541">
        <f>VLOOKUP($A38,[1]Macroeconomia!$A$1:$AE$65536,MATCH("4T"&amp;RIGHT(I$6,2),[1]Macroeconomia!$A$3:$GJ$3,FALSE),FALSE)</f>
        <v>113.13848185800001</v>
      </c>
      <c r="J38" s="541">
        <f>IF(VLOOKUP($A38,[1]Macroeconomia!$A$1:$AI$65536,MATCH("4T"&amp;RIGHT(J$6,2),[1]Macroeconomia!$A$3:$GJ$3,FALSE),FALSE)=0,$A$2,VLOOKUP($A38,[1]Macroeconomia!$A$1:$AI$65536,MATCH("4T"&amp;RIGHT(J$6,2),[1]Macroeconomia!$A$3:$GJ$3,FALSE),FALSE))</f>
        <v>99.416176038000003</v>
      </c>
      <c r="K38" s="541">
        <f>IF(VLOOKUP($A38,[1]Macroeconomia!$A$1:$IG$65536,MATCH("4T"&amp;RIGHT(K$6,2),[1]Macroeconomia!$A$3:$IG$3,FALSE),FALSE)=0,$A$2,VLOOKUP($A38,[1]Macroeconomia!$A$1:$IG$65536,MATCH("4T"&amp;RIGHT(K$6,2),[1]Macroeconomia!$A$3:$IG$3,FALSE),FALSE))</f>
        <v>144.85420999999999</v>
      </c>
      <c r="L38" s="541">
        <f>IF(VLOOKUP($A38,[1]Macroeconomia!$A$1:$IG$65536,MATCH("4T"&amp;RIGHT(L$6,2),[1]Macroeconomia!$A$3:$IG$3,FALSE),FALSE)=0,$A$2,VLOOKUP($A38,[1]Macroeconomia!$A$1:$IG$65536,MATCH("4T"&amp;RIGHT(L$6,2),[1]Macroeconomia!$A$3:$IG$3,FALSE),FALSE))</f>
        <v>172.46120862499998</v>
      </c>
    </row>
    <row r="39" spans="1:12">
      <c r="A39" s="690" t="s">
        <v>124</v>
      </c>
      <c r="B39" s="238" t="str">
        <f>IF(Opções!$B$3="Inglês",C335,B335)</f>
        <v>Consumer Goods</v>
      </c>
      <c r="C39" s="541">
        <f>VLOOKUP($A39,[1]Macroeconomia!$A$1:$AE$65536,MATCH("4T"&amp;RIGHT(C$6,2),[1]Macroeconomia!$A$3:$GJ$3,FALSE),FALSE)</f>
        <v>34.675854190999999</v>
      </c>
      <c r="D39" s="541">
        <f>VLOOKUP($A39,[1]Macroeconomia!$A$1:$AE$65536,MATCH("4T"&amp;RIGHT(D$6,2),[1]Macroeconomia!$A$3:$GJ$3,FALSE),FALSE)</f>
        <v>33.126837829999999</v>
      </c>
      <c r="E39" s="541">
        <f>VLOOKUP($A39,[1]Macroeconomia!$A$1:$AE$65536,MATCH("4T"&amp;RIGHT(E$6,2),[1]Macroeconomia!$A$3:$GJ$3,FALSE),FALSE)</f>
        <v>26.832408106000003</v>
      </c>
      <c r="F39" s="541">
        <f>VLOOKUP($A39,[1]Macroeconomia!$A$1:$AE$65536,MATCH("4T"&amp;RIGHT(F$6,2),[1]Macroeconomia!$A$3:$GJ$3,FALSE),FALSE)</f>
        <v>21.749455189999995</v>
      </c>
      <c r="G39" s="541">
        <f>VLOOKUP($A39,[1]Macroeconomia!$A$1:$AE$65536,MATCH("4T"&amp;RIGHT(G$6,2),[1]Macroeconomia!$A$3:$GJ$3,FALSE),FALSE)</f>
        <v>23.354477873</v>
      </c>
      <c r="H39" s="541">
        <f>VLOOKUP($A39,[1]Macroeconomia!$A$1:$AE$65536,MATCH("4T"&amp;RIGHT(H$6,2),[1]Macroeconomia!$A$3:$GJ$3,FALSE),FALSE)</f>
        <v>25.634904613000003</v>
      </c>
      <c r="I39" s="541">
        <f>VLOOKUP($A39,[1]Macroeconomia!$A$1:$AE$65536,MATCH("4T"&amp;RIGHT(I$6,2),[1]Macroeconomia!$A$3:$GJ$3,FALSE),FALSE)</f>
        <v>24.838061261999997</v>
      </c>
      <c r="J39" s="541">
        <f>IF(VLOOKUP($A39,[1]Macroeconomia!$A$1:$AI$65536,MATCH("4T"&amp;RIGHT(J$6,2),[1]Macroeconomia!$A$3:$GJ$3,FALSE),FALSE)=0,$A$2,VLOOKUP($A39,[1]Macroeconomia!$A$1:$AI$65536,MATCH("4T"&amp;RIGHT(J$6,2),[1]Macroeconomia!$A$3:$GJ$3,FALSE),FALSE))</f>
        <v>21.201197934</v>
      </c>
      <c r="K39" s="541">
        <f>IF(VLOOKUP($A39,[1]Macroeconomia!$A$1:$IG$65536,MATCH("4T"&amp;RIGHT(K$6,2),[1]Macroeconomia!$A$3:$IG$3,FALSE),FALSE)=0,$A$2,VLOOKUP($A39,[1]Macroeconomia!$A$1:$IG$65536,MATCH("4T"&amp;RIGHT(K$6,2),[1]Macroeconomia!$A$3:$IG$3,FALSE),FALSE))</f>
        <v>24.016730000000003</v>
      </c>
      <c r="L39" s="541">
        <f>IF(VLOOKUP($A39,[1]Macroeconomia!$A$1:$IG$65536,MATCH("4T"&amp;RIGHT(L$6,2),[1]Macroeconomia!$A$3:$IG$3,FALSE),FALSE)=0,$A$2,VLOOKUP($A39,[1]Macroeconomia!$A$1:$IG$65536,MATCH("4T"&amp;RIGHT(L$6,2),[1]Macroeconomia!$A$3:$IG$3,FALSE),FALSE))</f>
        <v>27.931336451</v>
      </c>
    </row>
    <row r="40" spans="1:12">
      <c r="A40" s="690" t="s">
        <v>125</v>
      </c>
      <c r="B40" s="238" t="str">
        <f>IF(Opções!$B$3="Inglês",C336,B336)</f>
        <v>Fuel</v>
      </c>
      <c r="C40" s="541">
        <f>VLOOKUP($A40,[1]Macroeconomia!$A$1:$AE$65536,MATCH("4T"&amp;RIGHT(C$6,2),[1]Macroeconomia!$A$3:$GJ$3,FALSE),FALSE)</f>
        <v>42.360388210999993</v>
      </c>
      <c r="D40" s="541">
        <f>VLOOKUP($A40,[1]Macroeconomia!$A$1:$AE$65536,MATCH("4T"&amp;RIGHT(D$6,2),[1]Macroeconomia!$A$3:$GJ$3,FALSE),FALSE)</f>
        <v>41.162062850000005</v>
      </c>
      <c r="E40" s="541">
        <f>VLOOKUP($A40,[1]Macroeconomia!$A$1:$AE$65536,MATCH("4T"&amp;RIGHT(E$6,2),[1]Macroeconomia!$A$3:$GJ$3,FALSE),FALSE)</f>
        <v>23.369215984</v>
      </c>
      <c r="F40" s="541">
        <f>VLOOKUP($A40,[1]Macroeconomia!$A$1:$AE$65536,MATCH("4T"&amp;RIGHT(F$6,2),[1]Macroeconomia!$A$3:$GJ$3,FALSE),FALSE)</f>
        <v>14.138816388</v>
      </c>
      <c r="G40" s="541">
        <f>VLOOKUP($A40,[1]Macroeconomia!$A$1:$AE$65536,MATCH("4T"&amp;RIGHT(G$6,2),[1]Macroeconomia!$A$3:$GJ$3,FALSE),FALSE)</f>
        <v>19.221053091999998</v>
      </c>
      <c r="H40" s="541">
        <f>VLOOKUP($A40,[1]Macroeconomia!$A$1:$AE$65536,MATCH("4T"&amp;RIGHT(H$6,2),[1]Macroeconomia!$A$3:$GJ$3,FALSE),FALSE)</f>
        <v>23.674319893</v>
      </c>
      <c r="I40" s="541">
        <f>VLOOKUP($A40,[1]Macroeconomia!$A$1:$AE$65536,MATCH("4T"&amp;RIGHT(I$6,2),[1]Macroeconomia!$A$3:$GJ$3,FALSE),FALSE)</f>
        <v>22.170300932000004</v>
      </c>
      <c r="J40" s="541">
        <f>IF(VLOOKUP($A40,[1]Macroeconomia!$A$1:$AI$65536,MATCH("4T"&amp;RIGHT(J$6,2),[1]Macroeconomia!$A$3:$GJ$3,FALSE),FALSE)=0,$A$2,VLOOKUP($A40,[1]Macroeconomia!$A$1:$AI$65536,MATCH("4T"&amp;RIGHT(J$6,2),[1]Macroeconomia!$A$3:$GJ$3,FALSE),FALSE))</f>
        <v>13.934543768000001</v>
      </c>
      <c r="K40" s="541">
        <f>IF(VLOOKUP($A40,[1]Macroeconomia!$A$1:$IG$65536,MATCH("4T"&amp;RIGHT(K$6,2),[1]Macroeconomia!$A$3:$IG$3,FALSE),FALSE)=0,$A$2,VLOOKUP($A40,[1]Macroeconomia!$A$1:$IG$65536,MATCH("4T"&amp;RIGHT(K$6,2),[1]Macroeconomia!$A$3:$IG$3,FALSE),FALSE))</f>
        <v>26.092970000000001</v>
      </c>
      <c r="L40" s="541">
        <f>IF(VLOOKUP($A40,[1]Macroeconomia!$A$1:$IG$65536,MATCH("4T"&amp;RIGHT(L$6,2),[1]Macroeconomia!$A$3:$IG$3,FALSE),FALSE)=0,$A$2,VLOOKUP($A40,[1]Macroeconomia!$A$1:$IG$65536,MATCH("4T"&amp;RIGHT(L$6,2),[1]Macroeconomia!$A$3:$IG$3,FALSE),FALSE))</f>
        <v>43.988098532999999</v>
      </c>
    </row>
    <row r="41" spans="1:12">
      <c r="A41" s="690" t="s">
        <v>126</v>
      </c>
      <c r="B41" s="238" t="str">
        <f>IF(Opções!$B$3="Inglês",C337,B337)</f>
        <v>Other</v>
      </c>
      <c r="C41" s="541">
        <f>VLOOKUP($A41,[1]Macroeconomia!$A$1:$AE$65536,MATCH("4T"&amp;RIGHT(C$6,2),[1]Macroeconomia!$A$3:$GJ$3,FALSE),FALSE)</f>
        <v>0.10295658400000002</v>
      </c>
      <c r="D41" s="541">
        <f>VLOOKUP($A41,[1]Macroeconomia!$A$1:$AE$65536,MATCH("4T"&amp;RIGHT(D$6,2),[1]Macroeconomia!$A$3:$GJ$3,FALSE),FALSE)</f>
        <v>0.16536346000000002</v>
      </c>
      <c r="E41" s="541">
        <f>VLOOKUP($A41,[1]Macroeconomia!$A$1:$AE$65536,MATCH("4T"&amp;RIGHT(E$6,2),[1]Macroeconomia!$A$3:$GJ$3,FALSE),FALSE)</f>
        <v>0.18980652100000001</v>
      </c>
      <c r="F41" s="541">
        <f>VLOOKUP($A41,[1]Macroeconomia!$A$1:$AE$65536,MATCH("4T"&amp;RIGHT(F$6,2),[1]Macroeconomia!$A$3:$GJ$3,FALSE),FALSE)</f>
        <v>0.11965853700000001</v>
      </c>
      <c r="G41" s="541">
        <f>VLOOKUP($A41,[1]Macroeconomia!$A$1:$AE$65536,MATCH("4T"&amp;RIGHT(G$6,2),[1]Macroeconomia!$A$3:$GJ$3,FALSE),FALSE)</f>
        <v>0.11853764100000001</v>
      </c>
      <c r="H41" s="541">
        <f>VLOOKUP($A41,[1]Macroeconomia!$A$1:$AE$65536,MATCH("4T"&amp;RIGHT(H$6,2),[1]Macroeconomia!$A$3:$GJ$3,FALSE),FALSE)</f>
        <v>0.171548477</v>
      </c>
      <c r="I41" s="541">
        <f>VLOOKUP($A41,[1]Macroeconomia!$A$1:$AE$65536,MATCH("4T"&amp;RIGHT(I$6,2),[1]Macroeconomia!$A$3:$GJ$3,FALSE),FALSE)</f>
        <v>0.11788579999999999</v>
      </c>
      <c r="J41" s="541">
        <f>IF(VLOOKUP($A41,[1]Macroeconomia!$A$1:$AI$65536,MATCH("4T"&amp;RIGHT(J$6,2),[1]Macroeconomia!$A$3:$GJ$3,FALSE),FALSE)=0,$A$2,VLOOKUP($A41,[1]Macroeconomia!$A$1:$AI$65536,MATCH("4T"&amp;RIGHT(J$6,2),[1]Macroeconomia!$A$3:$GJ$3,FALSE),FALSE))</f>
        <v>6.0627631000000008E-2</v>
      </c>
      <c r="K41" s="541">
        <f>IF(VLOOKUP($A41,[1]Macroeconomia!$A$1:$IG$65536,MATCH("4T"&amp;RIGHT(K$6,2),[1]Macroeconomia!$A$3:$IG$3,FALSE),FALSE)=0,$A$2,VLOOKUP($A41,[1]Macroeconomia!$A$1:$IG$65536,MATCH("4T"&amp;RIGHT(K$6,2),[1]Macroeconomia!$A$3:$IG$3,FALSE),FALSE))</f>
        <v>8.1935607999999993E-2</v>
      </c>
      <c r="L41" s="541">
        <f>IF(VLOOKUP($A41,[1]Macroeconomia!$A$1:$IG$65536,MATCH("4T"&amp;RIGHT(L$6,2),[1]Macroeconomia!$A$3:$IG$3,FALSE),FALSE)=0,$A$2,VLOOKUP($A41,[1]Macroeconomia!$A$1:$IG$65536,MATCH("4T"&amp;RIGHT(L$6,2),[1]Macroeconomia!$A$3:$IG$3,FALSE),FALSE))</f>
        <v>0.15018566699999999</v>
      </c>
    </row>
    <row r="42" spans="1:12">
      <c r="A42" s="690" t="s">
        <v>127</v>
      </c>
      <c r="B42" s="120" t="str">
        <f>IF(Opções!$B$3="Inglês",C338,B338)</f>
        <v>International Reserves (US$ billion - closing balance)</v>
      </c>
      <c r="C42" s="541">
        <f>VLOOKUP($A42,[1]Macroeconomia!$A$1:$AE$65536,MATCH("4T"&amp;RIGHT(C$6,2),[1]Macroeconomia!$A$3:$GJ$3,FALSE),FALSE)</f>
        <v>358.80799999999999</v>
      </c>
      <c r="D42" s="541">
        <f>VLOOKUP($A42,[1]Macroeconomia!$A$1:$AE$65536,MATCH("4T"&amp;RIGHT(D$6,2),[1]Macroeconomia!$A$3:$GJ$3,FALSE),FALSE)</f>
        <v>363.55099999999999</v>
      </c>
      <c r="E42" s="541">
        <f>VLOOKUP($A42,[1]Macroeconomia!$A$1:$AE$65536,MATCH("4T"&amp;RIGHT(E$6,2),[1]Macroeconomia!$A$3:$GJ$3,FALSE),FALSE)</f>
        <v>356.464</v>
      </c>
      <c r="F42" s="541">
        <f>VLOOKUP($A42,[1]Macroeconomia!$A$1:$AE$65536,MATCH("4T"&amp;RIGHT(F$6,2),[1]Macroeconomia!$A$3:$GJ$3,FALSE),FALSE)</f>
        <v>365.01600000000002</v>
      </c>
      <c r="G42" s="541">
        <f>VLOOKUP($A42,[1]Macroeconomia!$A$1:$AE$65536,MATCH("4T"&amp;RIGHT(G$6,2),[1]Macroeconomia!$A$3:$GJ$3,FALSE),FALSE)</f>
        <v>373.97199999999998</v>
      </c>
      <c r="H42" s="541">
        <f>VLOOKUP($A42,[1]Macroeconomia!$A$1:$AE$65536,MATCH("4T"&amp;RIGHT(H$6,2),[1]Macroeconomia!$A$3:$GJ$3,FALSE),FALSE)</f>
        <v>374.71499999999997</v>
      </c>
      <c r="I42" s="541">
        <f>VLOOKUP($A42,[1]Macroeconomia!$A$1:$AE$65536,MATCH("4T"&amp;RIGHT(I$6,2),[1]Macroeconomia!$A$3:$GJ$3,FALSE),FALSE)</f>
        <v>356.88400000000001</v>
      </c>
      <c r="J42" s="541">
        <f>IF(VLOOKUP($A42,[1]Macroeconomia!$A$1:$AI$65536,MATCH("4T"&amp;RIGHT(J$6,2),[1]Macroeconomia!$A$3:$GJ$3,FALSE),FALSE)=0,$A$2,VLOOKUP($A42,[1]Macroeconomia!$A$1:$AI$65536,MATCH("4T"&amp;RIGHT(J$6,2),[1]Macroeconomia!$A$3:$GJ$3,FALSE),FALSE))</f>
        <v>355.62</v>
      </c>
      <c r="K42" s="541">
        <f>IF(VLOOKUP($A42,[1]Macroeconomia!$A$1:$IG$65536,MATCH("4T"&amp;RIGHT(K$6,2),[1]Macroeconomia!$A$3:$IG$3,FALSE),FALSE)=0,$A$2,VLOOKUP($A42,[1]Macroeconomia!$A$1:$IG$65536,MATCH("4T"&amp;RIGHT(K$6,2),[1]Macroeconomia!$A$3:$IG$3,FALSE),FALSE))</f>
        <v>362.20400000000001</v>
      </c>
      <c r="L42" s="541">
        <f>IF(VLOOKUP($A42,[1]Macroeconomia!$A$1:$IG$65536,MATCH("4T"&amp;RIGHT(L$6,2),[1]Macroeconomia!$A$3:$IG$3,FALSE),FALSE)=0,$A$2,VLOOKUP($A42,[1]Macroeconomia!$A$1:$IG$65536,MATCH("4T"&amp;RIGHT(L$6,2),[1]Macroeconomia!$A$3:$IG$3,FALSE),FALSE))</f>
        <v>324.70299999999997</v>
      </c>
    </row>
    <row r="43" spans="1:12">
      <c r="A43" s="690" t="s">
        <v>128</v>
      </c>
      <c r="B43" s="120" t="str">
        <f>IF(Opções!$B$3="Inglês",C339,B339)</f>
        <v>EMBI (basis point - EOP)</v>
      </c>
      <c r="C43" s="541">
        <f>VLOOKUP($A43,[1]Macroeconomia!$A$1:$AE$65536,MATCH("4T"&amp;RIGHT(C$6,2),[1]Macroeconomia!$A$3:$GJ$3,FALSE),FALSE)</f>
        <v>224</v>
      </c>
      <c r="D43" s="541">
        <f>VLOOKUP($A43,[1]Macroeconomia!$A$1:$AE$65536,MATCH("4T"&amp;RIGHT(D$6,2),[1]Macroeconomia!$A$3:$GJ$3,FALSE),FALSE)</f>
        <v>259</v>
      </c>
      <c r="E43" s="541">
        <f>VLOOKUP($A43,[1]Macroeconomia!$A$1:$AE$65536,MATCH("4T"&amp;RIGHT(E$6,2),[1]Macroeconomia!$A$3:$GJ$3,FALSE),FALSE)</f>
        <v>523</v>
      </c>
      <c r="F43" s="541">
        <f>VLOOKUP($A43,[1]Macroeconomia!$A$1:$AE$65536,MATCH("4T"&amp;RIGHT(F$6,2),[1]Macroeconomia!$A$3:$GJ$3,FALSE),FALSE)</f>
        <v>328</v>
      </c>
      <c r="G43" s="541">
        <f>VLOOKUP($A43,[1]Macroeconomia!$A$1:$AE$65536,MATCH("4T"&amp;RIGHT(G$6,2),[1]Macroeconomia!$A$3:$GJ$3,FALSE),FALSE)</f>
        <v>240</v>
      </c>
      <c r="H43" s="541">
        <f>VLOOKUP($A43,[1]Macroeconomia!$A$1:$AE$65536,MATCH("4T"&amp;RIGHT(H$6,2),[1]Macroeconomia!$A$3:$GJ$3,FALSE),FALSE)</f>
        <v>276</v>
      </c>
      <c r="I43" s="541">
        <f>VLOOKUP($A43,[1]Macroeconomia!$A$1:$AE$65536,MATCH("4T"&amp;RIGHT(I$6,2),[1]Macroeconomia!$A$3:$GJ$3,FALSE),FALSE)</f>
        <v>214</v>
      </c>
      <c r="J43" s="541">
        <f>IF(VLOOKUP($A43,[1]Macroeconomia!$A$1:$AI$65536,MATCH("4T"&amp;RIGHT(J$6,2),[1]Macroeconomia!$A$3:$GJ$3,FALSE),FALSE)=0,$A$2,VLOOKUP($A43,[1]Macroeconomia!$A$1:$AI$65536,MATCH("4T"&amp;RIGHT(J$6,2),[1]Macroeconomia!$A$3:$GJ$3,FALSE),FALSE))</f>
        <v>260</v>
      </c>
      <c r="K43" s="541">
        <f>IF(VLOOKUP($A43,[1]Macroeconomia!$A$1:$IG$65536,MATCH("4T"&amp;RIGHT(K$6,2),[1]Macroeconomia!$A$3:$IG$3,FALSE),FALSE)=0,$A$2,VLOOKUP($A43,[1]Macroeconomia!$A$1:$IG$65536,MATCH("4T"&amp;RIGHT(K$6,2),[1]Macroeconomia!$A$3:$IG$3,FALSE),FALSE))</f>
        <v>326</v>
      </c>
      <c r="L43" s="541">
        <f>IF(VLOOKUP($A43,[1]Macroeconomia!$A$1:$IG$65536,MATCH("4T"&amp;RIGHT(L$6,2),[1]Macroeconomia!$A$3:$IG$3,FALSE),FALSE)=0,$A$2,VLOOKUP($A43,[1]Macroeconomia!$A$1:$IG$65536,MATCH("4T"&amp;RIGHT(L$6,2),[1]Macroeconomia!$A$3:$IG$3,FALSE),FALSE))</f>
        <v>256</v>
      </c>
    </row>
    <row r="44" spans="1:12">
      <c r="A44" s="690" t="s">
        <v>129</v>
      </c>
      <c r="B44" s="120" t="str">
        <f>IF(Opções!$B$3="Inglês",C340,B340)</f>
        <v>CDS 10Y (basis point - EOP)</v>
      </c>
      <c r="C44" s="541">
        <f>VLOOKUP($A44,[1]Macroeconomia!$A$1:$AE$65536,MATCH("4T"&amp;RIGHT(C$6,2),[1]Macroeconomia!$A$3:$GJ$3,FALSE),FALSE)</f>
        <v>244.827</v>
      </c>
      <c r="D44" s="541">
        <f>VLOOKUP($A44,[1]Macroeconomia!$A$1:$AE$65536,MATCH("4T"&amp;RIGHT(D$6,2),[1]Macroeconomia!$A$3:$GJ$3,FALSE),FALSE)</f>
        <v>259.37200000000001</v>
      </c>
      <c r="E44" s="541">
        <f>VLOOKUP($A44,[1]Macroeconomia!$A$1:$AE$65536,MATCH("4T"&amp;RIGHT(E$6,2),[1]Macroeconomia!$A$3:$GJ$3,FALSE),FALSE)</f>
        <v>558.16499999999996</v>
      </c>
      <c r="F44" s="541">
        <f>VLOOKUP($A44,[1]Macroeconomia!$A$1:$AE$65536,MATCH("4T"&amp;RIGHT(F$6,2),[1]Macroeconomia!$A$3:$GJ$3,FALSE),FALSE)</f>
        <v>359.50799999999998</v>
      </c>
      <c r="G44" s="541">
        <f>VLOOKUP($A44,[1]Macroeconomia!$A$1:$AE$65536,MATCH("4T"&amp;RIGHT(G$6,2),[1]Macroeconomia!$A$3:$GJ$3,FALSE),FALSE)</f>
        <v>259.476</v>
      </c>
      <c r="H44" s="541">
        <f>VLOOKUP($A44,[1]Macroeconomia!$A$1:$AE$65536,MATCH("4T"&amp;RIGHT(H$6,2),[1]Macroeconomia!$A$3:$GJ$3,FALSE),FALSE)</f>
        <v>283.15899999999999</v>
      </c>
      <c r="I44" s="541">
        <f>VLOOKUP($A44,[1]Macroeconomia!$A$1:$AE$65536,MATCH("4T"&amp;RIGHT(I$6,2),[1]Macroeconomia!$A$3:$GJ$3,FALSE),FALSE)</f>
        <v>180.28299999999999</v>
      </c>
      <c r="J44" s="541">
        <f>IF(VLOOKUP($A44,[1]Macroeconomia!$A$1:$AI$65536,MATCH("4T"&amp;RIGHT(J$6,2),[1]Macroeconomia!$A$3:$GJ$3,FALSE),FALSE)=0,$A$2,VLOOKUP($A44,[1]Macroeconomia!$A$1:$AI$65536,MATCH("4T"&amp;RIGHT(J$6,2),[1]Macroeconomia!$A$3:$GJ$3,FALSE),FALSE))</f>
        <v>214.81299999999999</v>
      </c>
      <c r="K44" s="541">
        <f>IF(VLOOKUP($A44,[1]Macroeconomia!$A$1:$IG$65536,MATCH("4T"&amp;RIGHT(K$6,2),[1]Macroeconomia!$A$3:$IG$3,FALSE),FALSE)=0,$A$2,VLOOKUP($A44,[1]Macroeconomia!$A$1:$IG$65536,MATCH("4T"&amp;RIGHT(K$6,2),[1]Macroeconomia!$A$3:$IG$3,FALSE),FALSE))</f>
        <v>292.00599999999997</v>
      </c>
      <c r="L44" s="541">
        <f>IF(VLOOKUP($A44,[1]Macroeconomia!$A$1:$IG$65536,MATCH("4T"&amp;RIGHT(L$6,2),[1]Macroeconomia!$A$3:$IG$3,FALSE),FALSE)=0,$A$2,VLOOKUP($A44,[1]Macroeconomia!$A$1:$IG$65536,MATCH("4T"&amp;RIGHT(L$6,2),[1]Macroeconomia!$A$3:$IG$3,FALSE),FALSE))</f>
        <v>346.029</v>
      </c>
    </row>
    <row r="45" spans="1:12">
      <c r="A45" s="690" t="s">
        <v>130</v>
      </c>
      <c r="B45" s="120" t="str">
        <f>IF(Opções!$B$3="Inglês",C341,B341)</f>
        <v>Exchange Rate (R$/US$ - EOP)</v>
      </c>
      <c r="C45" s="542">
        <f>VLOOKUP($A45,[1]Macroeconomia!$A$1:$AE$65536,MATCH("4T"&amp;RIGHT(C$6,2),[1]Macroeconomia!$A$3:$GJ$3,FALSE),FALSE)</f>
        <v>2.3426</v>
      </c>
      <c r="D45" s="542">
        <f>VLOOKUP($A45,[1]Macroeconomia!$A$1:$AE$65536,MATCH("4T"&amp;RIGHT(D$6,2),[1]Macroeconomia!$A$3:$GJ$3,FALSE),FALSE)</f>
        <v>2.6562000000000001</v>
      </c>
      <c r="E45" s="542">
        <f>VLOOKUP($A45,[1]Macroeconomia!$A$1:$AE$65536,MATCH("4T"&amp;RIGHT(E$6,2),[1]Macroeconomia!$A$3:$GJ$3,FALSE),FALSE)</f>
        <v>3.9047999999999998</v>
      </c>
      <c r="F45" s="542">
        <f>VLOOKUP($A45,[1]Macroeconomia!$A$1:$AE$65536,MATCH("4T"&amp;RIGHT(F$6,2),[1]Macroeconomia!$A$3:$GJ$3,FALSE),FALSE)</f>
        <v>3.2591000000000001</v>
      </c>
      <c r="G45" s="542">
        <f>VLOOKUP($A45,[1]Macroeconomia!$A$1:$AE$65536,MATCH("4T"&amp;RIGHT(G$6,2),[1]Macroeconomia!$A$3:$GJ$3,FALSE),FALSE)</f>
        <v>3.3079999999999998</v>
      </c>
      <c r="H45" s="542">
        <f>VLOOKUP($A45,[1]Macroeconomia!$A$1:$AE$65536,MATCH("4T"&amp;RIGHT(H$6,2),[1]Macroeconomia!$A$3:$GJ$3,FALSE),FALSE)</f>
        <v>3.8748</v>
      </c>
      <c r="I45" s="542">
        <f>VLOOKUP($A45,[1]Macroeconomia!$A$1:$AE$65536,MATCH("4T"&amp;RIGHT(I$6,2),[1]Macroeconomia!$A$3:$GJ$3,FALSE),FALSE)</f>
        <v>4.0307000000000004</v>
      </c>
      <c r="J45" s="542">
        <f>IF(VLOOKUP($A45,[1]Macroeconomia!$A$1:$AI$65536,MATCH("4T"&amp;RIGHT(J$6,2),[1]Macroeconomia!$A$3:$GJ$3,FALSE),FALSE)=0,$A$2,VLOOKUP($A45,[1]Macroeconomia!$A$1:$AI$65536,MATCH("4T"&amp;RIGHT(J$6,2),[1]Macroeconomia!$A$3:$GJ$3,FALSE),FALSE))</f>
        <v>5.1966999999999999</v>
      </c>
      <c r="K45" s="542">
        <f>IF(VLOOKUP($A45,[1]Macroeconomia!$A$1:$IG$65536,MATCH("4T"&amp;RIGHT(K$6,2),[1]Macroeconomia!$A$3:$IG$3,FALSE),FALSE)=0,$A$2,VLOOKUP($A45,[1]Macroeconomia!$A$1:$IG$65536,MATCH("4T"&amp;RIGHT(K$6,2),[1]Macroeconomia!$A$3:$IG$3,FALSE),FALSE))</f>
        <v>5.5804999999999998</v>
      </c>
      <c r="L45" s="542">
        <f>IF(VLOOKUP($A45,[1]Macroeconomia!$A$1:$IG$65536,MATCH("4T"&amp;RIGHT(L$6,2),[1]Macroeconomia!$A$3:$IG$3,FALSE),FALSE)=0,$A$2,VLOOKUP($A45,[1]Macroeconomia!$A$1:$IG$65536,MATCH("4T"&amp;RIGHT(L$6,2),[1]Macroeconomia!$A$3:$IG$3,FALSE),FALSE))</f>
        <v>5.2860500000000004</v>
      </c>
    </row>
    <row r="46" spans="1:12">
      <c r="A46" s="690" t="s">
        <v>904</v>
      </c>
      <c r="B46" s="118" t="str">
        <f>IF(Opções!$B$3="Inglês",C342,B342)</f>
        <v>Public Finance</v>
      </c>
      <c r="C46" s="543"/>
      <c r="D46" s="543"/>
      <c r="E46" s="543"/>
      <c r="F46" s="543"/>
      <c r="G46" s="543"/>
      <c r="H46" s="543"/>
      <c r="I46" s="543"/>
      <c r="J46" s="543"/>
      <c r="K46" s="543"/>
      <c r="L46" s="543"/>
    </row>
    <row r="47" spans="1:12">
      <c r="A47" s="690" t="s">
        <v>131</v>
      </c>
      <c r="B47" s="120" t="str">
        <f>IF(Opções!$B$3="Inglês",C343,B343)</f>
        <v>General Government Gross Debt (% GDP)</v>
      </c>
      <c r="C47" s="541">
        <f>VLOOKUP($A47,[1]Macroeconomia!$A$1:$AE$65536,MATCH("4T"&amp;RIGHT(C$6,2),[1]Macroeconomia!$A$3:$GJ$3,FALSE),FALSE)</f>
        <v>51.54</v>
      </c>
      <c r="D47" s="541">
        <f>VLOOKUP($A47,[1]Macroeconomia!$A$1:$AE$65536,MATCH("4T"&amp;RIGHT(D$6,2),[1]Macroeconomia!$A$3:$GJ$3,FALSE),FALSE)</f>
        <v>56.28</v>
      </c>
      <c r="E47" s="541">
        <f>VLOOKUP($A47,[1]Macroeconomia!$A$1:$AE$65536,MATCH("4T"&amp;RIGHT(E$6,2),[1]Macroeconomia!$A$3:$GJ$3,FALSE),FALSE)</f>
        <v>65.5</v>
      </c>
      <c r="F47" s="541">
        <f>VLOOKUP($A47,[1]Macroeconomia!$A$1:$AE$65536,MATCH("4T"&amp;RIGHT(F$6,2),[1]Macroeconomia!$A$3:$GJ$3,FALSE),FALSE)</f>
        <v>69.84</v>
      </c>
      <c r="G47" s="541">
        <f>VLOOKUP($A47,[1]Macroeconomia!$A$1:$AE$65536,MATCH("4T"&amp;RIGHT(G$6,2),[1]Macroeconomia!$A$3:$GJ$3,FALSE),FALSE)</f>
        <v>73.72</v>
      </c>
      <c r="H47" s="541">
        <f>VLOOKUP($A47,[1]Macroeconomia!$A$1:$AE$65536,MATCH("4T"&amp;RIGHT(H$6,2),[1]Macroeconomia!$A$3:$GJ$3,FALSE),FALSE)</f>
        <v>75.27</v>
      </c>
      <c r="I47" s="541">
        <f>VLOOKUP($A47,[1]Macroeconomia!$A$1:$AE$65536,MATCH("4T"&amp;RIGHT(I$6,2),[1]Macroeconomia!$A$3:$GJ$3,FALSE),FALSE)</f>
        <v>74.44</v>
      </c>
      <c r="J47" s="541">
        <f>IF(VLOOKUP($A47,[1]Macroeconomia!$A$1:$AI$65536,MATCH("4T"&amp;RIGHT(J$6,2),[1]Macroeconomia!$A$3:$GJ$3,FALSE),FALSE)=0,$A$2,VLOOKUP($A47,[1]Macroeconomia!$A$1:$AI$65536,MATCH("4T"&amp;RIGHT(J$6,2),[1]Macroeconomia!$A$3:$GJ$3,FALSE),FALSE))</f>
        <v>88.59</v>
      </c>
      <c r="K47" s="541">
        <f>IF(VLOOKUP($A47,[1]Macroeconomia!$A$1:$IG$65536,MATCH("4T"&amp;RIGHT(K$6,2),[1]Macroeconomia!$A$3:$IG$3,FALSE),FALSE)=0,$A$2,VLOOKUP($A47,[1]Macroeconomia!$A$1:$IG$65536,MATCH("4T"&amp;RIGHT(K$6,2),[1]Macroeconomia!$A$3:$IG$3,FALSE),FALSE))</f>
        <v>80.290000000000006</v>
      </c>
      <c r="L47" s="541">
        <f>IF(VLOOKUP($A47,[1]Macroeconomia!$A$1:$IG$65536,MATCH("4T"&amp;RIGHT(L$6,2),[1]Macroeconomia!$A$3:$IG$3,FALSE),FALSE)=0,$A$2,VLOOKUP($A47,[1]Macroeconomia!$A$1:$IG$65536,MATCH("4T"&amp;RIGHT(L$6,2),[1]Macroeconomia!$A$3:$IG$3,FALSE),FALSE))</f>
        <v>72.87</v>
      </c>
    </row>
    <row r="48" spans="1:12">
      <c r="A48" s="690" t="s">
        <v>132</v>
      </c>
      <c r="B48" s="120" t="str">
        <f>IF(Opções!$B$3="Inglês",C344,B344)</f>
        <v>Nominal  Result (R$ billion - in 12 months)</v>
      </c>
      <c r="C48" s="541">
        <f>VLOOKUP($A48,[1]Macroeconomia!$A$1:$AE$65536,MATCH("4T"&amp;RIGHT(C$6,2),[1]Macroeconomia!$A$3:$GJ$3,FALSE),FALSE)</f>
        <v>-157.54957000000002</v>
      </c>
      <c r="D48" s="541">
        <f>VLOOKUP($A48,[1]Macroeconomia!$A$1:$AE$65536,MATCH("4T"&amp;RIGHT(D$6,2),[1]Macroeconomia!$A$3:$GJ$3,FALSE),FALSE)</f>
        <v>-343.91631999999998</v>
      </c>
      <c r="E48" s="541">
        <f>VLOOKUP($A48,[1]Macroeconomia!$A$1:$AE$65536,MATCH("4T"&amp;RIGHT(E$6,2),[1]Macroeconomia!$A$3:$GJ$3,FALSE),FALSE)</f>
        <v>-613.03479000000004</v>
      </c>
      <c r="F48" s="541">
        <f>VLOOKUP($A48,[1]Macroeconomia!$A$1:$AE$65536,MATCH("4T"&amp;RIGHT(F$6,2),[1]Macroeconomia!$A$3:$GJ$3,FALSE),FALSE)</f>
        <v>-562.81488999999999</v>
      </c>
      <c r="G48" s="541">
        <f>VLOOKUP($A48,[1]Macroeconomia!$A$1:$AE$65536,MATCH("4T"&amp;RIGHT(G$6,2),[1]Macroeconomia!$A$3:$GJ$3,FALSE),FALSE)</f>
        <v>-511.40845000000002</v>
      </c>
      <c r="H48" s="541">
        <f>VLOOKUP($A48,[1]Macroeconomia!$A$1:$AE$65536,MATCH("4T"&amp;RIGHT(H$6,2),[1]Macroeconomia!$A$3:$GJ$3,FALSE),FALSE)</f>
        <v>-487.44209999999998</v>
      </c>
      <c r="I48" s="541">
        <f>VLOOKUP($A48,[1]Macroeconomia!$A$1:$AE$65536,MATCH("4T"&amp;RIGHT(I$6,2),[1]Macroeconomia!$A$3:$GJ$3,FALSE),FALSE)</f>
        <v>-429.15356999999995</v>
      </c>
      <c r="J48" s="541">
        <f>IF(VLOOKUP($A48,[1]Macroeconomia!$A$1:$AI$65536,MATCH("4T"&amp;RIGHT(J$6,2),[1]Macroeconomia!$A$3:$GJ$3,FALSE),FALSE)=0,$A$2,VLOOKUP($A48,[1]Macroeconomia!$A$1:$AI$65536,MATCH("4T"&amp;RIGHT(J$6,2),[1]Macroeconomia!$A$3:$GJ$3,FALSE),FALSE))</f>
        <v>-1015.37698</v>
      </c>
      <c r="K48" s="541">
        <f>IF(VLOOKUP($A48,[1]Macroeconomia!$A$1:$IG$65536,MATCH("4T"&amp;RIGHT(K$6,2),[1]Macroeconomia!$A$3:$IG$3,FALSE),FALSE)=0,$A$2,VLOOKUP($A48,[1]Macroeconomia!$A$1:$IG$65536,MATCH("4T"&amp;RIGHT(K$6,2),[1]Macroeconomia!$A$3:$IG$3,FALSE),FALSE))</f>
        <v>-383.66370000000001</v>
      </c>
      <c r="L48" s="541">
        <f>IF(VLOOKUP($A48,[1]Macroeconomia!$A$1:$IG$65536,MATCH("4T"&amp;RIGHT(L$6,2),[1]Macroeconomia!$A$3:$IG$3,FALSE),FALSE)=0,$A$2,VLOOKUP($A48,[1]Macroeconomia!$A$1:$IG$65536,MATCH("4T"&amp;RIGHT(L$6,2),[1]Macroeconomia!$A$3:$IG$3,FALSE),FALSE))</f>
        <v>-460.43280999999996</v>
      </c>
    </row>
    <row r="49" spans="1:12">
      <c r="A49" s="690" t="s">
        <v>133</v>
      </c>
      <c r="B49" s="120" t="str">
        <f>IF(Opções!$B$3="Inglês",C345,B345)</f>
        <v>Nominal  Result (% GDP - in 12 months)</v>
      </c>
      <c r="C49" s="541">
        <f>VLOOKUP($A49,[1]Macroeconomia!$A$1:$AE$65536,MATCH("4T"&amp;RIGHT(C$6,2),[1]Macroeconomia!$A$3:$GJ$3,FALSE),FALSE)</f>
        <v>-2.9550042312662583</v>
      </c>
      <c r="D49" s="541">
        <f>VLOOKUP($A49,[1]Macroeconomia!$A$1:$AE$65536,MATCH("4T"&amp;RIGHT(D$6,2),[1]Macroeconomia!$A$3:$GJ$3,FALSE),FALSE)</f>
        <v>-5.9511873517573175</v>
      </c>
      <c r="E49" s="541">
        <f>VLOOKUP($A49,[1]Macroeconomia!$A$1:$AE$65536,MATCH("4T"&amp;RIGHT(E$6,2),[1]Macroeconomia!$A$3:$GJ$3,FALSE),FALSE)</f>
        <v>-10.224425750948123</v>
      </c>
      <c r="F49" s="541">
        <f>VLOOKUP($A49,[1]Macroeconomia!$A$1:$AE$65536,MATCH("4T"&amp;RIGHT(F$6,2),[1]Macroeconomia!$A$3:$GJ$3,FALSE),FALSE)</f>
        <v>-8.9772759065317391</v>
      </c>
      <c r="G49" s="541">
        <f>VLOOKUP($A49,[1]Macroeconomia!$A$1:$AE$65536,MATCH("4T"&amp;RIGHT(G$6,2),[1]Macroeconomia!$A$3:$GJ$3,FALSE),FALSE)</f>
        <v>-7.7656985923119652</v>
      </c>
      <c r="H49" s="541">
        <f>VLOOKUP($A49,[1]Macroeconomia!$A$1:$AE$65536,MATCH("4T"&amp;RIGHT(H$6,2),[1]Macroeconomia!$A$3:$GJ$3,FALSE),FALSE)</f>
        <v>-6.9593414250415169</v>
      </c>
      <c r="I49" s="541">
        <f>VLOOKUP($A49,[1]Macroeconomia!$A$1:$AE$65536,MATCH("4T"&amp;RIGHT(I$6,2),[1]Macroeconomia!$A$3:$GJ$3,FALSE),FALSE)</f>
        <v>-5.807903042889575</v>
      </c>
      <c r="J49" s="541">
        <f>IF(VLOOKUP($A49,[1]Macroeconomia!$A$1:$AI$65536,MATCH("4T"&amp;RIGHT(J$6,2),[1]Macroeconomia!$A$3:$GJ$3,FALSE),FALSE)=0,$A$2,VLOOKUP($A49,[1]Macroeconomia!$A$1:$AI$65536,MATCH("4T"&amp;RIGHT(J$6,2),[1]Macroeconomia!$A$3:$GJ$3,FALSE),FALSE))</f>
        <v>-13.59706934062655</v>
      </c>
      <c r="K49" s="541">
        <f>IF(VLOOKUP($A49,[1]Macroeconomia!$A$1:$IG$65536,MATCH("4T"&amp;RIGHT(K$6,2),[1]Macroeconomia!$A$3:$IG$3,FALSE),FALSE)=0,$A$2,VLOOKUP($A49,[1]Macroeconomia!$A$1:$IG$65536,MATCH("4T"&amp;RIGHT(K$6,2),[1]Macroeconomia!$A$3:$IG$3,FALSE),FALSE))</f>
        <v>-4.4213941925318023</v>
      </c>
      <c r="L49" s="541">
        <f>IF(VLOOKUP($A49,[1]Macroeconomia!$A$1:$IG$65536,MATCH("4T"&amp;RIGHT(L$6,2),[1]Macroeconomia!$A$3:$IG$3,FALSE),FALSE)=0,$A$2,VLOOKUP($A49,[1]Macroeconomia!$A$1:$IG$65536,MATCH("4T"&amp;RIGHT(L$6,2),[1]Macroeconomia!$A$3:$IG$3,FALSE),FALSE))</f>
        <v>-4.6436522187027736</v>
      </c>
    </row>
    <row r="50" spans="1:12">
      <c r="A50" s="690" t="s">
        <v>904</v>
      </c>
      <c r="B50" s="118" t="str">
        <f>IF(Opções!$B$3="Inglês",C346,B346)</f>
        <v>Monetary Indicators</v>
      </c>
      <c r="C50" s="543"/>
      <c r="D50" s="543"/>
      <c r="E50" s="543"/>
      <c r="F50" s="543"/>
      <c r="G50" s="543"/>
      <c r="H50" s="543"/>
      <c r="I50" s="543"/>
      <c r="J50" s="543"/>
      <c r="K50" s="543"/>
      <c r="L50" s="543"/>
    </row>
    <row r="51" spans="1:12">
      <c r="A51" s="690" t="s">
        <v>134</v>
      </c>
      <c r="B51" s="120" t="str">
        <f>IF(Opções!$B$3="Inglês",C347,B347)</f>
        <v>Selic (% p.y. - EOP)</v>
      </c>
      <c r="C51" s="542">
        <f>VLOOKUP($A51,[1]Macroeconomia!$A$1:$AE$65536,MATCH("4T"&amp;RIGHT(C$6,2),[1]Macroeconomia!$A$3:$GJ$3,FALSE),FALSE)</f>
        <v>0.1</v>
      </c>
      <c r="D51" s="542">
        <f>VLOOKUP($A51,[1]Macroeconomia!$A$1:$AE$65536,MATCH("4T"&amp;RIGHT(D$6,2),[1]Macroeconomia!$A$3:$GJ$3,FALSE),FALSE)</f>
        <v>0.11749999999999999</v>
      </c>
      <c r="E51" s="542">
        <f>VLOOKUP($A51,[1]Macroeconomia!$A$1:$AE$65536,MATCH("4T"&amp;RIGHT(E$6,2),[1]Macroeconomia!$A$3:$GJ$3,FALSE),FALSE)</f>
        <v>0.14249999999999999</v>
      </c>
      <c r="F51" s="542">
        <f>VLOOKUP($A51,[1]Macroeconomia!$A$1:$AE$65536,MATCH("4T"&amp;RIGHT(F$6,2),[1]Macroeconomia!$A$3:$GJ$3,FALSE),FALSE)</f>
        <v>0.13750000000000001</v>
      </c>
      <c r="G51" s="542">
        <f>VLOOKUP($A51,[1]Macroeconomia!$A$1:$AE$65536,MATCH("4T"&amp;RIGHT(G$6,2),[1]Macroeconomia!$A$3:$GJ$3,FALSE),FALSE)</f>
        <v>7.0000000000000007E-2</v>
      </c>
      <c r="H51" s="542">
        <f>VLOOKUP($A51,[1]Macroeconomia!$A$1:$AE$65536,MATCH("4T"&amp;RIGHT(H$6,2),[1]Macroeconomia!$A$3:$GJ$3,FALSE),FALSE)</f>
        <v>6.5000000000000002E-2</v>
      </c>
      <c r="I51" s="542">
        <f>VLOOKUP($A51,[1]Macroeconomia!$A$1:$AE$65536,MATCH("4T"&amp;RIGHT(I$6,2),[1]Macroeconomia!$A$3:$GJ$3,FALSE),FALSE)</f>
        <v>4.4999999999999998E-2</v>
      </c>
      <c r="J51" s="542">
        <f>IF(VLOOKUP($A51,[1]Macroeconomia!$A$1:$AI$65536,MATCH("4T"&amp;RIGHT(J$6,2),[1]Macroeconomia!$A$3:$GJ$3,FALSE),FALSE)=0,$A$2,VLOOKUP($A51,[1]Macroeconomia!$A$1:$AI$65536,MATCH("4T"&amp;RIGHT(J$6,2),[1]Macroeconomia!$A$3:$GJ$3,FALSE),FALSE))</f>
        <v>0.02</v>
      </c>
      <c r="K51" s="542">
        <f>IF(VLOOKUP($A51,[1]Macroeconomia!$A$1:$IG$65536,MATCH("4T"&amp;RIGHT(K$6,2),[1]Macroeconomia!$A$3:$IG$3,FALSE),FALSE)=0,$A$2,VLOOKUP($A51,[1]Macroeconomia!$A$1:$IG$65536,MATCH("4T"&amp;RIGHT(K$6,2),[1]Macroeconomia!$A$3:$IG$3,FALSE),FALSE))</f>
        <v>9.2499999999999999E-2</v>
      </c>
      <c r="L51" s="542">
        <f>IF(VLOOKUP($A51,[1]Macroeconomia!$A$1:$IG$65536,MATCH("4T"&amp;RIGHT(L$6,2),[1]Macroeconomia!$A$3:$IG$3,FALSE),FALSE)=0,$A$2,VLOOKUP($A51,[1]Macroeconomia!$A$1:$IG$65536,MATCH("4T"&amp;RIGHT(L$6,2),[1]Macroeconomia!$A$3:$IG$3,FALSE),FALSE))</f>
        <v>0.13750000000000001</v>
      </c>
    </row>
    <row r="52" spans="1:12">
      <c r="A52" s="690" t="s">
        <v>135</v>
      </c>
      <c r="B52" s="120" t="str">
        <f>IF(Opções!$B$3="Inglês",C348,B348)</f>
        <v>Selic (accumulated in 12 months)</v>
      </c>
      <c r="C52" s="542">
        <f>VLOOKUP($A52,[1]Macroeconomia!$A$1:$AE$65536,MATCH("4T"&amp;RIGHT(C$6,2),[1]Macroeconomia!$A$3:$GJ$3,FALSE),FALSE)</f>
        <v>8.2133561842315364E-2</v>
      </c>
      <c r="D52" s="542">
        <f>VLOOKUP($A52,[1]Macroeconomia!$A$1:$AE$65536,MATCH("4T"&amp;RIGHT(D$6,2),[1]Macroeconomia!$A$3:$GJ$3,FALSE),FALSE)</f>
        <v>0.10910092068966115</v>
      </c>
      <c r="E52" s="542">
        <f>VLOOKUP($A52,[1]Macroeconomia!$A$1:$AE$65536,MATCH("4T"&amp;RIGHT(E$6,2),[1]Macroeconomia!$A$3:$GJ$3,FALSE),FALSE)</f>
        <v>0.13281163185468148</v>
      </c>
      <c r="F52" s="542">
        <f>VLOOKUP($A52,[1]Macroeconomia!$A$1:$AE$65536,MATCH("4T"&amp;RIGHT(F$6,2),[1]Macroeconomia!$A$3:$GJ$3,FALSE),FALSE)</f>
        <v>0.14028387629515349</v>
      </c>
      <c r="G52" s="542">
        <f>VLOOKUP($A52,[1]Macroeconomia!$A$1:$AE$65536,MATCH("4T"&amp;RIGHT(G$6,2),[1]Macroeconomia!$A$3:$GJ$3,FALSE),FALSE)</f>
        <v>9.9556423164933516E-2</v>
      </c>
      <c r="H52" s="542">
        <f>VLOOKUP($A52,[1]Macroeconomia!$A$1:$AE$65536,MATCH("4T"&amp;RIGHT(H$6,2),[1]Macroeconomia!$A$3:$GJ$3,FALSE),FALSE)</f>
        <v>6.4215212002237676E-2</v>
      </c>
      <c r="I52" s="542">
        <f>VLOOKUP($A52,[1]Macroeconomia!$A$1:$AE$65536,MATCH("4T"&amp;RIGHT(I$6,2),[1]Macroeconomia!$A$3:$GJ$3,FALSE),FALSE)</f>
        <v>5.9459403577294401E-2</v>
      </c>
      <c r="J52" s="542">
        <f>IF(VLOOKUP($A52,[1]Macroeconomia!$A$1:$AI$65536,MATCH("4T"&amp;RIGHT(J$6,2),[1]Macroeconomia!$A$3:$GJ$3,FALSE),FALSE)=0,$A$2,VLOOKUP($A52,[1]Macroeconomia!$A$1:$AI$65536,MATCH("4T"&amp;RIGHT(J$6,2),[1]Macroeconomia!$A$3:$GJ$3,FALSE),FALSE))</f>
        <v>2.7538157821054732E-2</v>
      </c>
      <c r="K52" s="542">
        <f>IF(VLOOKUP($A52,[1]Macroeconomia!$A$1:$IG$65536,MATCH("4T"&amp;RIGHT(K$6,2),[1]Macroeconomia!$A$3:$IG$3,FALSE),FALSE)=0,$A$2,VLOOKUP($A52,[1]Macroeconomia!$A$1:$IG$65536,MATCH("4T"&amp;RIGHT(K$6,2),[1]Macroeconomia!$A$3:$IG$3,FALSE),FALSE))</f>
        <v>4.4356877589322163E-2</v>
      </c>
      <c r="L52" s="542">
        <f>IF(VLOOKUP($A52,[1]Macroeconomia!$A$1:$IG$65536,MATCH("4T"&amp;RIGHT(L$6,2),[1]Macroeconomia!$A$3:$IG$3,FALSE),FALSE)=0,$A$2,VLOOKUP($A52,[1]Macroeconomia!$A$1:$IG$65536,MATCH("4T"&amp;RIGHT(L$6,2),[1]Macroeconomia!$A$3:$IG$3,FALSE),FALSE))</f>
        <v>0.12381239345326156</v>
      </c>
    </row>
    <row r="53" spans="1:12">
      <c r="A53" s="690" t="s">
        <v>904</v>
      </c>
      <c r="B53" s="118" t="str">
        <f>IF(Opções!$B$3="Inglês",C349,B349)</f>
        <v>Inflation Index</v>
      </c>
      <c r="C53" s="543"/>
      <c r="D53" s="543"/>
      <c r="E53" s="543"/>
      <c r="F53" s="543"/>
      <c r="G53" s="543"/>
      <c r="H53" s="543"/>
      <c r="I53" s="543"/>
      <c r="J53" s="543"/>
      <c r="K53" s="543"/>
      <c r="L53" s="543"/>
    </row>
    <row r="54" spans="1:12" ht="13.5" thickBot="1">
      <c r="A54" s="690" t="s">
        <v>136</v>
      </c>
      <c r="B54" s="130" t="str">
        <f>IF(Opções!$B$3="Inglês",C350,B350)</f>
        <v>IPCA (% - accumulated in 12 months)</v>
      </c>
      <c r="C54" s="544">
        <f>VLOOKUP($A54,[1]Macroeconomia!$A$1:$AE$65536,MATCH("4T"&amp;RIGHT(C$6,2),[1]Macroeconomia!$A$3:$GJ$3,FALSE),FALSE)</f>
        <v>5.9108180800137466</v>
      </c>
      <c r="D54" s="544">
        <f>VLOOKUP($A54,[1]Macroeconomia!$A$1:$AE$65536,MATCH("4T"&amp;RIGHT(D$6,2),[1]Macroeconomia!$A$3:$GJ$3,FALSE),FALSE)</f>
        <v>6.407616596391974</v>
      </c>
      <c r="E54" s="544">
        <f>VLOOKUP($A54,[1]Macroeconomia!$A$1:$AE$65536,MATCH("4T"&amp;RIGHT(E$6,2),[1]Macroeconomia!$A$3:$GJ$3,FALSE),FALSE)</f>
        <v>10.673497995621716</v>
      </c>
      <c r="F54" s="544">
        <f>VLOOKUP($A54,[1]Macroeconomia!$A$1:$AE$65536,MATCH("4T"&amp;RIGHT(F$6,2),[1]Macroeconomia!$A$3:$GJ$3,FALSE),FALSE)</f>
        <v>6.2880550542244729</v>
      </c>
      <c r="G54" s="544">
        <f>VLOOKUP($A54,[1]Macroeconomia!$A$1:$AE$65536,MATCH("4T"&amp;RIGHT(G$6,2),[1]Macroeconomia!$A$3:$GJ$3,FALSE),FALSE)</f>
        <v>2.9473499083459087</v>
      </c>
      <c r="H54" s="544">
        <f>VLOOKUP($A54,[1]Macroeconomia!$A$1:$AE$65536,MATCH("4T"&amp;RIGHT(H$6,2),[1]Macroeconomia!$A$3:$GJ$3,FALSE),FALSE)</f>
        <v>3.7454821218273482</v>
      </c>
      <c r="I54" s="544">
        <f>VLOOKUP($A54,[1]Macroeconomia!$A$1:$AE$65536,MATCH("4T"&amp;RIGHT(I$6,2),[1]Macroeconomia!$A$3:$GJ$3,FALSE),FALSE)</f>
        <v>4.3060399841131858</v>
      </c>
      <c r="J54" s="544">
        <f>IF(VLOOKUP($A54,[1]Macroeconomia!$A$1:$AI$65536,MATCH("4T"&amp;RIGHT(J$6,2),[1]Macroeconomia!$A$3:$GJ$3,FALSE),FALSE)=0,$A$2,VLOOKUP($A54,[1]Macroeconomia!$A$1:$AI$65536,MATCH("4T"&amp;RIGHT(J$6,2),[1]Macroeconomia!$A$3:$GJ$3,FALSE),FALSE))</f>
        <v>4.517341500509886</v>
      </c>
      <c r="K54" s="544">
        <f>IF(VLOOKUP($A54,[1]Macroeconomia!$A$1:$IG$65536,MATCH("4T"&amp;RIGHT(K$6,2),[1]Macroeconomia!$A$3:$IG$3,FALSE),FALSE)=0,$A$2,VLOOKUP($A54,[1]Macroeconomia!$A$1:$IG$65536,MATCH("4T"&amp;RIGHT(K$6,2),[1]Macroeconomia!$A$3:$IG$3,FALSE),FALSE))</f>
        <v>10.061054893257904</v>
      </c>
      <c r="L54" s="544">
        <f>IF(VLOOKUP($A54,[1]Macroeconomia!$A$1:$IG$65536,MATCH("4T"&amp;RIGHT(L$6,2),[1]Macroeconomia!$A$3:$IG$3,FALSE),FALSE)=0,$A$2,VLOOKUP($A54,[1]Macroeconomia!$A$1:$IG$65536,MATCH("4T"&amp;RIGHT(L$6,2),[1]Macroeconomia!$A$3:$IG$3,FALSE),FALSE))</f>
        <v>5.784841959607756</v>
      </c>
    </row>
    <row r="55" spans="1:12" ht="13.5" thickTop="1">
      <c r="A55" s="520" t="s">
        <v>904</v>
      </c>
      <c r="B55" s="230"/>
      <c r="C55" s="230"/>
      <c r="D55" s="248"/>
      <c r="E55" s="248"/>
      <c r="F55" s="248"/>
      <c r="G55" s="248"/>
      <c r="H55" s="248"/>
      <c r="I55" s="248"/>
      <c r="J55" s="248"/>
      <c r="K55" s="248"/>
      <c r="L55" s="248"/>
    </row>
    <row r="56" spans="1:12" ht="33.75">
      <c r="A56" s="520" t="s">
        <v>904</v>
      </c>
      <c r="B56" s="581" t="str">
        <f>IF(Opções!$B$3="Inglês",C351,B351)</f>
        <v>1 - All indicators were obtained from official sources such as the Central Bank of Brazil, FGV (Getúlio Vargas Foundation), IBGE, etc.</v>
      </c>
      <c r="C56" s="248"/>
      <c r="D56" s="248"/>
      <c r="E56" s="248"/>
      <c r="F56" s="248"/>
      <c r="G56" s="248"/>
      <c r="H56" s="248"/>
      <c r="I56" s="248"/>
      <c r="J56" s="248"/>
      <c r="K56" s="248"/>
      <c r="L56" s="248"/>
    </row>
    <row r="300" spans="1:5">
      <c r="B300" s="87" t="s">
        <v>137</v>
      </c>
      <c r="C300" s="88" t="s">
        <v>138</v>
      </c>
      <c r="D300" s="89"/>
      <c r="E300" s="89"/>
    </row>
    <row r="301" spans="1:5">
      <c r="A301" s="190" t="s">
        <v>594</v>
      </c>
      <c r="B301" s="191" t="s">
        <v>905</v>
      </c>
      <c r="C301" s="192" t="s">
        <v>907</v>
      </c>
      <c r="D301" s="89"/>
      <c r="E301" s="89"/>
    </row>
    <row r="302" spans="1:5">
      <c r="A302" s="190" t="s">
        <v>301</v>
      </c>
      <c r="B302" s="191" t="s">
        <v>906</v>
      </c>
      <c r="C302" s="192" t="s">
        <v>908</v>
      </c>
      <c r="D302" s="89"/>
      <c r="E302" s="89"/>
    </row>
    <row r="303" spans="1:5" ht="13.5" thickBot="1">
      <c r="A303" s="190" t="s">
        <v>678</v>
      </c>
      <c r="B303" s="193" t="str">
        <f>VLOOKUP(C303,Opções!$F$23:$I$25,2,0)</f>
        <v>Other Informations</v>
      </c>
      <c r="C303" s="193">
        <v>3</v>
      </c>
    </row>
    <row r="304" spans="1:5">
      <c r="B304" s="194" t="s">
        <v>909</v>
      </c>
      <c r="C304" s="195" t="s">
        <v>910</v>
      </c>
    </row>
    <row r="305" spans="2:3">
      <c r="B305" s="196" t="s">
        <v>911</v>
      </c>
      <c r="C305" s="197" t="s">
        <v>912</v>
      </c>
    </row>
    <row r="306" spans="2:3">
      <c r="B306" s="116" t="s">
        <v>913</v>
      </c>
      <c r="C306" s="116" t="s">
        <v>914</v>
      </c>
    </row>
    <row r="307" spans="2:3">
      <c r="B307" s="116" t="s">
        <v>915</v>
      </c>
      <c r="C307" s="116" t="s">
        <v>916</v>
      </c>
    </row>
    <row r="308" spans="2:3">
      <c r="B308" s="535" t="s">
        <v>917</v>
      </c>
      <c r="C308" s="535" t="s">
        <v>918</v>
      </c>
    </row>
    <row r="309" spans="2:3">
      <c r="B309" s="536" t="s">
        <v>919</v>
      </c>
      <c r="C309" s="89" t="s">
        <v>920</v>
      </c>
    </row>
    <row r="310" spans="2:3">
      <c r="B310" s="79" t="s">
        <v>921</v>
      </c>
      <c r="C310" s="89" t="s">
        <v>922</v>
      </c>
    </row>
    <row r="311" spans="2:3">
      <c r="B311" s="79" t="s">
        <v>923</v>
      </c>
      <c r="C311" s="89" t="s">
        <v>924</v>
      </c>
    </row>
    <row r="312" spans="2:3">
      <c r="B312" s="79" t="s">
        <v>925</v>
      </c>
      <c r="C312" s="89" t="s">
        <v>926</v>
      </c>
    </row>
    <row r="313" spans="2:3">
      <c r="B313" s="79" t="s">
        <v>927</v>
      </c>
      <c r="C313" s="89" t="s">
        <v>928</v>
      </c>
    </row>
    <row r="314" spans="2:3">
      <c r="B314" s="89" t="s">
        <v>929</v>
      </c>
      <c r="C314" s="89" t="s">
        <v>930</v>
      </c>
    </row>
    <row r="315" spans="2:3">
      <c r="B315" s="89" t="s">
        <v>931</v>
      </c>
      <c r="C315" s="89" t="s">
        <v>932</v>
      </c>
    </row>
    <row r="316" spans="2:3">
      <c r="B316" s="89" t="s">
        <v>933</v>
      </c>
      <c r="C316" s="89" t="s">
        <v>934</v>
      </c>
    </row>
    <row r="317" spans="2:3">
      <c r="B317" s="89" t="s">
        <v>935</v>
      </c>
      <c r="C317" s="89" t="s">
        <v>936</v>
      </c>
    </row>
    <row r="318" spans="2:3">
      <c r="B318" s="89" t="s">
        <v>937</v>
      </c>
      <c r="C318" s="89" t="s">
        <v>938</v>
      </c>
    </row>
    <row r="319" spans="2:3">
      <c r="B319" s="89" t="s">
        <v>939</v>
      </c>
      <c r="C319" s="89" t="s">
        <v>940</v>
      </c>
    </row>
    <row r="320" spans="2:3">
      <c r="B320" s="89" t="s">
        <v>941</v>
      </c>
      <c r="C320" s="89" t="s">
        <v>942</v>
      </c>
    </row>
    <row r="321" spans="2:3">
      <c r="B321" s="89" t="s">
        <v>943</v>
      </c>
      <c r="C321" s="89" t="s">
        <v>944</v>
      </c>
    </row>
    <row r="322" spans="2:3">
      <c r="B322" s="89" t="s">
        <v>945</v>
      </c>
      <c r="C322" s="89" t="s">
        <v>946</v>
      </c>
    </row>
    <row r="323" spans="2:3">
      <c r="B323" s="89" t="s">
        <v>947</v>
      </c>
      <c r="C323" s="89" t="s">
        <v>948</v>
      </c>
    </row>
    <row r="324" spans="2:3">
      <c r="B324" s="89" t="s">
        <v>949</v>
      </c>
      <c r="C324" s="89" t="s">
        <v>950</v>
      </c>
    </row>
    <row r="325" spans="2:3">
      <c r="B325" s="89" t="s">
        <v>951</v>
      </c>
      <c r="C325" s="89" t="s">
        <v>952</v>
      </c>
    </row>
    <row r="326" spans="2:3">
      <c r="B326" s="89" t="s">
        <v>953</v>
      </c>
      <c r="C326" s="89" t="s">
        <v>954</v>
      </c>
    </row>
    <row r="327" spans="2:3">
      <c r="B327" s="89" t="s">
        <v>955</v>
      </c>
      <c r="C327" s="89" t="s">
        <v>956</v>
      </c>
    </row>
    <row r="328" spans="2:3">
      <c r="B328" s="89" t="s">
        <v>957</v>
      </c>
      <c r="C328" s="89" t="s">
        <v>958</v>
      </c>
    </row>
    <row r="329" spans="2:3">
      <c r="B329" s="89" t="s">
        <v>959</v>
      </c>
      <c r="C329" s="89" t="s">
        <v>960</v>
      </c>
    </row>
    <row r="330" spans="2:3">
      <c r="B330" s="89" t="s">
        <v>961</v>
      </c>
      <c r="C330" s="89" t="s">
        <v>962</v>
      </c>
    </row>
    <row r="331" spans="2:3">
      <c r="B331" s="89" t="s">
        <v>330</v>
      </c>
      <c r="C331" s="89" t="s">
        <v>331</v>
      </c>
    </row>
    <row r="332" spans="2:3">
      <c r="B332" s="89" t="s">
        <v>963</v>
      </c>
      <c r="C332" s="89" t="s">
        <v>964</v>
      </c>
    </row>
    <row r="333" spans="2:3">
      <c r="B333" s="89" t="s">
        <v>965</v>
      </c>
      <c r="C333" s="89" t="s">
        <v>966</v>
      </c>
    </row>
    <row r="334" spans="2:3">
      <c r="B334" s="89" t="s">
        <v>967</v>
      </c>
      <c r="C334" s="89" t="s">
        <v>968</v>
      </c>
    </row>
    <row r="335" spans="2:3">
      <c r="B335" s="89" t="s">
        <v>969</v>
      </c>
      <c r="C335" s="89" t="s">
        <v>970</v>
      </c>
    </row>
    <row r="336" spans="2:3">
      <c r="B336" s="89" t="s">
        <v>971</v>
      </c>
      <c r="C336" s="89" t="s">
        <v>972</v>
      </c>
    </row>
    <row r="337" spans="2:3">
      <c r="B337" s="89" t="s">
        <v>16</v>
      </c>
      <c r="C337" s="89" t="s">
        <v>324</v>
      </c>
    </row>
    <row r="338" spans="2:3">
      <c r="B338" s="89" t="s">
        <v>973</v>
      </c>
      <c r="C338" s="89" t="s">
        <v>974</v>
      </c>
    </row>
    <row r="339" spans="2:3">
      <c r="B339" s="89" t="s">
        <v>975</v>
      </c>
      <c r="C339" s="89" t="s">
        <v>976</v>
      </c>
    </row>
    <row r="340" spans="2:3">
      <c r="B340" s="89" t="s">
        <v>977</v>
      </c>
      <c r="C340" s="89" t="s">
        <v>978</v>
      </c>
    </row>
    <row r="341" spans="2:3">
      <c r="B341" s="89" t="s">
        <v>979</v>
      </c>
      <c r="C341" s="89" t="s">
        <v>980</v>
      </c>
    </row>
    <row r="342" spans="2:3">
      <c r="B342" s="89" t="s">
        <v>981</v>
      </c>
      <c r="C342" s="89" t="s">
        <v>982</v>
      </c>
    </row>
    <row r="343" spans="2:3">
      <c r="B343" s="89" t="s">
        <v>983</v>
      </c>
      <c r="C343" s="89" t="s">
        <v>984</v>
      </c>
    </row>
    <row r="344" spans="2:3">
      <c r="B344" s="89" t="s">
        <v>985</v>
      </c>
      <c r="C344" s="89" t="s">
        <v>986</v>
      </c>
    </row>
    <row r="345" spans="2:3">
      <c r="B345" s="89" t="s">
        <v>987</v>
      </c>
      <c r="C345" s="89" t="s">
        <v>988</v>
      </c>
    </row>
    <row r="346" spans="2:3">
      <c r="B346" s="89" t="s">
        <v>989</v>
      </c>
      <c r="C346" s="89" t="s">
        <v>990</v>
      </c>
    </row>
    <row r="347" spans="2:3">
      <c r="B347" s="89" t="s">
        <v>991</v>
      </c>
      <c r="C347" s="89" t="s">
        <v>992</v>
      </c>
    </row>
    <row r="348" spans="2:3">
      <c r="B348" s="89" t="s">
        <v>993</v>
      </c>
      <c r="C348" s="89" t="s">
        <v>994</v>
      </c>
    </row>
    <row r="349" spans="2:3">
      <c r="B349" s="89" t="s">
        <v>995</v>
      </c>
      <c r="C349" s="89" t="s">
        <v>996</v>
      </c>
    </row>
    <row r="350" spans="2:3">
      <c r="B350" s="89" t="s">
        <v>997</v>
      </c>
      <c r="C350" s="89" t="s">
        <v>998</v>
      </c>
    </row>
    <row r="351" spans="2:3">
      <c r="B351" s="89" t="s">
        <v>999</v>
      </c>
      <c r="C351" s="89" t="s">
        <v>1000</v>
      </c>
    </row>
    <row r="352" spans="2:3">
      <c r="B352" s="89"/>
      <c r="C352" s="89"/>
    </row>
    <row r="353" spans="2:3">
      <c r="B353" s="89"/>
      <c r="C353" s="89"/>
    </row>
    <row r="354" spans="2:3">
      <c r="B354" s="89"/>
      <c r="C354" s="89"/>
    </row>
    <row r="355" spans="2:3">
      <c r="B355" s="89"/>
      <c r="C355" s="89"/>
    </row>
    <row r="356" spans="2:3">
      <c r="B356" s="89"/>
      <c r="C356" s="89"/>
    </row>
    <row r="357" spans="2:3">
      <c r="B357" s="89"/>
      <c r="C357" s="89"/>
    </row>
    <row r="358" spans="2:3">
      <c r="B358" s="89"/>
      <c r="C358" s="89"/>
    </row>
    <row r="359" spans="2:3">
      <c r="B359" s="89"/>
      <c r="C359" s="89"/>
    </row>
    <row r="360" spans="2:3">
      <c r="B360" s="89"/>
      <c r="C360" s="89"/>
    </row>
    <row r="361" spans="2:3">
      <c r="B361" s="89"/>
      <c r="C361" s="89"/>
    </row>
    <row r="362" spans="2:3">
      <c r="B362" s="89"/>
      <c r="C362" s="89"/>
    </row>
    <row r="363" spans="2:3">
      <c r="B363" s="89"/>
      <c r="C363" s="89"/>
    </row>
    <row r="364" spans="2:3">
      <c r="B364" s="89"/>
      <c r="C364" s="89"/>
    </row>
    <row r="365" spans="2:3">
      <c r="B365" s="89"/>
      <c r="C365" s="89"/>
    </row>
    <row r="366" spans="2:3">
      <c r="B366" s="89"/>
      <c r="C366" s="89"/>
    </row>
    <row r="367" spans="2:3">
      <c r="B367" s="89"/>
      <c r="C367" s="89"/>
    </row>
    <row r="368" spans="2:3">
      <c r="B368" s="89"/>
      <c r="C368" s="89"/>
    </row>
    <row r="369" spans="2:3">
      <c r="B369" s="89"/>
      <c r="C369" s="89"/>
    </row>
    <row r="370" spans="2:3">
      <c r="B370" s="89"/>
      <c r="C370" s="89"/>
    </row>
    <row r="371" spans="2:3">
      <c r="B371" s="89"/>
      <c r="C371" s="89"/>
    </row>
    <row r="372" spans="2:3">
      <c r="B372" s="89"/>
      <c r="C372" s="89"/>
    </row>
    <row r="373" spans="2:3">
      <c r="B373" s="89"/>
      <c r="C373" s="89"/>
    </row>
    <row r="374" spans="2:3">
      <c r="B374" s="89"/>
      <c r="C374" s="89"/>
    </row>
    <row r="375" spans="2:3">
      <c r="B375" s="89"/>
      <c r="C375" s="89"/>
    </row>
    <row r="376" spans="2:3">
      <c r="B376" s="89"/>
      <c r="C376" s="89"/>
    </row>
    <row r="377" spans="2:3">
      <c r="B377" s="89"/>
      <c r="C377" s="89"/>
    </row>
    <row r="378" spans="2:3">
      <c r="B378" s="89"/>
      <c r="C378" s="89"/>
    </row>
    <row r="379" spans="2:3">
      <c r="B379" s="89"/>
      <c r="C379" s="89"/>
    </row>
    <row r="380" spans="2:3">
      <c r="B380" s="89"/>
      <c r="C380" s="89"/>
    </row>
    <row r="381" spans="2:3">
      <c r="B381" s="89"/>
      <c r="C381" s="89"/>
    </row>
    <row r="382" spans="2:3">
      <c r="B382" s="89"/>
      <c r="C382" s="89"/>
    </row>
    <row r="383" spans="2:3">
      <c r="B383" s="89"/>
      <c r="C383" s="89"/>
    </row>
    <row r="384" spans="2:3">
      <c r="B384" s="89"/>
      <c r="C384" s="89"/>
    </row>
    <row r="385" spans="2:3">
      <c r="B385" s="89"/>
      <c r="C385" s="89"/>
    </row>
    <row r="386" spans="2:3">
      <c r="B386" s="89"/>
      <c r="C386" s="89"/>
    </row>
    <row r="387" spans="2:3">
      <c r="B387" s="89"/>
      <c r="C387" s="89"/>
    </row>
    <row r="388" spans="2:3">
      <c r="B388" s="89"/>
      <c r="C388" s="89"/>
    </row>
    <row r="389" spans="2:3">
      <c r="B389" s="89"/>
      <c r="C389" s="89"/>
    </row>
    <row r="390" spans="2:3">
      <c r="B390" s="89"/>
      <c r="C390" s="89"/>
    </row>
    <row r="391" spans="2:3">
      <c r="B391" s="89"/>
      <c r="C391" s="89"/>
    </row>
    <row r="392" spans="2:3">
      <c r="B392" s="89"/>
      <c r="C392" s="89"/>
    </row>
    <row r="393" spans="2:3">
      <c r="B393" s="89"/>
      <c r="C393" s="89"/>
    </row>
    <row r="394" spans="2:3">
      <c r="B394" s="89"/>
      <c r="C394" s="89"/>
    </row>
    <row r="395" spans="2:3">
      <c r="B395" s="89"/>
      <c r="C395" s="89"/>
    </row>
    <row r="396" spans="2:3">
      <c r="B396" s="89"/>
      <c r="C396" s="89"/>
    </row>
    <row r="397" spans="2:3">
      <c r="B397" s="89"/>
      <c r="C397" s="89"/>
    </row>
    <row r="398" spans="2:3">
      <c r="B398" s="89"/>
      <c r="C398" s="89"/>
    </row>
    <row r="399" spans="2:3">
      <c r="B399" s="89"/>
      <c r="C399" s="89"/>
    </row>
    <row r="400" spans="2:3">
      <c r="B400" s="89"/>
      <c r="C400" s="89"/>
    </row>
    <row r="401" spans="2:3">
      <c r="B401" s="89"/>
      <c r="C401" s="89"/>
    </row>
    <row r="402" spans="2:3">
      <c r="B402" s="89"/>
      <c r="C402" s="89"/>
    </row>
    <row r="403" spans="2:3">
      <c r="B403" s="89"/>
      <c r="C403" s="89"/>
    </row>
    <row r="404" spans="2:3">
      <c r="B404" s="89"/>
      <c r="C404" s="89"/>
    </row>
    <row r="405" spans="2:3">
      <c r="B405" s="89"/>
      <c r="C405" s="89"/>
    </row>
    <row r="406" spans="2:3">
      <c r="B406" s="89"/>
      <c r="C406" s="89"/>
    </row>
    <row r="407" spans="2:3">
      <c r="B407" s="89"/>
      <c r="C407" s="89"/>
    </row>
    <row r="408" spans="2:3">
      <c r="B408" s="89"/>
      <c r="C408" s="89"/>
    </row>
    <row r="409" spans="2:3">
      <c r="B409" s="89"/>
      <c r="C409" s="89"/>
    </row>
    <row r="410" spans="2:3">
      <c r="B410" s="89"/>
      <c r="C410" s="89"/>
    </row>
    <row r="411" spans="2:3">
      <c r="B411" s="89"/>
      <c r="C411" s="89"/>
    </row>
    <row r="412" spans="2:3">
      <c r="B412" s="89"/>
      <c r="C412" s="89"/>
    </row>
    <row r="413" spans="2:3">
      <c r="B413" s="89"/>
      <c r="C413" s="89"/>
    </row>
    <row r="414" spans="2:3">
      <c r="B414" s="89"/>
      <c r="C414" s="89"/>
    </row>
    <row r="415" spans="2:3">
      <c r="B415" s="89"/>
      <c r="C415" s="89"/>
    </row>
    <row r="416" spans="2:3">
      <c r="B416" s="89"/>
      <c r="C416" s="89"/>
    </row>
    <row r="417" spans="2:3">
      <c r="B417" s="89"/>
      <c r="C417" s="89"/>
    </row>
    <row r="418" spans="2:3">
      <c r="B418" s="89"/>
      <c r="C418" s="89"/>
    </row>
    <row r="419" spans="2:3">
      <c r="B419" s="89"/>
      <c r="C419" s="89"/>
    </row>
    <row r="420" spans="2:3">
      <c r="B420" s="89"/>
      <c r="C420" s="89"/>
    </row>
    <row r="421" spans="2:3">
      <c r="B421" s="89"/>
      <c r="C421" s="89"/>
    </row>
    <row r="422" spans="2:3">
      <c r="B422" s="89"/>
      <c r="C422" s="89"/>
    </row>
    <row r="423" spans="2:3">
      <c r="B423" s="89"/>
      <c r="C423" s="89"/>
    </row>
  </sheetData>
  <sheetProtection sheet="1" objects="1" scenarios="1"/>
  <hyperlinks>
    <hyperlink ref="B6" location="'Index'!A1" display="'Índice'!A1" xr:uid="{33BB1FB7-7372-4E33-A333-58D16B8496DF}"/>
  </hyperlinks>
  <printOptions horizontalCentered="1"/>
  <pageMargins left="0.39370078740157483" right="0.39370078740157483" top="0.39370078740157483" bottom="0.39370078740157483" header="0.51181102362204722" footer="0.51181102362204722"/>
  <pageSetup paperSize="9" orientation="landscape" r:id="rId1"/>
  <headerFooter alignWithMargins="0">
    <oddHeader>&amp;R&amp;"Calibri"&amp;10&amp;K000000 #interna&amp;1#_x000D_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E1EBE-6E20-4E44-A5C2-660F8DEB576D}">
  <sheetPr codeName="Plan38">
    <tabColor rgb="FFFFCC00"/>
  </sheetPr>
  <dimension ref="A1:AR62"/>
  <sheetViews>
    <sheetView showGridLines="0" showRowColHeaders="0" zoomScaleNormal="100" workbookViewId="0">
      <pane xSplit="1" ySplit="5" topLeftCell="B30" activePane="bottomRight" state="frozen"/>
      <selection pane="topRight" activeCell="B1" sqref="B1"/>
      <selection pane="bottomLeft" activeCell="A6" sqref="A6"/>
      <selection pane="bottomRight" activeCell="A4" sqref="A4"/>
    </sheetView>
  </sheetViews>
  <sheetFormatPr defaultColWidth="12.42578125" defaultRowHeight="12.75"/>
  <cols>
    <col min="1" max="1" width="64.7109375" customWidth="1"/>
    <col min="2" max="236" width="12.7109375" customWidth="1"/>
  </cols>
  <sheetData>
    <row r="1" spans="1:44" s="80" customFormat="1" ht="16.350000000000001" customHeight="1">
      <c r="A1" s="90"/>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row>
    <row r="2" spans="1:44" s="80" customFormat="1" ht="33" customHeight="1">
      <c r="A2" s="616" t="s">
        <v>92</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row>
    <row r="3" spans="1:44" s="80" customFormat="1" ht="16.350000000000001" customHeight="1">
      <c r="A3" s="617" t="s">
        <v>1443</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row>
    <row r="4" spans="1:44" s="80" customFormat="1" ht="16.350000000000001" customHeight="1">
      <c r="A4" s="95" t="s">
        <v>1457</v>
      </c>
      <c r="B4" s="93" t="s">
        <v>1492</v>
      </c>
      <c r="C4" s="93" t="s">
        <v>1493</v>
      </c>
      <c r="D4" s="93" t="s">
        <v>1494</v>
      </c>
      <c r="E4" s="93" t="s">
        <v>1495</v>
      </c>
      <c r="F4" s="94" t="s">
        <v>1496</v>
      </c>
      <c r="G4" s="94" t="s">
        <v>1497</v>
      </c>
      <c r="H4" s="94" t="s">
        <v>1498</v>
      </c>
      <c r="I4" s="94" t="s">
        <v>1499</v>
      </c>
      <c r="J4" s="94" t="s">
        <v>1500</v>
      </c>
      <c r="K4" s="94" t="s">
        <v>1501</v>
      </c>
      <c r="L4" s="94" t="s">
        <v>1502</v>
      </c>
      <c r="M4" s="94" t="s">
        <v>1503</v>
      </c>
      <c r="N4" s="94" t="s">
        <v>1504</v>
      </c>
      <c r="O4" s="94" t="s">
        <v>1505</v>
      </c>
      <c r="P4" s="94" t="s">
        <v>1506</v>
      </c>
      <c r="Q4" s="94" t="s">
        <v>1507</v>
      </c>
      <c r="R4" s="94" t="s">
        <v>1508</v>
      </c>
      <c r="S4" s="94" t="s">
        <v>1509</v>
      </c>
      <c r="T4" s="94" t="s">
        <v>1510</v>
      </c>
      <c r="U4" s="94" t="s">
        <v>1511</v>
      </c>
      <c r="V4" s="94" t="s">
        <v>1512</v>
      </c>
      <c r="W4" s="94" t="s">
        <v>1513</v>
      </c>
      <c r="X4" s="94" t="s">
        <v>1514</v>
      </c>
      <c r="Y4" s="94" t="s">
        <v>1515</v>
      </c>
      <c r="Z4" s="94" t="s">
        <v>1516</v>
      </c>
      <c r="AA4" s="94" t="s">
        <v>1517</v>
      </c>
      <c r="AB4" s="94" t="s">
        <v>1518</v>
      </c>
      <c r="AC4" s="94" t="s">
        <v>1519</v>
      </c>
      <c r="AD4" s="94" t="s">
        <v>1520</v>
      </c>
      <c r="AE4" s="94" t="s">
        <v>1388</v>
      </c>
      <c r="AF4" s="94" t="s">
        <v>1389</v>
      </c>
      <c r="AG4" s="94" t="s">
        <v>1390</v>
      </c>
      <c r="AH4" s="94" t="s">
        <v>1391</v>
      </c>
      <c r="AI4" s="94" t="s">
        <v>1392</v>
      </c>
      <c r="AJ4" s="94" t="s">
        <v>1393</v>
      </c>
      <c r="AK4" s="94" t="s">
        <v>1394</v>
      </c>
      <c r="AL4" s="94" t="s">
        <v>1395</v>
      </c>
      <c r="AM4" s="94" t="s">
        <v>1396</v>
      </c>
      <c r="AN4" s="94" t="s">
        <v>1397</v>
      </c>
      <c r="AO4" s="94" t="s">
        <v>1398</v>
      </c>
      <c r="AP4" s="94" t="s">
        <v>1399</v>
      </c>
      <c r="AQ4" s="94" t="s">
        <v>1400</v>
      </c>
      <c r="AR4" s="94" t="s">
        <v>1401</v>
      </c>
    </row>
    <row r="5" spans="1:44" s="109" customFormat="1" ht="4.5" customHeight="1">
      <c r="A5" s="96"/>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row>
    <row r="6" spans="1:44" s="79" customFormat="1">
      <c r="A6" s="118" t="s">
        <v>208</v>
      </c>
      <c r="B6" s="119">
        <v>28011834470.069992</v>
      </c>
      <c r="C6" s="119">
        <v>29759672285.490002</v>
      </c>
      <c r="D6" s="119">
        <v>37696277687.029999</v>
      </c>
      <c r="E6" s="119">
        <v>38093401451.339989</v>
      </c>
      <c r="F6" s="119">
        <v>48606570102.82</v>
      </c>
      <c r="G6" s="119">
        <v>34410570457.060005</v>
      </c>
      <c r="H6" s="119">
        <v>63699450365.629997</v>
      </c>
      <c r="I6" s="119">
        <v>38727004838.410004</v>
      </c>
      <c r="J6" s="119">
        <v>30268536163.490005</v>
      </c>
      <c r="K6" s="119">
        <v>35662425694.240089</v>
      </c>
      <c r="L6" s="119">
        <v>45880301623.249992</v>
      </c>
      <c r="M6" s="119">
        <v>46655883969.520103</v>
      </c>
      <c r="N6" s="119">
        <v>37314733177.299995</v>
      </c>
      <c r="O6" s="119">
        <v>36642026762.479393</v>
      </c>
      <c r="P6" s="119">
        <v>30355676161.830006</v>
      </c>
      <c r="Q6" s="119">
        <v>33224591043.709999</v>
      </c>
      <c r="R6" s="119">
        <v>27568919946.869999</v>
      </c>
      <c r="S6" s="119">
        <v>44583262620.950005</v>
      </c>
      <c r="T6" s="119">
        <v>33451646509.779995</v>
      </c>
      <c r="U6" s="119">
        <v>26135012566.439892</v>
      </c>
      <c r="V6" s="119">
        <v>30161168321.560009</v>
      </c>
      <c r="W6" s="119">
        <v>29622152071.479996</v>
      </c>
      <c r="X6" s="119">
        <v>38994329836.670006</v>
      </c>
      <c r="Y6" s="119">
        <v>25581507597.360012</v>
      </c>
      <c r="Z6" s="119">
        <v>53556553020.419998</v>
      </c>
      <c r="AA6" s="119">
        <v>30973263189.27</v>
      </c>
      <c r="AB6" s="119">
        <v>26566871950.289989</v>
      </c>
      <c r="AC6" s="119">
        <v>14772989871.499899</v>
      </c>
      <c r="AD6" s="119">
        <v>32492372688.68</v>
      </c>
      <c r="AE6" s="119">
        <v>12450124236.640001</v>
      </c>
      <c r="AF6" s="119">
        <v>41108077381.160004</v>
      </c>
      <c r="AG6" s="119">
        <v>42529906082.350006</v>
      </c>
      <c r="AH6" s="119">
        <v>34422603068.660004</v>
      </c>
      <c r="AI6" s="119">
        <v>69599431892.100098</v>
      </c>
      <c r="AJ6" s="119">
        <v>72569296068.990005</v>
      </c>
      <c r="AK6" s="119">
        <v>55406042595.699997</v>
      </c>
      <c r="AL6" s="119">
        <v>61363393589.599991</v>
      </c>
      <c r="AM6" s="119">
        <v>62323621471.410103</v>
      </c>
      <c r="AN6" s="119">
        <v>75748225277.639893</v>
      </c>
      <c r="AO6" s="119">
        <v>63772372946.060097</v>
      </c>
      <c r="AP6" s="119">
        <v>69304032915.720001</v>
      </c>
      <c r="AQ6" s="119">
        <v>72687943188.029999</v>
      </c>
      <c r="AR6" s="119">
        <v>61404428554.349991</v>
      </c>
    </row>
    <row r="7" spans="1:44" s="79" customFormat="1">
      <c r="A7" s="120" t="s">
        <v>628</v>
      </c>
      <c r="B7" s="121">
        <v>18192593566.650002</v>
      </c>
      <c r="C7" s="121">
        <v>19184037724.649998</v>
      </c>
      <c r="D7" s="121">
        <v>22758890367.869999</v>
      </c>
      <c r="E7" s="121">
        <v>23233048995.939999</v>
      </c>
      <c r="F7" s="121">
        <v>27226258891.41</v>
      </c>
      <c r="G7" s="121">
        <v>21635234717.160004</v>
      </c>
      <c r="H7" s="121">
        <v>33507148376.16</v>
      </c>
      <c r="I7" s="121">
        <v>24762075008.869999</v>
      </c>
      <c r="J7" s="121">
        <v>19104941018.650002</v>
      </c>
      <c r="K7" s="121">
        <v>24242587235.600098</v>
      </c>
      <c r="L7" s="121">
        <v>26573135351.450001</v>
      </c>
      <c r="M7" s="121">
        <v>29163157449.310101</v>
      </c>
      <c r="N7" s="121">
        <v>21727366485.130001</v>
      </c>
      <c r="O7" s="121">
        <v>19456495283.949898</v>
      </c>
      <c r="P7" s="121">
        <v>18226953010.920002</v>
      </c>
      <c r="Q7" s="121">
        <v>20433450155.689999</v>
      </c>
      <c r="R7" s="121">
        <v>17101340099.57</v>
      </c>
      <c r="S7" s="121">
        <v>26302607964.09</v>
      </c>
      <c r="T7" s="121">
        <v>20531987143.309998</v>
      </c>
      <c r="U7" s="121">
        <v>17620948302.609901</v>
      </c>
      <c r="V7" s="121">
        <v>19076587148.529999</v>
      </c>
      <c r="W7" s="121">
        <v>18282098632.77</v>
      </c>
      <c r="X7" s="121">
        <v>21596443498.650002</v>
      </c>
      <c r="Y7" s="121">
        <v>17164409378.35</v>
      </c>
      <c r="Z7" s="121">
        <v>28332076207.98</v>
      </c>
      <c r="AA7" s="121">
        <v>19944349790.93</v>
      </c>
      <c r="AB7" s="121">
        <v>18472143905.619999</v>
      </c>
      <c r="AC7" s="121">
        <v>13149849076.7199</v>
      </c>
      <c r="AD7" s="121">
        <v>21683735936.040001</v>
      </c>
      <c r="AE7" s="121">
        <v>11879752287.310001</v>
      </c>
      <c r="AF7" s="121">
        <v>22853080094.849998</v>
      </c>
      <c r="AG7" s="121">
        <v>23184056592.280003</v>
      </c>
      <c r="AH7" s="121">
        <v>18838129652.700001</v>
      </c>
      <c r="AI7" s="121">
        <v>35115229992.460098</v>
      </c>
      <c r="AJ7" s="121">
        <v>35315274525.82</v>
      </c>
      <c r="AK7" s="121">
        <v>22944279502.220001</v>
      </c>
      <c r="AL7" s="121">
        <v>29841208905.169998</v>
      </c>
      <c r="AM7" s="121">
        <v>31539651104.180099</v>
      </c>
      <c r="AN7" s="121">
        <v>37509067635.159897</v>
      </c>
      <c r="AO7" s="121">
        <v>31158014631.2901</v>
      </c>
      <c r="AP7" s="121">
        <v>36418414664.459999</v>
      </c>
      <c r="AQ7" s="121">
        <v>38315938851.519997</v>
      </c>
      <c r="AR7" s="121">
        <v>31067549131.189999</v>
      </c>
    </row>
    <row r="8" spans="1:44" s="79" customFormat="1">
      <c r="A8" s="129" t="s">
        <v>590</v>
      </c>
      <c r="B8" s="121">
        <v>432297159.45999998</v>
      </c>
      <c r="C8" s="121">
        <v>454264961.93000001</v>
      </c>
      <c r="D8" s="121">
        <v>411209602.10000002</v>
      </c>
      <c r="E8" s="121">
        <v>444845258.69</v>
      </c>
      <c r="F8" s="121">
        <v>467637951.49000001</v>
      </c>
      <c r="G8" s="121">
        <v>469038212.35999995</v>
      </c>
      <c r="H8" s="121">
        <v>515183741.44</v>
      </c>
      <c r="I8" s="121">
        <v>643858432.38999999</v>
      </c>
      <c r="J8" s="121">
        <v>574712961.17000008</v>
      </c>
      <c r="K8" s="121">
        <v>571050453.96000004</v>
      </c>
      <c r="L8" s="121">
        <v>551819852.46000004</v>
      </c>
      <c r="M8" s="121">
        <v>486479877.84999996</v>
      </c>
      <c r="N8" s="121">
        <v>476416361.52999997</v>
      </c>
      <c r="O8" s="121">
        <v>386267914.85000002</v>
      </c>
      <c r="P8" s="121">
        <v>367275595.80000001</v>
      </c>
      <c r="Q8" s="121">
        <v>331390389.77000004</v>
      </c>
      <c r="R8" s="121">
        <v>266663967.38999999</v>
      </c>
      <c r="S8" s="121">
        <v>188061917.75999999</v>
      </c>
      <c r="T8" s="121">
        <v>203372567.81</v>
      </c>
      <c r="U8" s="121">
        <v>156386260.41</v>
      </c>
      <c r="V8" s="121">
        <v>135074323.41</v>
      </c>
      <c r="W8" s="121">
        <v>134408479.44999999</v>
      </c>
      <c r="X8" s="121">
        <v>121324173.72</v>
      </c>
      <c r="Y8" s="121">
        <v>97597201.709999993</v>
      </c>
      <c r="Z8" s="121">
        <v>78439483.400000006</v>
      </c>
      <c r="AA8" s="121">
        <v>88041654.469999999</v>
      </c>
      <c r="AB8" s="121">
        <v>92735756.099999994</v>
      </c>
      <c r="AC8" s="121">
        <v>76734911.609999999</v>
      </c>
      <c r="AD8" s="121">
        <v>64376532.259999998</v>
      </c>
      <c r="AE8" s="121">
        <v>85848256.299999997</v>
      </c>
      <c r="AF8" s="121">
        <v>110927193.69</v>
      </c>
      <c r="AG8" s="121">
        <v>132991301.76000001</v>
      </c>
      <c r="AH8" s="121">
        <v>112990291.02</v>
      </c>
      <c r="AI8" s="121">
        <v>91566418.269999996</v>
      </c>
      <c r="AJ8" s="121">
        <v>72423371.510000005</v>
      </c>
      <c r="AK8" s="121">
        <v>136890452.69999999</v>
      </c>
      <c r="AL8" s="121">
        <v>196366032.13</v>
      </c>
      <c r="AM8" s="121">
        <v>350398379.27999997</v>
      </c>
      <c r="AN8" s="121">
        <v>300314140.18000001</v>
      </c>
      <c r="AO8" s="121">
        <v>262084311.78999999</v>
      </c>
      <c r="AP8" s="121">
        <v>288902761.55000001</v>
      </c>
      <c r="AQ8" s="121">
        <v>291450323.5</v>
      </c>
      <c r="AR8" s="121">
        <v>245485001.84999999</v>
      </c>
    </row>
    <row r="9" spans="1:44" s="79" customFormat="1">
      <c r="A9" s="120" t="s">
        <v>692</v>
      </c>
      <c r="B9" s="121">
        <v>33351054.879999999</v>
      </c>
      <c r="C9" s="121">
        <v>32885070.289999999</v>
      </c>
      <c r="D9" s="121">
        <v>35587969.210000001</v>
      </c>
      <c r="E9" s="121">
        <v>37823581.439999998</v>
      </c>
      <c r="F9" s="121">
        <v>41513047.969999999</v>
      </c>
      <c r="G9" s="121">
        <v>39871526.43</v>
      </c>
      <c r="H9" s="121">
        <v>50776548.239999995</v>
      </c>
      <c r="I9" s="121">
        <v>48552924.75</v>
      </c>
      <c r="J9" s="121">
        <v>39527757.07</v>
      </c>
      <c r="K9" s="121">
        <v>35567128.100000001</v>
      </c>
      <c r="L9" s="121">
        <v>36970015.460000001</v>
      </c>
      <c r="M9" s="121">
        <v>33298992.580000002</v>
      </c>
      <c r="N9" s="121">
        <v>31040232.75</v>
      </c>
      <c r="O9" s="121">
        <v>28728873.640000001</v>
      </c>
      <c r="P9" s="121">
        <v>25325934.330000002</v>
      </c>
      <c r="Q9" s="121">
        <v>23317204.199999999</v>
      </c>
      <c r="R9" s="121">
        <v>20300125.920000002</v>
      </c>
      <c r="S9" s="121">
        <v>17842579.57</v>
      </c>
      <c r="T9" s="121">
        <v>15749578.08</v>
      </c>
      <c r="U9" s="121">
        <v>13584585.01</v>
      </c>
      <c r="V9" s="121">
        <v>12434964.99</v>
      </c>
      <c r="W9" s="121">
        <v>10935179.35</v>
      </c>
      <c r="X9" s="121">
        <v>10310928.58</v>
      </c>
      <c r="Y9" s="121">
        <v>8553191.9700000007</v>
      </c>
      <c r="Z9" s="121">
        <v>7774101.71</v>
      </c>
      <c r="AA9" s="121">
        <v>7288520.3699999899</v>
      </c>
      <c r="AB9" s="121">
        <v>6760345.6799999997</v>
      </c>
      <c r="AC9" s="121">
        <v>6316111.3899999997</v>
      </c>
      <c r="AD9" s="121">
        <v>5951788.8799999999</v>
      </c>
      <c r="AE9" s="121">
        <v>7418256.2300000004</v>
      </c>
      <c r="AF9" s="121">
        <v>8805771.1500000004</v>
      </c>
      <c r="AG9" s="121">
        <v>11071625.74</v>
      </c>
      <c r="AH9" s="121">
        <v>11772078.66</v>
      </c>
      <c r="AI9" s="121">
        <v>13014230.1</v>
      </c>
      <c r="AJ9" s="121">
        <v>15732622.49</v>
      </c>
      <c r="AK9" s="121">
        <v>18098917.649999999</v>
      </c>
      <c r="AL9" s="121">
        <v>20618822.870000001</v>
      </c>
      <c r="AM9" s="121">
        <v>26914963.239999998</v>
      </c>
      <c r="AN9" s="121">
        <v>30188146.75</v>
      </c>
      <c r="AO9" s="121">
        <v>30674289.75</v>
      </c>
      <c r="AP9" s="121">
        <v>23510547</v>
      </c>
      <c r="AQ9" s="121">
        <v>22474571.829999998</v>
      </c>
      <c r="AR9" s="121">
        <v>24395594.710000001</v>
      </c>
    </row>
    <row r="10" spans="1:44" s="79" customFormat="1">
      <c r="A10" s="120" t="s">
        <v>341</v>
      </c>
      <c r="B10" s="121">
        <v>8405598627.8599901</v>
      </c>
      <c r="C10" s="121">
        <v>9311981720.2900009</v>
      </c>
      <c r="D10" s="121">
        <v>11931082115.689999</v>
      </c>
      <c r="E10" s="121">
        <v>12543377224.309999</v>
      </c>
      <c r="F10" s="121">
        <v>16365292786.099998</v>
      </c>
      <c r="G10" s="121">
        <v>12104293535.08</v>
      </c>
      <c r="H10" s="121">
        <v>20065685895.860001</v>
      </c>
      <c r="I10" s="121">
        <v>13311940304.370001</v>
      </c>
      <c r="J10" s="121">
        <v>11546881549.690001</v>
      </c>
      <c r="K10" s="121">
        <v>12392837375.91</v>
      </c>
      <c r="L10" s="121">
        <v>17248029816.950001</v>
      </c>
      <c r="M10" s="121">
        <v>16937080418.809999</v>
      </c>
      <c r="N10" s="121">
        <v>14886397795.99</v>
      </c>
      <c r="O10" s="121">
        <v>14646869929.699999</v>
      </c>
      <c r="P10" s="121">
        <v>12312509684.84</v>
      </c>
      <c r="Q10" s="121">
        <v>10394514079.640001</v>
      </c>
      <c r="R10" s="121">
        <v>9571083011.7099991</v>
      </c>
      <c r="S10" s="121">
        <v>12432383227.220001</v>
      </c>
      <c r="T10" s="121">
        <v>10747525673.07</v>
      </c>
      <c r="U10" s="121">
        <v>9294869823.1899891</v>
      </c>
      <c r="V10" s="121">
        <v>9811388677.1700001</v>
      </c>
      <c r="W10" s="121">
        <v>11417925262.92</v>
      </c>
      <c r="X10" s="121">
        <v>13221435781.719999</v>
      </c>
      <c r="Y10" s="121">
        <v>8747018224.9500103</v>
      </c>
      <c r="Z10" s="121">
        <v>12966882237.610001</v>
      </c>
      <c r="AA10" s="121">
        <v>8955527448.960001</v>
      </c>
      <c r="AB10" s="121">
        <v>6355819751.7799997</v>
      </c>
      <c r="AC10" s="121">
        <v>3550674882.25</v>
      </c>
      <c r="AD10" s="121">
        <v>7051154988.3299999</v>
      </c>
      <c r="AE10" s="121">
        <v>5588509371.54</v>
      </c>
      <c r="AF10" s="121">
        <v>13747675839.83</v>
      </c>
      <c r="AG10" s="121">
        <v>17631369142.099998</v>
      </c>
      <c r="AH10" s="121">
        <v>19902272144.59</v>
      </c>
      <c r="AI10" s="121">
        <v>29189327429.16</v>
      </c>
      <c r="AJ10" s="121">
        <v>33835486437.549999</v>
      </c>
      <c r="AK10" s="121">
        <v>31089513581.799999</v>
      </c>
      <c r="AL10" s="121">
        <v>30002429523.66</v>
      </c>
      <c r="AM10" s="121">
        <v>30509999534.630001</v>
      </c>
      <c r="AN10" s="121">
        <v>33947342608.790001</v>
      </c>
      <c r="AO10" s="121">
        <v>30276533349.84</v>
      </c>
      <c r="AP10" s="121">
        <v>30095469018.369999</v>
      </c>
      <c r="AQ10" s="121">
        <v>31278624663.759998</v>
      </c>
      <c r="AR10" s="121">
        <v>27499314433.700001</v>
      </c>
    </row>
    <row r="11" spans="1:44" s="79" customFormat="1">
      <c r="A11" s="120" t="s">
        <v>693</v>
      </c>
      <c r="B11" s="121">
        <v>-109149297.2</v>
      </c>
      <c r="C11" s="121">
        <v>-443767164.21000099</v>
      </c>
      <c r="D11" s="121">
        <v>428847760.55999899</v>
      </c>
      <c r="E11" s="121">
        <v>254385114.170001</v>
      </c>
      <c r="F11" s="121">
        <v>611951418.69000196</v>
      </c>
      <c r="G11" s="121">
        <v>-352012038.27000099</v>
      </c>
      <c r="H11" s="121">
        <v>883036313.21000195</v>
      </c>
      <c r="I11" s="121">
        <v>237295967.830001</v>
      </c>
      <c r="J11" s="121">
        <v>-302794840.81000203</v>
      </c>
      <c r="K11" s="121">
        <v>-1310451856.1800001</v>
      </c>
      <c r="L11" s="121">
        <v>-134396920.47000101</v>
      </c>
      <c r="M11" s="121">
        <v>-431967833.41999799</v>
      </c>
      <c r="N11" s="121">
        <v>-546474194.17999899</v>
      </c>
      <c r="O11" s="121">
        <v>351199763.06</v>
      </c>
      <c r="P11" s="121">
        <v>-659508822.26999998</v>
      </c>
      <c r="Q11" s="121">
        <v>389508947.31999898</v>
      </c>
      <c r="R11" s="121">
        <v>-106911472.50999901</v>
      </c>
      <c r="S11" s="121">
        <v>999193583.669999</v>
      </c>
      <c r="T11" s="121">
        <v>138965202.21000099</v>
      </c>
      <c r="U11" s="121">
        <v>-462316797.35000098</v>
      </c>
      <c r="V11" s="121">
        <v>469165069.32999998</v>
      </c>
      <c r="W11" s="121">
        <v>-527730231.87000197</v>
      </c>
      <c r="X11" s="121">
        <v>1175996381.8199999</v>
      </c>
      <c r="Y11" s="121">
        <v>-477799697.71000099</v>
      </c>
      <c r="Z11" s="121">
        <v>3765814725.21</v>
      </c>
      <c r="AA11" s="121">
        <v>341302156.69999599</v>
      </c>
      <c r="AB11" s="121">
        <v>532066108.68999606</v>
      </c>
      <c r="AC11" s="121">
        <v>-1213443404.1700001</v>
      </c>
      <c r="AD11" s="121">
        <v>1963968883.49</v>
      </c>
      <c r="AE11" s="121">
        <v>-2200753356.2499995</v>
      </c>
      <c r="AF11" s="121">
        <v>1779671457.79</v>
      </c>
      <c r="AG11" s="121">
        <v>67243234.080001697</v>
      </c>
      <c r="AH11" s="121">
        <v>-2700821366.9699998</v>
      </c>
      <c r="AI11" s="121">
        <v>1271797049.05001</v>
      </c>
      <c r="AJ11" s="121">
        <v>829063673.650002</v>
      </c>
      <c r="AK11" s="121">
        <v>-140834375.66999599</v>
      </c>
      <c r="AL11" s="121">
        <v>389235832.22999799</v>
      </c>
      <c r="AM11" s="121">
        <v>-1141857222.9000001</v>
      </c>
      <c r="AN11" s="121">
        <v>630679296.91999996</v>
      </c>
      <c r="AO11" s="121">
        <v>-1083575306.3299999</v>
      </c>
      <c r="AP11" s="121">
        <v>1214976653.03</v>
      </c>
      <c r="AQ11" s="121">
        <v>1309166897.75</v>
      </c>
      <c r="AR11" s="121">
        <v>330258177.03000098</v>
      </c>
    </row>
    <row r="12" spans="1:44" s="79" customFormat="1">
      <c r="A12" s="120" t="s">
        <v>328</v>
      </c>
      <c r="B12" s="121">
        <v>430834737.91000003</v>
      </c>
      <c r="C12" s="121">
        <v>435947075.88</v>
      </c>
      <c r="D12" s="121">
        <v>-82629408.610000506</v>
      </c>
      <c r="E12" s="121">
        <v>-244359020.88</v>
      </c>
      <c r="F12" s="121">
        <v>305179887.38</v>
      </c>
      <c r="G12" s="121">
        <v>363496869.65000099</v>
      </c>
      <c r="H12" s="121">
        <v>2472564747.25</v>
      </c>
      <c r="I12" s="121">
        <v>-385306937.83999699</v>
      </c>
      <c r="J12" s="121">
        <v>630276475.11000204</v>
      </c>
      <c r="K12" s="121">
        <v>916625074.74999905</v>
      </c>
      <c r="L12" s="121">
        <v>416132120.67000002</v>
      </c>
      <c r="M12" s="121">
        <v>-57771990.679999202</v>
      </c>
      <c r="N12" s="121">
        <v>277772114.49000001</v>
      </c>
      <c r="O12" s="121">
        <v>172252845.949999</v>
      </c>
      <c r="P12" s="121">
        <v>138544488.15000001</v>
      </c>
      <c r="Q12" s="121">
        <v>328659178.69999897</v>
      </c>
      <c r="R12" s="121">
        <v>30469670.320000399</v>
      </c>
      <c r="S12" s="121">
        <v>1400086860.6900001</v>
      </c>
      <c r="T12" s="121">
        <v>600404746.02999902</v>
      </c>
      <c r="U12" s="121">
        <v>-37958034.369999804</v>
      </c>
      <c r="V12" s="121">
        <v>172464461.90000001</v>
      </c>
      <c r="W12" s="121">
        <v>201429877.24000001</v>
      </c>
      <c r="X12" s="121">
        <v>577184571.72999895</v>
      </c>
      <c r="Y12" s="121">
        <v>138712867.58000201</v>
      </c>
      <c r="Z12" s="121">
        <v>509845797.66999799</v>
      </c>
      <c r="AA12" s="121">
        <v>-324771153.52999699</v>
      </c>
      <c r="AB12" s="121">
        <v>-355530084.200001</v>
      </c>
      <c r="AC12" s="121">
        <v>1093442114.3800001</v>
      </c>
      <c r="AD12" s="121">
        <v>-171967639.22999901</v>
      </c>
      <c r="AE12" s="121">
        <v>-485819256.60000002</v>
      </c>
      <c r="AF12" s="121">
        <v>377811417.47000003</v>
      </c>
      <c r="AG12" s="121">
        <v>263158627.72</v>
      </c>
      <c r="AH12" s="121">
        <v>-175740077.15000001</v>
      </c>
      <c r="AI12" s="121">
        <v>1130475708.01</v>
      </c>
      <c r="AJ12" s="121">
        <v>409718123.07999998</v>
      </c>
      <c r="AK12" s="121">
        <v>-219568268.620002</v>
      </c>
      <c r="AL12" s="121">
        <v>-435169725.42999899</v>
      </c>
      <c r="AM12" s="121">
        <v>265784757.30999899</v>
      </c>
      <c r="AN12" s="121">
        <v>1144986560.54</v>
      </c>
      <c r="AO12" s="121">
        <v>1988073708.6600001</v>
      </c>
      <c r="AP12" s="121">
        <v>-592030579.82000005</v>
      </c>
      <c r="AQ12" s="121">
        <v>-1815519573.3099999</v>
      </c>
      <c r="AR12" s="121">
        <v>829381937.30999994</v>
      </c>
    </row>
    <row r="13" spans="1:44" s="79" customFormat="1">
      <c r="A13" s="120" t="s">
        <v>438</v>
      </c>
      <c r="B13" s="121">
        <v>1419574826.47</v>
      </c>
      <c r="C13" s="121">
        <v>1467297082.4000001</v>
      </c>
      <c r="D13" s="121">
        <v>1503061148.99</v>
      </c>
      <c r="E13" s="121">
        <v>1278574038.8399999</v>
      </c>
      <c r="F13" s="121">
        <v>1190488735.3699999</v>
      </c>
      <c r="G13" s="121">
        <v>1194917756.6600001</v>
      </c>
      <c r="H13" s="121">
        <v>1321703698.3800001</v>
      </c>
      <c r="I13" s="121">
        <v>1390388739.5799999</v>
      </c>
      <c r="J13" s="121">
        <v>1390177096.24</v>
      </c>
      <c r="K13" s="121">
        <v>1447471931.5999999</v>
      </c>
      <c r="L13" s="121">
        <v>1534717628.03</v>
      </c>
      <c r="M13" s="121">
        <v>1236079078.3699999</v>
      </c>
      <c r="N13" s="121">
        <v>1254996552.45</v>
      </c>
      <c r="O13" s="121">
        <v>1069509548.5</v>
      </c>
      <c r="P13" s="121">
        <v>958804201.27999997</v>
      </c>
      <c r="Q13" s="121">
        <v>819822754.04999995</v>
      </c>
      <c r="R13" s="121">
        <v>703011940.64999998</v>
      </c>
      <c r="S13" s="121">
        <v>679339830.12</v>
      </c>
      <c r="T13" s="121">
        <v>627639375.30999994</v>
      </c>
      <c r="U13" s="121">
        <v>509280744.45999998</v>
      </c>
      <c r="V13" s="121">
        <v>519306125.86000001</v>
      </c>
      <c r="W13" s="121">
        <v>588668052.00999999</v>
      </c>
      <c r="X13" s="121">
        <v>641482659.64999998</v>
      </c>
      <c r="Y13" s="121">
        <v>578733637.61000001</v>
      </c>
      <c r="Z13" s="121">
        <v>499874275.25</v>
      </c>
      <c r="AA13" s="121">
        <v>378804356.93000001</v>
      </c>
      <c r="AB13" s="121">
        <v>304027209.06999999</v>
      </c>
      <c r="AC13" s="121">
        <v>292055561.72000003</v>
      </c>
      <c r="AD13" s="121">
        <v>293112487.87</v>
      </c>
      <c r="AE13" s="121">
        <v>398863324.23000002</v>
      </c>
      <c r="AF13" s="121">
        <v>562309150.76999998</v>
      </c>
      <c r="AG13" s="121">
        <v>874380049.92999995</v>
      </c>
      <c r="AH13" s="121">
        <v>1154653569.6600001</v>
      </c>
      <c r="AI13" s="121">
        <v>1748862253.1900001</v>
      </c>
      <c r="AJ13" s="121">
        <v>1962699313.1099999</v>
      </c>
      <c r="AK13" s="121">
        <v>1930745786.1800001</v>
      </c>
      <c r="AL13" s="121">
        <v>1899237947.53</v>
      </c>
      <c r="AM13" s="121">
        <v>1949384787.03</v>
      </c>
      <c r="AN13" s="121">
        <v>2023985184.3</v>
      </c>
      <c r="AO13" s="121">
        <v>1778910565.45</v>
      </c>
      <c r="AP13" s="121">
        <v>1691699339.21</v>
      </c>
      <c r="AQ13" s="121">
        <v>1740350240.6800001</v>
      </c>
      <c r="AR13" s="121">
        <v>1851863326.5599999</v>
      </c>
    </row>
    <row r="14" spans="1:44" s="79" customFormat="1">
      <c r="A14" s="120" t="s">
        <v>694</v>
      </c>
      <c r="B14" s="121">
        <v>-480171925.25999999</v>
      </c>
      <c r="C14" s="121">
        <v>-201420242</v>
      </c>
      <c r="D14" s="121">
        <v>674356354.79999995</v>
      </c>
      <c r="E14" s="121">
        <v>598798258.41999996</v>
      </c>
      <c r="F14" s="121">
        <v>1707503093.76</v>
      </c>
      <c r="G14" s="121">
        <v>-331940785.70999998</v>
      </c>
      <c r="H14" s="121">
        <v>2982319694.6599998</v>
      </c>
      <c r="I14" s="121">
        <v>-391641234.22000003</v>
      </c>
      <c r="J14" s="121">
        <v>-1267216000.9400001</v>
      </c>
      <c r="K14" s="121">
        <v>-1081475106.22</v>
      </c>
      <c r="L14" s="121">
        <v>107881360.53</v>
      </c>
      <c r="M14" s="121">
        <v>-117467080.87</v>
      </c>
      <c r="N14" s="121">
        <v>-165910139.55000001</v>
      </c>
      <c r="O14" s="121">
        <v>480882263.73949999</v>
      </c>
      <c r="P14" s="121">
        <v>-339277978.5</v>
      </c>
      <c r="Q14" s="121">
        <v>438062021.88999999</v>
      </c>
      <c r="R14" s="121">
        <v>130910414.61</v>
      </c>
      <c r="S14" s="121">
        <v>1443117212.25</v>
      </c>
      <c r="T14" s="121">
        <v>413967875.17000002</v>
      </c>
      <c r="U14" s="121">
        <v>-421320977.25999999</v>
      </c>
      <c r="V14" s="121">
        <v>57108093.990000002</v>
      </c>
      <c r="W14" s="121">
        <v>-200907046.40000001</v>
      </c>
      <c r="X14" s="121">
        <v>1013461427.91</v>
      </c>
      <c r="Y14" s="121">
        <v>-330742455.07999998</v>
      </c>
      <c r="Z14" s="121">
        <v>4049456904.5999999</v>
      </c>
      <c r="AA14" s="121">
        <v>876189397.99000001</v>
      </c>
      <c r="AB14" s="121">
        <v>656362313.46000004</v>
      </c>
      <c r="AC14" s="121">
        <v>-1104388952.0899999</v>
      </c>
      <c r="AD14" s="121">
        <v>1127626243.0899999</v>
      </c>
      <c r="AE14" s="121">
        <v>-1852638829.6600001</v>
      </c>
      <c r="AF14" s="121">
        <v>1130675333.0699999</v>
      </c>
      <c r="AG14" s="121">
        <v>316960442.54000002</v>
      </c>
      <c r="AH14" s="121">
        <v>-2486406606.4499998</v>
      </c>
      <c r="AI14" s="121">
        <v>1078146506.9300001</v>
      </c>
      <c r="AJ14" s="121">
        <v>191959929.43000001</v>
      </c>
      <c r="AK14" s="121">
        <v>-206139594.38999999</v>
      </c>
      <c r="AL14" s="121">
        <v>-337698917.62</v>
      </c>
      <c r="AM14" s="121">
        <v>-787835527.05999994</v>
      </c>
      <c r="AN14" s="121">
        <v>440493968.38</v>
      </c>
      <c r="AO14" s="121">
        <v>-358762281.99000001</v>
      </c>
      <c r="AP14" s="121">
        <v>430975586.25999999</v>
      </c>
      <c r="AQ14" s="121">
        <v>1751491335.3800001</v>
      </c>
      <c r="AR14" s="121">
        <v>-189111513</v>
      </c>
    </row>
    <row r="15" spans="1:44" s="79" customFormat="1">
      <c r="A15" s="120" t="s">
        <v>695</v>
      </c>
      <c r="B15" s="121">
        <v>308506664.94</v>
      </c>
      <c r="C15" s="121">
        <v>90304335.330000103</v>
      </c>
      <c r="D15" s="121">
        <v>0</v>
      </c>
      <c r="E15" s="121">
        <v>0</v>
      </c>
      <c r="F15" s="121">
        <v>3.7252902984619103E-9</v>
      </c>
      <c r="G15" s="121">
        <v>0</v>
      </c>
      <c r="H15" s="121">
        <v>0</v>
      </c>
      <c r="I15" s="121">
        <v>0</v>
      </c>
      <c r="J15" s="121">
        <v>0</v>
      </c>
      <c r="K15" s="121">
        <v>0</v>
      </c>
      <c r="L15" s="121">
        <v>0</v>
      </c>
      <c r="M15" s="121">
        <v>0</v>
      </c>
      <c r="N15" s="121">
        <v>0</v>
      </c>
      <c r="O15" s="121">
        <v>0</v>
      </c>
      <c r="P15" s="121">
        <v>0</v>
      </c>
      <c r="Q15" s="121">
        <v>0</v>
      </c>
      <c r="R15" s="121">
        <v>0</v>
      </c>
      <c r="S15" s="121">
        <v>0</v>
      </c>
      <c r="T15" s="121">
        <v>0</v>
      </c>
      <c r="U15" s="121">
        <v>0</v>
      </c>
      <c r="V15" s="121">
        <v>0</v>
      </c>
      <c r="W15" s="121">
        <v>0</v>
      </c>
      <c r="X15" s="121">
        <v>0</v>
      </c>
      <c r="Y15" s="121">
        <v>0</v>
      </c>
      <c r="Z15" s="121">
        <v>0</v>
      </c>
      <c r="AA15" s="121">
        <v>0</v>
      </c>
      <c r="AB15" s="121">
        <v>0</v>
      </c>
      <c r="AC15" s="121">
        <v>0</v>
      </c>
      <c r="AD15" s="121">
        <v>0</v>
      </c>
      <c r="AE15" s="121">
        <v>0</v>
      </c>
      <c r="AF15" s="121">
        <v>0</v>
      </c>
      <c r="AG15" s="121">
        <v>0</v>
      </c>
      <c r="AH15" s="121">
        <v>0</v>
      </c>
      <c r="AI15" s="121">
        <v>0</v>
      </c>
      <c r="AJ15" s="121">
        <v>0</v>
      </c>
      <c r="AK15" s="121">
        <v>0</v>
      </c>
      <c r="AL15" s="121">
        <v>0</v>
      </c>
      <c r="AM15" s="121">
        <v>0</v>
      </c>
      <c r="AN15" s="121">
        <v>0</v>
      </c>
      <c r="AO15" s="121">
        <v>0</v>
      </c>
      <c r="AP15" s="121">
        <v>0</v>
      </c>
      <c r="AQ15" s="121">
        <v>0</v>
      </c>
      <c r="AR15" s="121">
        <v>0</v>
      </c>
    </row>
    <row r="16" spans="1:44" s="79" customFormat="1">
      <c r="A16" s="120" t="s">
        <v>645</v>
      </c>
      <c r="B16" s="121">
        <v>-189433153.61000001</v>
      </c>
      <c r="C16" s="121">
        <v>-117730248.84999999</v>
      </c>
      <c r="D16" s="121">
        <v>446934167.86000001</v>
      </c>
      <c r="E16" s="121">
        <v>391701654.06</v>
      </c>
      <c r="F16" s="121">
        <v>1158382242.1400001</v>
      </c>
      <c r="G16" s="121">
        <v>-243291123.94</v>
      </c>
      <c r="H16" s="121">
        <v>2416215091.8699999</v>
      </c>
      <c r="I16" s="121">
        <v>-246299934.93000001</v>
      </c>
      <c r="J16" s="121">
        <v>-873256891.51999998</v>
      </c>
      <c r="K16" s="121">
        <v>-980736089.32000005</v>
      </c>
      <c r="L16" s="121">
        <v>97832250.629999995</v>
      </c>
      <c r="M16" s="121">
        <v>-106525064.58</v>
      </c>
      <c r="N16" s="121">
        <v>-150455669.78</v>
      </c>
      <c r="O16" s="121">
        <v>436088253.94</v>
      </c>
      <c r="P16" s="121">
        <v>-307674356.92000002</v>
      </c>
      <c r="Q16" s="121">
        <v>397256702.22000003</v>
      </c>
      <c r="R16" s="121">
        <v>118716156.59999999</v>
      </c>
      <c r="S16" s="121">
        <v>1308691363.3399999</v>
      </c>
      <c r="T16" s="121">
        <v>375406916.60000002</v>
      </c>
      <c r="U16" s="121">
        <v>-382075079.85000002</v>
      </c>
      <c r="V16" s="121">
        <v>42713779.789999999</v>
      </c>
      <c r="W16" s="121">
        <v>-150267654.53999999</v>
      </c>
      <c r="X16" s="121">
        <v>758014586.61000001</v>
      </c>
      <c r="Y16" s="121">
        <v>-247377550.31</v>
      </c>
      <c r="Z16" s="121">
        <v>3424828770.3899999</v>
      </c>
      <c r="AA16" s="121">
        <v>794572670.91999996</v>
      </c>
      <c r="AB16" s="121">
        <v>595222400.19000006</v>
      </c>
      <c r="AC16" s="121">
        <v>-1001515518.7</v>
      </c>
      <c r="AD16" s="121">
        <v>538790000.21000004</v>
      </c>
      <c r="AE16" s="121">
        <v>-885207560.15999997</v>
      </c>
      <c r="AF16" s="121">
        <v>648048316.23000002</v>
      </c>
      <c r="AG16" s="121">
        <v>181666367.96000001</v>
      </c>
      <c r="AH16" s="121">
        <v>-121256326.38</v>
      </c>
      <c r="AI16" s="121">
        <v>52578723.200000003</v>
      </c>
      <c r="AJ16" s="121">
        <v>9361443.8599999994</v>
      </c>
      <c r="AK16" s="121">
        <v>-10052953.470000001</v>
      </c>
      <c r="AL16" s="121">
        <v>-16468798.810000001</v>
      </c>
      <c r="AM16" s="121">
        <v>-38420925.020000003</v>
      </c>
      <c r="AN16" s="121">
        <v>21481876.800000001</v>
      </c>
      <c r="AO16" s="121">
        <v>-17496010.609999999</v>
      </c>
      <c r="AP16" s="121">
        <v>21017687.210000001</v>
      </c>
      <c r="AQ16" s="121">
        <v>85416200.420000002</v>
      </c>
      <c r="AR16" s="121">
        <v>-9222533.1500000004</v>
      </c>
    </row>
    <row r="17" spans="1:44" s="79" customFormat="1">
      <c r="A17" s="118" t="s">
        <v>209</v>
      </c>
      <c r="B17" s="119">
        <v>-17610326692.209999</v>
      </c>
      <c r="C17" s="119">
        <v>-19743736903.41</v>
      </c>
      <c r="D17" s="119">
        <v>-27020468477</v>
      </c>
      <c r="E17" s="119">
        <v>-26760989996.980003</v>
      </c>
      <c r="F17" s="119">
        <v>-36882621800.649994</v>
      </c>
      <c r="G17" s="119">
        <v>-22862037616.950005</v>
      </c>
      <c r="H17" s="119">
        <v>-51164997232.659996</v>
      </c>
      <c r="I17" s="119">
        <v>-25518137910.939999</v>
      </c>
      <c r="J17" s="119">
        <v>-16843786465.049999</v>
      </c>
      <c r="K17" s="119">
        <v>-22302008895.41</v>
      </c>
      <c r="L17" s="119">
        <v>-31735461964.43</v>
      </c>
      <c r="M17" s="119">
        <v>-32601836280.959999</v>
      </c>
      <c r="N17" s="119">
        <v>-23790477388.690002</v>
      </c>
      <c r="O17" s="119">
        <v>-23427788339.2495</v>
      </c>
      <c r="P17" s="119">
        <v>-17168337865.24</v>
      </c>
      <c r="Q17" s="119">
        <v>-20267996082.690002</v>
      </c>
      <c r="R17" s="119">
        <v>-15528192406.460001</v>
      </c>
      <c r="S17" s="119">
        <v>-31941204184.870003</v>
      </c>
      <c r="T17" s="119">
        <v>-20778296705.869999</v>
      </c>
      <c r="U17" s="119">
        <v>-13346599817.619999</v>
      </c>
      <c r="V17" s="119">
        <v>-17417381768.299999</v>
      </c>
      <c r="W17" s="119">
        <v>-16239008469.689999</v>
      </c>
      <c r="X17" s="119">
        <v>-25437511983.150002</v>
      </c>
      <c r="Y17" s="119">
        <v>-11318458458.9</v>
      </c>
      <c r="Z17" s="119">
        <v>-39494611211.369995</v>
      </c>
      <c r="AA17" s="119">
        <v>-16676617525.619999</v>
      </c>
      <c r="AB17" s="119">
        <v>-12550309336.08</v>
      </c>
      <c r="AC17" s="119">
        <v>-609040741.7200098</v>
      </c>
      <c r="AD17" s="119">
        <v>-17970449497.150002</v>
      </c>
      <c r="AE17" s="119">
        <v>1891754513.7900105</v>
      </c>
      <c r="AF17" s="119">
        <v>-25467301364.27</v>
      </c>
      <c r="AG17" s="119">
        <v>-27729264765.850002</v>
      </c>
      <c r="AH17" s="119">
        <v>-19090675231.590004</v>
      </c>
      <c r="AI17" s="119">
        <v>-52543658988.719986</v>
      </c>
      <c r="AJ17" s="119">
        <v>-53010942409.739998</v>
      </c>
      <c r="AK17" s="119">
        <v>-33955168636.069996</v>
      </c>
      <c r="AL17" s="119">
        <v>-40202389207.220001</v>
      </c>
      <c r="AM17" s="119">
        <v>-39436377489.110001</v>
      </c>
      <c r="AN17" s="119">
        <v>-52068452356.599998</v>
      </c>
      <c r="AO17" s="119">
        <v>-38003602343.889999</v>
      </c>
      <c r="AP17" s="119">
        <v>-43570338571.729996</v>
      </c>
      <c r="AQ17" s="119">
        <v>-47139007916.670006</v>
      </c>
      <c r="AR17" s="119">
        <v>-35534238110.040001</v>
      </c>
    </row>
    <row r="18" spans="1:44" s="79" customFormat="1">
      <c r="A18" s="120" t="s">
        <v>439</v>
      </c>
      <c r="B18" s="121">
        <v>-16613203124.92</v>
      </c>
      <c r="C18" s="121">
        <v>-18709381275.919998</v>
      </c>
      <c r="D18" s="121">
        <v>-20207148960.829998</v>
      </c>
      <c r="E18" s="121">
        <v>-20810554755.690002</v>
      </c>
      <c r="F18" s="121">
        <v>-21787877426.079998</v>
      </c>
      <c r="G18" s="121">
        <v>-23763016356.75</v>
      </c>
      <c r="H18" s="121">
        <v>-26785357250.539997</v>
      </c>
      <c r="I18" s="121">
        <v>-25913820633.080002</v>
      </c>
      <c r="J18" s="121">
        <v>-23650437318.459999</v>
      </c>
      <c r="K18" s="121">
        <v>-28926483308.52</v>
      </c>
      <c r="L18" s="121">
        <v>-29122426717.32</v>
      </c>
      <c r="M18" s="121">
        <v>-30705967241.07</v>
      </c>
      <c r="N18" s="121">
        <v>-24257811591.900002</v>
      </c>
      <c r="O18" s="121">
        <v>-18118715476.990002</v>
      </c>
      <c r="P18" s="121">
        <v>-18348849796.709999</v>
      </c>
      <c r="Q18" s="121">
        <v>-15303189031.220001</v>
      </c>
      <c r="R18" s="121">
        <v>-13208086949.440001</v>
      </c>
      <c r="S18" s="121">
        <v>-17281634039.77</v>
      </c>
      <c r="T18" s="121">
        <v>-15614329068.43</v>
      </c>
      <c r="U18" s="121">
        <v>-15128771268.799999</v>
      </c>
      <c r="V18" s="121">
        <v>-15278602765.559999</v>
      </c>
      <c r="W18" s="121">
        <v>-16413686211.700001</v>
      </c>
      <c r="X18" s="121">
        <v>-15997649583.290001</v>
      </c>
      <c r="Y18" s="121">
        <v>-12882159167.469999</v>
      </c>
      <c r="Z18" s="121">
        <v>-11183891380.360001</v>
      </c>
      <c r="AA18" s="121">
        <v>-9513622667.2099991</v>
      </c>
      <c r="AB18" s="121">
        <v>-7880114273.6199999</v>
      </c>
      <c r="AC18" s="121">
        <v>-7330757650.0500097</v>
      </c>
      <c r="AD18" s="121">
        <v>-8124476776.9899998</v>
      </c>
      <c r="AE18" s="121">
        <v>-9908210660.2799892</v>
      </c>
      <c r="AF18" s="121">
        <v>-16126645367.85</v>
      </c>
      <c r="AG18" s="121">
        <v>-23649801867.720001</v>
      </c>
      <c r="AH18" s="121">
        <v>-32935362538.310001</v>
      </c>
      <c r="AI18" s="121">
        <v>-42675501538.309998</v>
      </c>
      <c r="AJ18" s="121">
        <v>-49012272818.32</v>
      </c>
      <c r="AK18" s="121">
        <v>-34936757824.699997</v>
      </c>
      <c r="AL18" s="121">
        <v>-40557266898.57</v>
      </c>
      <c r="AM18" s="121">
        <v>-42045248725.25</v>
      </c>
      <c r="AN18" s="121">
        <v>-47531863894.599998</v>
      </c>
      <c r="AO18" s="121">
        <v>-38743524077.220001</v>
      </c>
      <c r="AP18" s="121">
        <v>-39333512194.639999</v>
      </c>
      <c r="AQ18" s="121">
        <v>-37486866540.980003</v>
      </c>
      <c r="AR18" s="121">
        <v>-34570171952.040001</v>
      </c>
    </row>
    <row r="19" spans="1:44" s="79" customFormat="1">
      <c r="A19" s="120" t="s">
        <v>440</v>
      </c>
      <c r="B19" s="121">
        <v>-997123567.28999996</v>
      </c>
      <c r="C19" s="121">
        <v>-1034355627.49</v>
      </c>
      <c r="D19" s="121">
        <v>-6813319516.1700001</v>
      </c>
      <c r="E19" s="121">
        <v>-5950435241.29</v>
      </c>
      <c r="F19" s="121">
        <v>-15094744374.57</v>
      </c>
      <c r="G19" s="121">
        <v>900978739.79999697</v>
      </c>
      <c r="H19" s="121">
        <v>-24379639982.119999</v>
      </c>
      <c r="I19" s="121">
        <v>395682722.14000201</v>
      </c>
      <c r="J19" s="121">
        <v>6806650853.4099998</v>
      </c>
      <c r="K19" s="121">
        <v>6624474413.1099997</v>
      </c>
      <c r="L19" s="121">
        <v>-2613035247.1100001</v>
      </c>
      <c r="M19" s="121">
        <v>-1895869039.8900001</v>
      </c>
      <c r="N19" s="121">
        <v>467334203.20999998</v>
      </c>
      <c r="O19" s="121">
        <v>-5309072862.2594995</v>
      </c>
      <c r="P19" s="121">
        <v>1180511931.47</v>
      </c>
      <c r="Q19" s="121">
        <v>-4964807051.4700003</v>
      </c>
      <c r="R19" s="121">
        <v>-2320105457.02</v>
      </c>
      <c r="S19" s="121">
        <v>-14659570145.1</v>
      </c>
      <c r="T19" s="121">
        <v>-5163967637.4399996</v>
      </c>
      <c r="U19" s="121">
        <v>1782171451.1800001</v>
      </c>
      <c r="V19" s="121">
        <v>-2138779002.74</v>
      </c>
      <c r="W19" s="121">
        <v>174677742.01000199</v>
      </c>
      <c r="X19" s="121">
        <v>-9439862399.8600006</v>
      </c>
      <c r="Y19" s="121">
        <v>1563700708.5699999</v>
      </c>
      <c r="Z19" s="121">
        <v>-28310719831.009998</v>
      </c>
      <c r="AA19" s="121">
        <v>-7162994858.4099998</v>
      </c>
      <c r="AB19" s="121">
        <v>-4670195062.46</v>
      </c>
      <c r="AC19" s="121">
        <v>6721716908.3299999</v>
      </c>
      <c r="AD19" s="121">
        <v>-9845972720.1599998</v>
      </c>
      <c r="AE19" s="121">
        <v>11799965174.07</v>
      </c>
      <c r="AF19" s="121">
        <v>-9340655996.4200001</v>
      </c>
      <c r="AG19" s="121">
        <v>-4079462898.1300001</v>
      </c>
      <c r="AH19" s="121">
        <v>13844687306.719999</v>
      </c>
      <c r="AI19" s="121">
        <v>-9868157450.4099903</v>
      </c>
      <c r="AJ19" s="121">
        <v>-3998669591.4200001</v>
      </c>
      <c r="AK19" s="121">
        <v>981589188.63</v>
      </c>
      <c r="AL19" s="121">
        <v>354877691.35000002</v>
      </c>
      <c r="AM19" s="121">
        <v>2608871236.1399999</v>
      </c>
      <c r="AN19" s="121">
        <v>-4536588462</v>
      </c>
      <c r="AO19" s="121">
        <v>739921733.32999897</v>
      </c>
      <c r="AP19" s="121">
        <v>-4236826377.0900002</v>
      </c>
      <c r="AQ19" s="121">
        <v>-9652141375.6900005</v>
      </c>
      <c r="AR19" s="121">
        <v>-964066158</v>
      </c>
    </row>
    <row r="20" spans="1:44" s="79" customFormat="1">
      <c r="A20" s="134" t="s">
        <v>216</v>
      </c>
      <c r="B20" s="135">
        <v>10401507777.859993</v>
      </c>
      <c r="C20" s="135">
        <v>10015935382.080002</v>
      </c>
      <c r="D20" s="135">
        <v>10675809210.029999</v>
      </c>
      <c r="E20" s="135">
        <v>11332411454.359985</v>
      </c>
      <c r="F20" s="135">
        <v>11723948302.170006</v>
      </c>
      <c r="G20" s="135">
        <v>11548532840.110001</v>
      </c>
      <c r="H20" s="135">
        <v>12534453132.970001</v>
      </c>
      <c r="I20" s="135">
        <v>13208866927.470005</v>
      </c>
      <c r="J20" s="135">
        <v>13424749698.440006</v>
      </c>
      <c r="K20" s="135">
        <v>13360416798.83009</v>
      </c>
      <c r="L20" s="135">
        <v>14144839658.819992</v>
      </c>
      <c r="M20" s="135">
        <v>14054047688.560104</v>
      </c>
      <c r="N20" s="135">
        <v>13524255788.609993</v>
      </c>
      <c r="O20" s="135">
        <v>13214238423.229893</v>
      </c>
      <c r="P20" s="135">
        <v>13187338296.590006</v>
      </c>
      <c r="Q20" s="135">
        <v>12956594961.019997</v>
      </c>
      <c r="R20" s="135">
        <v>12040727540.409998</v>
      </c>
      <c r="S20" s="135">
        <v>12642058436.080002</v>
      </c>
      <c r="T20" s="135">
        <v>12673349803.909996</v>
      </c>
      <c r="U20" s="135">
        <v>12788412748.819893</v>
      </c>
      <c r="V20" s="135">
        <v>12743786553.26001</v>
      </c>
      <c r="W20" s="135">
        <v>13383143601.789997</v>
      </c>
      <c r="X20" s="135">
        <v>13556817853.520004</v>
      </c>
      <c r="Y20" s="135">
        <v>14263049138.460012</v>
      </c>
      <c r="Z20" s="135">
        <v>14061941809.050003</v>
      </c>
      <c r="AA20" s="135">
        <v>14296645663.650002</v>
      </c>
      <c r="AB20" s="135">
        <v>14016562614.20999</v>
      </c>
      <c r="AC20" s="135">
        <v>14163949129.779888</v>
      </c>
      <c r="AD20" s="135">
        <v>14521923191.529999</v>
      </c>
      <c r="AE20" s="135">
        <v>14341878750.430012</v>
      </c>
      <c r="AF20" s="135">
        <v>15640776016.890003</v>
      </c>
      <c r="AG20" s="135">
        <v>14800641316.500004</v>
      </c>
      <c r="AH20" s="135">
        <v>15331927837.07</v>
      </c>
      <c r="AI20" s="135">
        <v>17055772903.380112</v>
      </c>
      <c r="AJ20" s="135">
        <v>19558353659.250008</v>
      </c>
      <c r="AK20" s="135">
        <v>21450873959.630001</v>
      </c>
      <c r="AL20" s="135">
        <v>21161004382.37999</v>
      </c>
      <c r="AM20" s="135">
        <v>22887243982.300102</v>
      </c>
      <c r="AN20" s="135">
        <v>23679772921.039894</v>
      </c>
      <c r="AO20" s="135">
        <v>25768770602.170097</v>
      </c>
      <c r="AP20" s="135">
        <v>25733694343.990005</v>
      </c>
      <c r="AQ20" s="135">
        <v>25548935271.359993</v>
      </c>
      <c r="AR20" s="135">
        <v>25870190444.30999</v>
      </c>
    </row>
    <row r="21" spans="1:44" s="79" customFormat="1">
      <c r="A21" s="122" t="s">
        <v>1054</v>
      </c>
      <c r="B21" s="121">
        <v>-3237924198.9200001</v>
      </c>
      <c r="C21" s="121">
        <v>-3565499398.0899997</v>
      </c>
      <c r="D21" s="121">
        <v>-3605294283.2100005</v>
      </c>
      <c r="E21" s="121">
        <v>-4063131428.9699998</v>
      </c>
      <c r="F21" s="121">
        <v>-4951663821.6400003</v>
      </c>
      <c r="G21" s="121">
        <v>-4472925295.5700016</v>
      </c>
      <c r="H21" s="121">
        <v>-5333682009.4099998</v>
      </c>
      <c r="I21" s="121">
        <v>-6287157059.6399994</v>
      </c>
      <c r="J21" s="121">
        <v>-8523630414.9399996</v>
      </c>
      <c r="K21" s="121">
        <v>-7415229114.4600105</v>
      </c>
      <c r="L21" s="121">
        <v>-5950720983.6000004</v>
      </c>
      <c r="M21" s="121">
        <v>-6618552876.2300005</v>
      </c>
      <c r="N21" s="121">
        <v>-6074046592.1399994</v>
      </c>
      <c r="O21" s="121">
        <v>-5688109710.4299984</v>
      </c>
      <c r="P21" s="121">
        <v>-5528107537.8499994</v>
      </c>
      <c r="Q21" s="121">
        <v>-4420951315.0200005</v>
      </c>
      <c r="R21" s="121">
        <v>-4527046716.5699997</v>
      </c>
      <c r="S21" s="121">
        <v>-3857729058.9900012</v>
      </c>
      <c r="T21" s="121">
        <v>-3508206745.1599998</v>
      </c>
      <c r="U21" s="121">
        <v>-3686973315.3300009</v>
      </c>
      <c r="V21" s="121">
        <v>-3391083582.0599008</v>
      </c>
      <c r="W21" s="121">
        <v>-4095644362.6499996</v>
      </c>
      <c r="X21" s="121">
        <v>-3919932860.180099</v>
      </c>
      <c r="Y21" s="121">
        <v>-3524571203.5799994</v>
      </c>
      <c r="Z21" s="121">
        <v>-5538698779.0199995</v>
      </c>
      <c r="AA21" s="121">
        <v>-5718953443.1300001</v>
      </c>
      <c r="AB21" s="121">
        <v>-5507874052.4200001</v>
      </c>
      <c r="AC21" s="121">
        <v>-5157441269.3000002</v>
      </c>
      <c r="AD21" s="121">
        <v>-2523276553.3899999</v>
      </c>
      <c r="AE21" s="121">
        <v>-2870373498.5900002</v>
      </c>
      <c r="AF21" s="121">
        <v>-3923709609.1600003</v>
      </c>
      <c r="AG21" s="121">
        <v>-3790386011.9400001</v>
      </c>
      <c r="AH21" s="121">
        <v>-2757957347.79</v>
      </c>
      <c r="AI21" s="121">
        <v>-2937272111.8899999</v>
      </c>
      <c r="AJ21" s="121">
        <v>-4517153738.71</v>
      </c>
      <c r="AK21" s="121">
        <v>-6534355715.8999996</v>
      </c>
      <c r="AL21" s="121">
        <v>-5854838109.6499996</v>
      </c>
      <c r="AM21" s="121">
        <v>-7176324527.9899988</v>
      </c>
      <c r="AN21" s="121">
        <v>-7516383225.5500002</v>
      </c>
      <c r="AO21" s="121">
        <v>-9983446311.4499989</v>
      </c>
      <c r="AP21" s="121">
        <v>-8541110342.3300009</v>
      </c>
      <c r="AQ21" s="121">
        <v>-7807056495.2000008</v>
      </c>
      <c r="AR21" s="121">
        <v>-10086340453.77</v>
      </c>
    </row>
    <row r="22" spans="1:44" s="79" customFormat="1">
      <c r="A22" s="120" t="s">
        <v>1056</v>
      </c>
      <c r="B22" s="121">
        <v>-3986372020.3899999</v>
      </c>
      <c r="C22" s="121">
        <v>-4174233966.3099999</v>
      </c>
      <c r="D22" s="121">
        <v>-4300591043.3900003</v>
      </c>
      <c r="E22" s="121">
        <v>-4890362084.46</v>
      </c>
      <c r="F22" s="121">
        <v>-5654425295.9200001</v>
      </c>
      <c r="G22" s="121">
        <v>-5190527437.1300001</v>
      </c>
      <c r="H22" s="121">
        <v>-5835195928.3100004</v>
      </c>
      <c r="I22" s="121">
        <v>-6990594116.5299997</v>
      </c>
      <c r="J22" s="121">
        <v>-9145110165.9300003</v>
      </c>
      <c r="K22" s="121">
        <v>-8276615386.9200096</v>
      </c>
      <c r="L22" s="121">
        <v>-6643671428.54</v>
      </c>
      <c r="M22" s="121">
        <v>-7486150328.6300001</v>
      </c>
      <c r="N22" s="121">
        <v>-6712847515.2299995</v>
      </c>
      <c r="O22" s="121">
        <v>-6658353343.8299999</v>
      </c>
      <c r="P22" s="121">
        <v>-6257091471.0699997</v>
      </c>
      <c r="Q22" s="121">
        <v>-5637043743.5500002</v>
      </c>
      <c r="R22" s="121">
        <v>-5449178739.9700003</v>
      </c>
      <c r="S22" s="121">
        <v>-5134038972.4300013</v>
      </c>
      <c r="T22" s="121">
        <v>-4278483947.4099998</v>
      </c>
      <c r="U22" s="121">
        <v>-4787588997.1800003</v>
      </c>
      <c r="V22" s="121">
        <v>-4851457277.5699005</v>
      </c>
      <c r="W22" s="121">
        <v>-5055349531.7600002</v>
      </c>
      <c r="X22" s="121">
        <v>-5037239008.0100994</v>
      </c>
      <c r="Y22" s="121">
        <v>-4803933984.7699995</v>
      </c>
      <c r="Z22" s="121">
        <v>-6476507460.8799992</v>
      </c>
      <c r="AA22" s="121">
        <v>-5942369000</v>
      </c>
      <c r="AB22" s="121">
        <v>-6574533917.8899994</v>
      </c>
      <c r="AC22" s="121">
        <v>-6567387298.25</v>
      </c>
      <c r="AD22" s="121">
        <v>-3287100845.7600002</v>
      </c>
      <c r="AE22" s="121">
        <v>-3839389690.71</v>
      </c>
      <c r="AF22" s="121">
        <v>-5511832672.8100004</v>
      </c>
      <c r="AG22" s="121">
        <v>-5245617609.2799997</v>
      </c>
      <c r="AH22" s="121">
        <v>-4486686534.1599998</v>
      </c>
      <c r="AI22" s="121">
        <v>-4580643193.75</v>
      </c>
      <c r="AJ22" s="121">
        <v>-6315190347.0900002</v>
      </c>
      <c r="AK22" s="121">
        <v>-8164231640.5699997</v>
      </c>
      <c r="AL22" s="121">
        <v>-4148323855.3899999</v>
      </c>
      <c r="AM22" s="121">
        <v>-8495464623.75</v>
      </c>
      <c r="AN22" s="121">
        <v>-9163655359.0900002</v>
      </c>
      <c r="AO22" s="121">
        <v>-10413067213.16</v>
      </c>
      <c r="AP22" s="121">
        <v>-10000314757.43</v>
      </c>
      <c r="AQ22" s="121">
        <v>-9609659869.7000008</v>
      </c>
      <c r="AR22" s="121">
        <v>-11627140676.68</v>
      </c>
    </row>
    <row r="23" spans="1:44" s="79" customFormat="1">
      <c r="A23" s="120" t="s">
        <v>1019</v>
      </c>
      <c r="B23" s="121">
        <v>929366655.1900003</v>
      </c>
      <c r="C23" s="121">
        <v>749248598.24000001</v>
      </c>
      <c r="D23" s="121">
        <v>827258227.51999986</v>
      </c>
      <c r="E23" s="121">
        <v>985718418.65000045</v>
      </c>
      <c r="F23" s="121">
        <v>839781195.88000047</v>
      </c>
      <c r="G23" s="121">
        <v>911134207.06999886</v>
      </c>
      <c r="H23" s="121">
        <v>719209445.02000022</v>
      </c>
      <c r="I23" s="121">
        <v>1247061266.7300003</v>
      </c>
      <c r="J23" s="121">
        <v>861143281.12000036</v>
      </c>
      <c r="K23" s="121">
        <v>1383510756.6999993</v>
      </c>
      <c r="L23" s="121">
        <v>967719202.96000016</v>
      </c>
      <c r="M23" s="121">
        <v>1359041429.3000007</v>
      </c>
      <c r="N23" s="121">
        <v>955946769.77999973</v>
      </c>
      <c r="O23" s="121">
        <v>1394323991.2300014</v>
      </c>
      <c r="P23" s="121">
        <v>1093612125.27</v>
      </c>
      <c r="Q23" s="121">
        <v>1727643570.77</v>
      </c>
      <c r="R23" s="121">
        <v>1204936536.75</v>
      </c>
      <c r="S23" s="121">
        <v>1551234935.98</v>
      </c>
      <c r="T23" s="121">
        <v>1631757977.96</v>
      </c>
      <c r="U23" s="121">
        <v>1619686903.6099999</v>
      </c>
      <c r="V23" s="121">
        <v>1725097807.53</v>
      </c>
      <c r="W23" s="121">
        <v>1494362161.97</v>
      </c>
      <c r="X23" s="121">
        <v>1721138822.4200001</v>
      </c>
      <c r="Y23" s="121">
        <v>1804823199.2</v>
      </c>
      <c r="Z23" s="121">
        <v>1585228117.23</v>
      </c>
      <c r="AA23" s="121">
        <v>1590741967.8499999</v>
      </c>
      <c r="AB23" s="121">
        <v>2282693848.6999998</v>
      </c>
      <c r="AC23" s="121">
        <v>1900748123.8900001</v>
      </c>
      <c r="AD23" s="121">
        <v>1746408003.1100001</v>
      </c>
      <c r="AE23" s="121">
        <v>1898613027.5</v>
      </c>
      <c r="AF23" s="121">
        <v>2213102709.6100001</v>
      </c>
      <c r="AG23" s="121">
        <v>1950227203.1099999</v>
      </c>
      <c r="AH23" s="121">
        <v>2110175441.04</v>
      </c>
      <c r="AI23" s="121">
        <v>2136344260.05</v>
      </c>
      <c r="AJ23" s="121">
        <v>2224394994.9400001</v>
      </c>
      <c r="AK23" s="121">
        <v>2299716026.0900002</v>
      </c>
      <c r="AL23" s="121">
        <v>1889039807.3399999</v>
      </c>
      <c r="AM23" s="121">
        <v>2149925784.0999999</v>
      </c>
      <c r="AN23" s="121">
        <v>2131178402.51</v>
      </c>
      <c r="AO23" s="121">
        <v>2105242534.22</v>
      </c>
      <c r="AP23" s="121">
        <v>1991289630.01</v>
      </c>
      <c r="AQ23" s="121">
        <v>2983162959.73</v>
      </c>
      <c r="AR23" s="121">
        <v>2597013894.3099999</v>
      </c>
    </row>
    <row r="24" spans="1:44" s="79" customFormat="1">
      <c r="A24" s="120" t="s">
        <v>1057</v>
      </c>
      <c r="B24" s="121">
        <v>-164399344.03000003</v>
      </c>
      <c r="C24" s="121">
        <v>-138981505.04000002</v>
      </c>
      <c r="D24" s="121">
        <v>-130511349.83000003</v>
      </c>
      <c r="E24" s="121">
        <v>-147463893.6500001</v>
      </c>
      <c r="F24" s="121">
        <v>-134923756.14000002</v>
      </c>
      <c r="G24" s="121">
        <v>-190945843.27000007</v>
      </c>
      <c r="H24" s="121">
        <v>-215098914.20999998</v>
      </c>
      <c r="I24" s="121">
        <v>-354708394.78000015</v>
      </c>
      <c r="J24" s="121">
        <v>-230076031.24000001</v>
      </c>
      <c r="K24" s="121">
        <v>-411141324.01999986</v>
      </c>
      <c r="L24" s="121">
        <v>-261175801.5</v>
      </c>
      <c r="M24" s="121">
        <v>-411607621.94000018</v>
      </c>
      <c r="N24" s="121">
        <v>-313431151.71000004</v>
      </c>
      <c r="O24" s="121">
        <v>-421928536.8499999</v>
      </c>
      <c r="P24" s="121">
        <v>-330782779.63</v>
      </c>
      <c r="Q24" s="121">
        <v>-375194671.28000021</v>
      </c>
      <c r="R24" s="121">
        <v>-280923138.76999998</v>
      </c>
      <c r="S24" s="121">
        <v>-290619525.87</v>
      </c>
      <c r="T24" s="121">
        <v>-554181530.34000003</v>
      </c>
      <c r="U24" s="121">
        <v>-300954612.39999998</v>
      </c>
      <c r="V24" s="121">
        <v>-260203557.97999999</v>
      </c>
      <c r="W24" s="121">
        <v>-258713112.94999999</v>
      </c>
      <c r="X24" s="121">
        <v>-307410125.68000001</v>
      </c>
      <c r="Y24" s="121">
        <v>-305554844.04000002</v>
      </c>
      <c r="Z24" s="121">
        <v>-268936179.18000001</v>
      </c>
      <c r="AA24" s="121">
        <v>-210829062.81</v>
      </c>
      <c r="AB24" s="121">
        <v>-281267764.75999999</v>
      </c>
      <c r="AC24" s="121">
        <v>-325233768.80000001</v>
      </c>
      <c r="AD24" s="121">
        <v>-736406123.29999995</v>
      </c>
      <c r="AE24" s="121">
        <v>-690328041.85000002</v>
      </c>
      <c r="AF24" s="121">
        <v>-400820892.39999998</v>
      </c>
      <c r="AG24" s="121">
        <v>-307346572.29000002</v>
      </c>
      <c r="AH24" s="121">
        <v>-258745407.84999999</v>
      </c>
      <c r="AI24" s="121">
        <v>-346745024.06</v>
      </c>
      <c r="AJ24" s="121">
        <v>-263793097.25999999</v>
      </c>
      <c r="AK24" s="121">
        <v>-306489777.37</v>
      </c>
      <c r="AL24" s="121">
        <v>-358513786.19999999</v>
      </c>
      <c r="AM24" s="121">
        <v>-490832398.94</v>
      </c>
      <c r="AN24" s="121">
        <v>-391105124.88999999</v>
      </c>
      <c r="AO24" s="121">
        <v>-445486859.20999998</v>
      </c>
      <c r="AP24" s="121">
        <v>-333686246.35000002</v>
      </c>
      <c r="AQ24" s="121">
        <v>-908261785.14999998</v>
      </c>
      <c r="AR24" s="121">
        <v>-392914091.70999998</v>
      </c>
    </row>
    <row r="25" spans="1:44" s="79" customFormat="1">
      <c r="A25" s="120" t="s">
        <v>1058</v>
      </c>
      <c r="B25" s="121">
        <v>-16519489.689999999</v>
      </c>
      <c r="C25" s="121">
        <v>-1532524.9800000039</v>
      </c>
      <c r="D25" s="121">
        <v>-1450117.51</v>
      </c>
      <c r="E25" s="121">
        <v>-11023869.509999996</v>
      </c>
      <c r="F25" s="121">
        <v>-2095965.46</v>
      </c>
      <c r="G25" s="121">
        <v>-2586222.2399999998</v>
      </c>
      <c r="H25" s="121">
        <v>-2596611.91</v>
      </c>
      <c r="I25" s="121">
        <v>-188915815.05999997</v>
      </c>
      <c r="J25" s="121">
        <v>-9587498.8899999987</v>
      </c>
      <c r="K25" s="121">
        <v>-110983160.22</v>
      </c>
      <c r="L25" s="121">
        <v>-13592956.520000001</v>
      </c>
      <c r="M25" s="121">
        <v>-79836354.960000008</v>
      </c>
      <c r="N25" s="121">
        <v>-3714694.98</v>
      </c>
      <c r="O25" s="121">
        <v>-2151820.9800000004</v>
      </c>
      <c r="P25" s="121">
        <v>-33845412.420000002</v>
      </c>
      <c r="Q25" s="121">
        <v>-136356470.96000001</v>
      </c>
      <c r="R25" s="121">
        <v>-1881374.58</v>
      </c>
      <c r="S25" s="121">
        <v>15694503.330000002</v>
      </c>
      <c r="T25" s="121">
        <v>-307299245.37</v>
      </c>
      <c r="U25" s="121">
        <v>-218116609.36000001</v>
      </c>
      <c r="V25" s="121">
        <v>-4520554.04</v>
      </c>
      <c r="W25" s="121">
        <v>-275943879.91000003</v>
      </c>
      <c r="X25" s="121">
        <v>-296422548.91000003</v>
      </c>
      <c r="Y25" s="121">
        <v>-219905573.97</v>
      </c>
      <c r="Z25" s="121">
        <v>-378483256.19</v>
      </c>
      <c r="AA25" s="121">
        <v>-1156497348.1700001</v>
      </c>
      <c r="AB25" s="121">
        <v>-934766218.47000003</v>
      </c>
      <c r="AC25" s="121">
        <v>-165568326.13999999</v>
      </c>
      <c r="AD25" s="121">
        <v>-246177587.44</v>
      </c>
      <c r="AE25" s="121">
        <v>-239268793.53</v>
      </c>
      <c r="AF25" s="121">
        <v>-224158753.56</v>
      </c>
      <c r="AG25" s="121">
        <v>-187649033.47999999</v>
      </c>
      <c r="AH25" s="121">
        <v>-122700846.81999999</v>
      </c>
      <c r="AI25" s="121">
        <v>-146228154.13</v>
      </c>
      <c r="AJ25" s="121">
        <v>-162565289.30000001</v>
      </c>
      <c r="AK25" s="121">
        <v>-363350324.05000001</v>
      </c>
      <c r="AL25" s="121">
        <v>-3237040275.4000001</v>
      </c>
      <c r="AM25" s="121">
        <v>-339953289.39999998</v>
      </c>
      <c r="AN25" s="121">
        <v>-92801144.079999998</v>
      </c>
      <c r="AO25" s="121">
        <v>-1230134773.3</v>
      </c>
      <c r="AP25" s="121">
        <v>-198398968.56</v>
      </c>
      <c r="AQ25" s="121">
        <v>-272297800.07999998</v>
      </c>
      <c r="AR25" s="121">
        <v>-663299579.69000006</v>
      </c>
    </row>
    <row r="26" spans="1:44" s="79" customFormat="1">
      <c r="A26" s="118" t="s">
        <v>217</v>
      </c>
      <c r="B26" s="119">
        <v>7163583578.9399929</v>
      </c>
      <c r="C26" s="119">
        <v>6450435983.9900017</v>
      </c>
      <c r="D26" s="119">
        <v>7070514926.8199978</v>
      </c>
      <c r="E26" s="119">
        <v>7269280025.389986</v>
      </c>
      <c r="F26" s="119">
        <v>6772284480.5300055</v>
      </c>
      <c r="G26" s="119">
        <v>7075607544.539999</v>
      </c>
      <c r="H26" s="119">
        <v>7200771123.5600014</v>
      </c>
      <c r="I26" s="119">
        <v>6921709867.8300056</v>
      </c>
      <c r="J26" s="119">
        <v>4901119283.5000067</v>
      </c>
      <c r="K26" s="119">
        <v>5945187684.370079</v>
      </c>
      <c r="L26" s="119">
        <v>8194118675.2199917</v>
      </c>
      <c r="M26" s="119">
        <v>7435494812.3301039</v>
      </c>
      <c r="N26" s="119">
        <v>7450209196.4699936</v>
      </c>
      <c r="O26" s="119">
        <v>7526128712.7998943</v>
      </c>
      <c r="P26" s="119">
        <v>7659230758.7400064</v>
      </c>
      <c r="Q26" s="119">
        <v>8535643645.9999962</v>
      </c>
      <c r="R26" s="119">
        <v>7513680823.8399982</v>
      </c>
      <c r="S26" s="119">
        <v>8784329377.0900002</v>
      </c>
      <c r="T26" s="119">
        <v>9165143058.7499962</v>
      </c>
      <c r="U26" s="119">
        <v>9101439433.4898911</v>
      </c>
      <c r="V26" s="119">
        <v>9352702971.2001095</v>
      </c>
      <c r="W26" s="119">
        <v>9287499239.1399975</v>
      </c>
      <c r="X26" s="119">
        <v>9636884993.3399048</v>
      </c>
      <c r="Y26" s="119">
        <v>10738477934.880013</v>
      </c>
      <c r="Z26" s="119">
        <v>8523243030.0300035</v>
      </c>
      <c r="AA26" s="119">
        <v>8577692220.5200014</v>
      </c>
      <c r="AB26" s="119">
        <v>8508688561.7899895</v>
      </c>
      <c r="AC26" s="119">
        <v>9006507860.4798889</v>
      </c>
      <c r="AD26" s="119">
        <v>11998646638.139999</v>
      </c>
      <c r="AE26" s="119">
        <v>11471505251.840012</v>
      </c>
      <c r="AF26" s="119">
        <v>11717066407.730003</v>
      </c>
      <c r="AG26" s="119">
        <v>11010255304.560003</v>
      </c>
      <c r="AH26" s="119">
        <v>12573970489.279999</v>
      </c>
      <c r="AI26" s="119">
        <v>14118500791.490112</v>
      </c>
      <c r="AJ26" s="119">
        <v>15041199920.540009</v>
      </c>
      <c r="AK26" s="119">
        <v>14916518243.730001</v>
      </c>
      <c r="AL26" s="119">
        <v>15306166272.72999</v>
      </c>
      <c r="AM26" s="119">
        <v>15710919454.310104</v>
      </c>
      <c r="AN26" s="119">
        <v>16163389695.489895</v>
      </c>
      <c r="AO26" s="119">
        <v>15785324290.720098</v>
      </c>
      <c r="AP26" s="119">
        <v>17192584001.660004</v>
      </c>
      <c r="AQ26" s="119">
        <v>17741878776.159992</v>
      </c>
      <c r="AR26" s="119">
        <v>15783849990.539989</v>
      </c>
    </row>
    <row r="27" spans="1:44" s="79" customFormat="1">
      <c r="A27" s="122" t="s">
        <v>75</v>
      </c>
      <c r="B27" s="121">
        <v>4947146075.71</v>
      </c>
      <c r="C27" s="121">
        <v>5429952885.1599903</v>
      </c>
      <c r="D27" s="121">
        <v>5517061650.7700005</v>
      </c>
      <c r="E27" s="121">
        <v>5884326525.46</v>
      </c>
      <c r="F27" s="121">
        <v>5321708722.5</v>
      </c>
      <c r="G27" s="121">
        <v>5267728226.7999992</v>
      </c>
      <c r="H27" s="121">
        <v>5583727731.3599997</v>
      </c>
      <c r="I27" s="121">
        <v>5874682964.0900106</v>
      </c>
      <c r="J27" s="121">
        <v>5510884170.9099998</v>
      </c>
      <c r="K27" s="121">
        <v>5992851280.8199997</v>
      </c>
      <c r="L27" s="121">
        <v>5972148525.1100006</v>
      </c>
      <c r="M27" s="121">
        <v>6318231711.46</v>
      </c>
      <c r="N27" s="121">
        <v>6213276553.9300003</v>
      </c>
      <c r="O27" s="121">
        <v>6431500816.3099995</v>
      </c>
      <c r="P27" s="121">
        <v>6562093647.1800003</v>
      </c>
      <c r="Q27" s="121">
        <v>6734544821.5500002</v>
      </c>
      <c r="R27" s="121">
        <v>6548131224.9300003</v>
      </c>
      <c r="S27" s="121">
        <v>6797619755.1599903</v>
      </c>
      <c r="T27" s="121">
        <v>6870768928.3699999</v>
      </c>
      <c r="U27" s="121">
        <v>7235852428.6900005</v>
      </c>
      <c r="V27" s="121">
        <v>6795434177.8299999</v>
      </c>
      <c r="W27" s="121">
        <v>7438842314.6500006</v>
      </c>
      <c r="X27" s="121">
        <v>7466391214.2300005</v>
      </c>
      <c r="Y27" s="121">
        <v>7508003522.9800005</v>
      </c>
      <c r="Z27" s="121">
        <v>7067299560.7399998</v>
      </c>
      <c r="AA27" s="121">
        <v>6965074699.8200006</v>
      </c>
      <c r="AB27" s="121">
        <v>7280554080.9200001</v>
      </c>
      <c r="AC27" s="121">
        <v>7388959990.2199993</v>
      </c>
      <c r="AD27" s="121">
        <v>6877831557.4399996</v>
      </c>
      <c r="AE27" s="121">
        <v>7205720266.560009</v>
      </c>
      <c r="AF27" s="121">
        <v>7437995931.71</v>
      </c>
      <c r="AG27" s="121">
        <v>7821788457.3100004</v>
      </c>
      <c r="AH27" s="121">
        <v>7524544008.3900003</v>
      </c>
      <c r="AI27" s="121">
        <v>7847187710.4899998</v>
      </c>
      <c r="AJ27" s="121">
        <v>8524452873.4700003</v>
      </c>
      <c r="AK27" s="121">
        <v>8436990046.6000099</v>
      </c>
      <c r="AL27" s="121">
        <v>8131702453.6700001</v>
      </c>
      <c r="AM27" s="121">
        <v>8285926556.689991</v>
      </c>
      <c r="AN27" s="121">
        <v>8669894676</v>
      </c>
      <c r="AO27" s="121">
        <v>8743673414.9099903</v>
      </c>
      <c r="AP27" s="121">
        <v>8344382161.04</v>
      </c>
      <c r="AQ27" s="121">
        <v>8844652887.4100094</v>
      </c>
      <c r="AR27" s="121">
        <v>9096155136.0200005</v>
      </c>
    </row>
    <row r="28" spans="1:44" s="79" customFormat="1">
      <c r="A28" s="120" t="s">
        <v>696</v>
      </c>
      <c r="B28" s="121">
        <v>3462284047.23</v>
      </c>
      <c r="C28" s="121">
        <v>3873834719.6099901</v>
      </c>
      <c r="D28" s="121">
        <v>3865975254.2400002</v>
      </c>
      <c r="E28" s="121">
        <v>4206354889.73</v>
      </c>
      <c r="F28" s="121">
        <v>3729190121.9300003</v>
      </c>
      <c r="G28" s="121">
        <v>3532521827.5099998</v>
      </c>
      <c r="H28" s="121">
        <v>3695355524.0599999</v>
      </c>
      <c r="I28" s="121">
        <v>3904704988.6400104</v>
      </c>
      <c r="J28" s="121">
        <v>3568360202.8499999</v>
      </c>
      <c r="K28" s="121">
        <v>3912402557.6500001</v>
      </c>
      <c r="L28" s="121">
        <v>3799774215.1900001</v>
      </c>
      <c r="M28" s="121">
        <v>4023629102.1200004</v>
      </c>
      <c r="N28" s="121">
        <v>3994368592.4099998</v>
      </c>
      <c r="O28" s="121">
        <v>4059904143.6599998</v>
      </c>
      <c r="P28" s="121">
        <v>4103630874.79</v>
      </c>
      <c r="Q28" s="121">
        <v>4147763542.75</v>
      </c>
      <c r="R28" s="121">
        <v>4060233153.0999999</v>
      </c>
      <c r="S28" s="121">
        <v>4191498047.6399899</v>
      </c>
      <c r="T28" s="121">
        <v>4197818754.5599999</v>
      </c>
      <c r="U28" s="121">
        <v>4522802271.6199999</v>
      </c>
      <c r="V28" s="121">
        <v>4160376302.0500002</v>
      </c>
      <c r="W28" s="121">
        <v>4640464617.6000004</v>
      </c>
      <c r="X28" s="121">
        <v>4626915152.1800003</v>
      </c>
      <c r="Y28" s="121">
        <v>4701717336.4700003</v>
      </c>
      <c r="Z28" s="121">
        <v>4457200601.6400003</v>
      </c>
      <c r="AA28" s="121">
        <v>4308908839.8100004</v>
      </c>
      <c r="AB28" s="121">
        <v>4729879003.3699999</v>
      </c>
      <c r="AC28" s="121">
        <v>4840454987.1599998</v>
      </c>
      <c r="AD28" s="121">
        <v>4570599623.0699997</v>
      </c>
      <c r="AE28" s="121">
        <v>4951259473.6700096</v>
      </c>
      <c r="AF28" s="121">
        <v>5222954350.54</v>
      </c>
      <c r="AG28" s="121">
        <v>5640151588.0300102</v>
      </c>
      <c r="AH28" s="121">
        <v>5443670576.6700001</v>
      </c>
      <c r="AI28" s="121">
        <v>5670729305.3999996</v>
      </c>
      <c r="AJ28" s="121">
        <v>6215693061.21</v>
      </c>
      <c r="AK28" s="121">
        <v>6199793000.6000099</v>
      </c>
      <c r="AL28" s="121">
        <v>6008043167.6199999</v>
      </c>
      <c r="AM28" s="121">
        <v>6024426405.9999905</v>
      </c>
      <c r="AN28" s="121">
        <v>6375449659.6700001</v>
      </c>
      <c r="AO28" s="121">
        <v>6554870672.8399897</v>
      </c>
      <c r="AP28" s="121">
        <v>6354730491.3400002</v>
      </c>
      <c r="AQ28" s="121">
        <v>6718662566.73001</v>
      </c>
      <c r="AR28" s="121">
        <v>6854719303.4899998</v>
      </c>
    </row>
    <row r="29" spans="1:44" s="79" customFormat="1">
      <c r="A29" s="120" t="s">
        <v>444</v>
      </c>
      <c r="B29" s="121">
        <v>1484862028.48</v>
      </c>
      <c r="C29" s="121">
        <v>1556118165.5500002</v>
      </c>
      <c r="D29" s="121">
        <v>1651086396.53</v>
      </c>
      <c r="E29" s="121">
        <v>1677971635.73</v>
      </c>
      <c r="F29" s="121">
        <v>1592518600.5700002</v>
      </c>
      <c r="G29" s="121">
        <v>1735206399.29</v>
      </c>
      <c r="H29" s="121">
        <v>1888372207.3</v>
      </c>
      <c r="I29" s="121">
        <v>1969977975.45</v>
      </c>
      <c r="J29" s="121">
        <v>1942523968.0599999</v>
      </c>
      <c r="K29" s="121">
        <v>2080448723.1700001</v>
      </c>
      <c r="L29" s="121">
        <v>2172374309.9200001</v>
      </c>
      <c r="M29" s="121">
        <v>2294602609.3399997</v>
      </c>
      <c r="N29" s="121">
        <v>2218907961.52</v>
      </c>
      <c r="O29" s="121">
        <v>2371596672.6500001</v>
      </c>
      <c r="P29" s="121">
        <v>2458462772.3899999</v>
      </c>
      <c r="Q29" s="121">
        <v>2586781278.8000002</v>
      </c>
      <c r="R29" s="121">
        <v>2487898071.8299999</v>
      </c>
      <c r="S29" s="121">
        <v>2606121707.52</v>
      </c>
      <c r="T29" s="121">
        <v>2672950173.8099999</v>
      </c>
      <c r="U29" s="121">
        <v>2713050157.0700002</v>
      </c>
      <c r="V29" s="121">
        <v>2635057875.7800002</v>
      </c>
      <c r="W29" s="121">
        <v>2798377697.0500002</v>
      </c>
      <c r="X29" s="121">
        <v>2839476062.0500002</v>
      </c>
      <c r="Y29" s="121">
        <v>2806286186.5100002</v>
      </c>
      <c r="Z29" s="121">
        <v>2610098959.0999999</v>
      </c>
      <c r="AA29" s="121">
        <v>2656165860.0100002</v>
      </c>
      <c r="AB29" s="121">
        <v>2550675077.5500002</v>
      </c>
      <c r="AC29" s="121">
        <v>2548505003.0599999</v>
      </c>
      <c r="AD29" s="121">
        <v>2307231934.3699999</v>
      </c>
      <c r="AE29" s="121">
        <v>2254460792.8899999</v>
      </c>
      <c r="AF29" s="121">
        <v>2215041581.1700001</v>
      </c>
      <c r="AG29" s="121">
        <v>2181636869.2799902</v>
      </c>
      <c r="AH29" s="121">
        <v>2080873431.72</v>
      </c>
      <c r="AI29" s="121">
        <v>2176458405.0900002</v>
      </c>
      <c r="AJ29" s="121">
        <v>2308759812.2600002</v>
      </c>
      <c r="AK29" s="121">
        <v>2237197046</v>
      </c>
      <c r="AL29" s="121">
        <v>2123659286.05</v>
      </c>
      <c r="AM29" s="121">
        <v>2261500150.6900001</v>
      </c>
      <c r="AN29" s="121">
        <v>2294445016.3299999</v>
      </c>
      <c r="AO29" s="121">
        <v>2188802742.0700002</v>
      </c>
      <c r="AP29" s="121">
        <v>1989651669.7</v>
      </c>
      <c r="AQ29" s="121">
        <v>2125990320.6800001</v>
      </c>
      <c r="AR29" s="121">
        <v>2241435832.5300002</v>
      </c>
    </row>
    <row r="30" spans="1:44" s="79" customFormat="1">
      <c r="A30" s="122" t="s">
        <v>218</v>
      </c>
      <c r="B30" s="121">
        <v>-964182261.82000005</v>
      </c>
      <c r="C30" s="121">
        <v>-1038972668.01</v>
      </c>
      <c r="D30" s="121">
        <v>-1004248812.16</v>
      </c>
      <c r="E30" s="121">
        <v>-1062343854.1799999</v>
      </c>
      <c r="F30" s="121">
        <v>-1024412111.91</v>
      </c>
      <c r="G30" s="121">
        <v>-1083386654.74</v>
      </c>
      <c r="H30" s="121">
        <v>-1046955731.24</v>
      </c>
      <c r="I30" s="121">
        <v>-1166812165.21</v>
      </c>
      <c r="J30" s="121">
        <v>-1223095131.4000001</v>
      </c>
      <c r="K30" s="121">
        <v>-1290945460.47</v>
      </c>
      <c r="L30" s="121">
        <v>-1274443384.3599999</v>
      </c>
      <c r="M30" s="121">
        <v>-1327350699.9100001</v>
      </c>
      <c r="N30" s="121">
        <v>-1262303951.25</v>
      </c>
      <c r="O30" s="121">
        <v>-1230809594.6400001</v>
      </c>
      <c r="P30" s="121">
        <v>-1257814089.3699999</v>
      </c>
      <c r="Q30" s="121">
        <v>-1249621996.8</v>
      </c>
      <c r="R30" s="121">
        <v>-1160435294.8199999</v>
      </c>
      <c r="S30" s="121">
        <v>-1157087651.71</v>
      </c>
      <c r="T30" s="121">
        <v>-1113557372.4000001</v>
      </c>
      <c r="U30" s="121">
        <v>-1158711949.6600001</v>
      </c>
      <c r="V30" s="121">
        <v>-1172102064.01</v>
      </c>
      <c r="W30" s="121">
        <v>-1075858753.8599999</v>
      </c>
      <c r="X30" s="121">
        <v>-954326346.85000002</v>
      </c>
      <c r="Y30" s="121">
        <v>-1255455555.23</v>
      </c>
      <c r="Z30" s="121">
        <v>-1088353751.79</v>
      </c>
      <c r="AA30" s="121">
        <v>-1204147786.48</v>
      </c>
      <c r="AB30" s="121">
        <v>-1217262949.9000001</v>
      </c>
      <c r="AC30" s="121">
        <v>-1336478580.5</v>
      </c>
      <c r="AD30" s="121">
        <v>-1207258670.0599999</v>
      </c>
      <c r="AE30" s="121">
        <v>-1325431945.77</v>
      </c>
      <c r="AF30" s="121">
        <v>-1358466036.0899999</v>
      </c>
      <c r="AG30" s="121">
        <v>-1109526710.3399999</v>
      </c>
      <c r="AH30" s="121">
        <v>-1377865490.6199999</v>
      </c>
      <c r="AI30" s="121">
        <v>-1451756264.71</v>
      </c>
      <c r="AJ30" s="121">
        <v>-1661701716.53</v>
      </c>
      <c r="AK30" s="121">
        <v>-1580319518.1099999</v>
      </c>
      <c r="AL30" s="121">
        <v>-1551919214.51</v>
      </c>
      <c r="AM30" s="121">
        <v>-1737391710.5799999</v>
      </c>
      <c r="AN30" s="121">
        <v>-1808918996.3599999</v>
      </c>
      <c r="AO30" s="121">
        <v>-1939656652.97</v>
      </c>
      <c r="AP30" s="121">
        <v>-1834010024.9100001</v>
      </c>
      <c r="AQ30" s="121">
        <v>-1936967476.54</v>
      </c>
      <c r="AR30" s="121">
        <v>-1910697252.1500001</v>
      </c>
    </row>
    <row r="31" spans="1:44" s="79" customFormat="1">
      <c r="A31" s="118" t="s">
        <v>219</v>
      </c>
      <c r="B31" s="119">
        <v>11146547392.829994</v>
      </c>
      <c r="C31" s="119">
        <v>10841416201.139992</v>
      </c>
      <c r="D31" s="119">
        <v>11583327765.429998</v>
      </c>
      <c r="E31" s="119">
        <v>12091262696.669987</v>
      </c>
      <c r="F31" s="119">
        <v>11069581091.120007</v>
      </c>
      <c r="G31" s="119">
        <v>11259949116.599998</v>
      </c>
      <c r="H31" s="119">
        <v>11737543123.680002</v>
      </c>
      <c r="I31" s="119">
        <v>11629580666.710018</v>
      </c>
      <c r="J31" s="119">
        <v>9188908323.0100079</v>
      </c>
      <c r="K31" s="119">
        <v>10647093504.720079</v>
      </c>
      <c r="L31" s="119">
        <v>12891823815.969992</v>
      </c>
      <c r="M31" s="119">
        <v>12426375823.880104</v>
      </c>
      <c r="N31" s="119">
        <v>12401181799.149994</v>
      </c>
      <c r="O31" s="119">
        <v>12726819934.469894</v>
      </c>
      <c r="P31" s="119">
        <v>12963510316.550007</v>
      </c>
      <c r="Q31" s="119">
        <v>14020566470.749996</v>
      </c>
      <c r="R31" s="119">
        <v>12901376753.949999</v>
      </c>
      <c r="S31" s="119">
        <v>14424861480.539989</v>
      </c>
      <c r="T31" s="119">
        <v>14922354614.719995</v>
      </c>
      <c r="U31" s="119">
        <v>15178579912.519892</v>
      </c>
      <c r="V31" s="119">
        <v>14976035085.020109</v>
      </c>
      <c r="W31" s="119">
        <v>15650482799.929996</v>
      </c>
      <c r="X31" s="119">
        <v>16148949860.719904</v>
      </c>
      <c r="Y31" s="119">
        <v>16991025902.630013</v>
      </c>
      <c r="Z31" s="119">
        <v>14502188838.980003</v>
      </c>
      <c r="AA31" s="119">
        <v>14338619133.860003</v>
      </c>
      <c r="AB31" s="119">
        <v>14571979692.80999</v>
      </c>
      <c r="AC31" s="119">
        <v>15058989270.199888</v>
      </c>
      <c r="AD31" s="119">
        <v>17669219525.519997</v>
      </c>
      <c r="AE31" s="119">
        <v>17351793572.63002</v>
      </c>
      <c r="AF31" s="119">
        <v>17796596303.350002</v>
      </c>
      <c r="AG31" s="119">
        <v>17722517051.530003</v>
      </c>
      <c r="AH31" s="119">
        <v>18720649007.049999</v>
      </c>
      <c r="AI31" s="119">
        <v>20513932237.270111</v>
      </c>
      <c r="AJ31" s="119">
        <v>21903951077.480011</v>
      </c>
      <c r="AK31" s="119">
        <v>21773188772.220009</v>
      </c>
      <c r="AL31" s="119">
        <v>21885949511.889992</v>
      </c>
      <c r="AM31" s="119">
        <v>22259454300.420097</v>
      </c>
      <c r="AN31" s="119">
        <v>23024365375.129894</v>
      </c>
      <c r="AO31" s="119">
        <v>22589341052.660088</v>
      </c>
      <c r="AP31" s="119">
        <v>23702956137.790005</v>
      </c>
      <c r="AQ31" s="119">
        <v>24649564187.029999</v>
      </c>
      <c r="AR31" s="119">
        <v>22969307874.409988</v>
      </c>
    </row>
    <row r="32" spans="1:44" s="79" customFormat="1">
      <c r="A32" s="122" t="s">
        <v>220</v>
      </c>
      <c r="B32" s="121">
        <v>-7184532122.8299999</v>
      </c>
      <c r="C32" s="121">
        <v>-7206480336.4400005</v>
      </c>
      <c r="D32" s="121">
        <v>-7448239626.8199997</v>
      </c>
      <c r="E32" s="121">
        <v>-8020099747.6400099</v>
      </c>
      <c r="F32" s="121">
        <v>-7618731651.7299995</v>
      </c>
      <c r="G32" s="121">
        <v>-7760015875.4899998</v>
      </c>
      <c r="H32" s="121">
        <v>-7849647568.1500006</v>
      </c>
      <c r="I32" s="121">
        <v>-8417158441.7300014</v>
      </c>
      <c r="J32" s="121">
        <v>-7808180773.8600006</v>
      </c>
      <c r="K32" s="121">
        <v>-7973051132.1700001</v>
      </c>
      <c r="L32" s="121">
        <v>-8419304725.8500004</v>
      </c>
      <c r="M32" s="121">
        <v>-8616596890.8099995</v>
      </c>
      <c r="N32" s="121">
        <v>-7456467543.8099995</v>
      </c>
      <c r="O32" s="121">
        <v>-7546418553.75</v>
      </c>
      <c r="P32" s="121">
        <v>-7559567878.0499992</v>
      </c>
      <c r="Q32" s="121">
        <v>-7905781199.7900019</v>
      </c>
      <c r="R32" s="121">
        <v>-7431941519.5799999</v>
      </c>
      <c r="S32" s="121">
        <v>-7731661317.4199991</v>
      </c>
      <c r="T32" s="121">
        <v>-7593092800.4099998</v>
      </c>
      <c r="U32" s="121">
        <v>-7922505057.1399908</v>
      </c>
      <c r="V32" s="121">
        <v>-7566086835.8199997</v>
      </c>
      <c r="W32" s="121">
        <v>-7649481960.3299999</v>
      </c>
      <c r="X32" s="121">
        <v>-7710386507.1300001</v>
      </c>
      <c r="Y32" s="121">
        <v>-8610873424.8400097</v>
      </c>
      <c r="Z32" s="121">
        <v>-7770253869.6799898</v>
      </c>
      <c r="AA32" s="121">
        <v>-7850148555.9399996</v>
      </c>
      <c r="AB32" s="121">
        <v>-7835351884.6200008</v>
      </c>
      <c r="AC32" s="121">
        <v>-8127635963.9099998</v>
      </c>
      <c r="AD32" s="121">
        <v>-7736960168.2600002</v>
      </c>
      <c r="AE32" s="121">
        <v>-7857265073.48001</v>
      </c>
      <c r="AF32" s="121">
        <v>-7914898996.9499998</v>
      </c>
      <c r="AG32" s="121">
        <v>-8517092838.1999893</v>
      </c>
      <c r="AH32" s="121">
        <v>-8147480046.7299995</v>
      </c>
      <c r="AI32" s="121">
        <v>-8248269278.9099998</v>
      </c>
      <c r="AJ32" s="121">
        <v>-8346056240.0299997</v>
      </c>
      <c r="AK32" s="121">
        <v>-8856921049.3199997</v>
      </c>
      <c r="AL32" s="121">
        <v>-8465590445.1199999</v>
      </c>
      <c r="AM32" s="121">
        <v>-8810101841.1199989</v>
      </c>
      <c r="AN32" s="121">
        <v>-8926242679.9599991</v>
      </c>
      <c r="AO32" s="121">
        <v>-9252546655.0700111</v>
      </c>
      <c r="AP32" s="121">
        <v>-8878240759.1199989</v>
      </c>
      <c r="AQ32" s="121">
        <v>-9245139207.1499996</v>
      </c>
      <c r="AR32" s="121">
        <v>-9372695501.1000004</v>
      </c>
    </row>
    <row r="33" spans="1:44" s="79" customFormat="1">
      <c r="A33" s="120" t="s">
        <v>84</v>
      </c>
      <c r="B33" s="121">
        <v>-4281306558.0599999</v>
      </c>
      <c r="C33" s="121">
        <v>-4206909946.1299901</v>
      </c>
      <c r="D33" s="121">
        <v>-4405919356.1899996</v>
      </c>
      <c r="E33" s="121">
        <v>-4643781439.56001</v>
      </c>
      <c r="F33" s="121">
        <v>-4629127598.2600002</v>
      </c>
      <c r="G33" s="121">
        <v>-4870824978.6700001</v>
      </c>
      <c r="H33" s="121">
        <v>-4765034722.7300005</v>
      </c>
      <c r="I33" s="121">
        <v>-4967969893.3300018</v>
      </c>
      <c r="J33" s="121">
        <v>-4789002408.8500004</v>
      </c>
      <c r="K33" s="121">
        <v>-4956149319.2600002</v>
      </c>
      <c r="L33" s="121">
        <v>-5282627262.4200001</v>
      </c>
      <c r="M33" s="121">
        <v>-5210147682.3199997</v>
      </c>
      <c r="N33" s="121">
        <v>-4676129081.8699999</v>
      </c>
      <c r="O33" s="121">
        <v>-4816235868.9800005</v>
      </c>
      <c r="P33" s="121">
        <v>-4679102385.46</v>
      </c>
      <c r="Q33" s="121">
        <v>-4804291731.4700022</v>
      </c>
      <c r="R33" s="121">
        <v>-4751197325.1199999</v>
      </c>
      <c r="S33" s="121">
        <v>-5034125432.0899992</v>
      </c>
      <c r="T33" s="121">
        <v>-4765295997.9700003</v>
      </c>
      <c r="U33" s="121">
        <v>-4969500312.7000008</v>
      </c>
      <c r="V33" s="121">
        <v>-4866110985.9799995</v>
      </c>
      <c r="W33" s="121">
        <v>-4920987528.3500004</v>
      </c>
      <c r="X33" s="121">
        <v>-4883501860.7600002</v>
      </c>
      <c r="Y33" s="121">
        <v>-5529682157.2100096</v>
      </c>
      <c r="Z33" s="121">
        <v>-4919398537.6799898</v>
      </c>
      <c r="AA33" s="121">
        <v>-5007681427.8199997</v>
      </c>
      <c r="AB33" s="121">
        <v>-4986297159.6800003</v>
      </c>
      <c r="AC33" s="121">
        <v>-5059737386.0100002</v>
      </c>
      <c r="AD33" s="121">
        <v>-4988590080.1800003</v>
      </c>
      <c r="AE33" s="121">
        <v>-4960736308.56001</v>
      </c>
      <c r="AF33" s="121">
        <v>-5000003672.3299999</v>
      </c>
      <c r="AG33" s="121">
        <v>-5260823265.8499899</v>
      </c>
      <c r="AH33" s="121">
        <v>-5188764457.4899998</v>
      </c>
      <c r="AI33" s="121">
        <v>-5344817913.8500004</v>
      </c>
      <c r="AJ33" s="121">
        <v>-5414942256.7299995</v>
      </c>
      <c r="AK33" s="121">
        <v>-5621505771.9499998</v>
      </c>
      <c r="AL33" s="121">
        <v>-5617693501.6099997</v>
      </c>
      <c r="AM33" s="121">
        <v>-5791492604.79</v>
      </c>
      <c r="AN33" s="121">
        <v>-5695751029.5500002</v>
      </c>
      <c r="AO33" s="121">
        <v>-6032944995.3700104</v>
      </c>
      <c r="AP33" s="121">
        <v>-5880292914.3199997</v>
      </c>
      <c r="AQ33" s="121">
        <v>-6074573538.5500002</v>
      </c>
      <c r="AR33" s="121">
        <v>-6080595634.3400002</v>
      </c>
    </row>
    <row r="34" spans="1:44" s="79" customFormat="1">
      <c r="A34" s="120" t="s">
        <v>83</v>
      </c>
      <c r="B34" s="121">
        <v>-2903225564.77</v>
      </c>
      <c r="C34" s="121">
        <v>-2999570390.31001</v>
      </c>
      <c r="D34" s="121">
        <v>-3042320270.6300001</v>
      </c>
      <c r="E34" s="121">
        <v>-3376318308.0799999</v>
      </c>
      <c r="F34" s="121">
        <v>-2989604053.4699998</v>
      </c>
      <c r="G34" s="121">
        <v>-2889190896.8200002</v>
      </c>
      <c r="H34" s="121">
        <v>-3084612845.4200001</v>
      </c>
      <c r="I34" s="121">
        <v>-3449188548.4000001</v>
      </c>
      <c r="J34" s="121">
        <v>-3019178365.0100002</v>
      </c>
      <c r="K34" s="121">
        <v>-3016901812.9099998</v>
      </c>
      <c r="L34" s="121">
        <v>-3136677463.4299998</v>
      </c>
      <c r="M34" s="121">
        <v>-3406449208.4899998</v>
      </c>
      <c r="N34" s="121">
        <v>-2780338461.9399996</v>
      </c>
      <c r="O34" s="121">
        <v>-2730182684.77</v>
      </c>
      <c r="P34" s="121">
        <v>-2880465492.5899997</v>
      </c>
      <c r="Q34" s="121">
        <v>-3101489468.3199997</v>
      </c>
      <c r="R34" s="121">
        <v>-2680744194.46</v>
      </c>
      <c r="S34" s="121">
        <v>-2697535885.3299999</v>
      </c>
      <c r="T34" s="121">
        <v>-2827796802.4400001</v>
      </c>
      <c r="U34" s="121">
        <v>-2953004744.43999</v>
      </c>
      <c r="V34" s="121">
        <v>-2699975849.8400002</v>
      </c>
      <c r="W34" s="121">
        <v>-2728494431.98</v>
      </c>
      <c r="X34" s="121">
        <v>-2826884646.3699999</v>
      </c>
      <c r="Y34" s="121">
        <v>-3081191267.6300001</v>
      </c>
      <c r="Z34" s="121">
        <v>-2850855332</v>
      </c>
      <c r="AA34" s="121">
        <v>-2842467128.1199999</v>
      </c>
      <c r="AB34" s="121">
        <v>-2849054724.9400001</v>
      </c>
      <c r="AC34" s="121">
        <v>-3067898577.9000001</v>
      </c>
      <c r="AD34" s="121">
        <v>-2748370088.0799999</v>
      </c>
      <c r="AE34" s="121">
        <v>-2896528764.9200001</v>
      </c>
      <c r="AF34" s="121">
        <v>-2914895324.6199999</v>
      </c>
      <c r="AG34" s="121">
        <v>-3256269572.3499999</v>
      </c>
      <c r="AH34" s="121">
        <v>-2958715589.2399998</v>
      </c>
      <c r="AI34" s="121">
        <v>-2903451365.0599999</v>
      </c>
      <c r="AJ34" s="121">
        <v>-2931113983.3000002</v>
      </c>
      <c r="AK34" s="121">
        <v>-3235415277.3699999</v>
      </c>
      <c r="AL34" s="121">
        <v>-2847896943.5100002</v>
      </c>
      <c r="AM34" s="121">
        <v>-3018609236.3299999</v>
      </c>
      <c r="AN34" s="121">
        <v>-3230491650.4099998</v>
      </c>
      <c r="AO34" s="121">
        <v>-3219601659.7000003</v>
      </c>
      <c r="AP34" s="121">
        <v>-2997947844.8000002</v>
      </c>
      <c r="AQ34" s="121">
        <v>-3170565668.5999999</v>
      </c>
      <c r="AR34" s="121">
        <v>-3292099866.7600002</v>
      </c>
    </row>
    <row r="35" spans="1:44" s="79" customFormat="1">
      <c r="A35" s="122" t="s">
        <v>221</v>
      </c>
      <c r="B35" s="121">
        <v>-84156870.439999998</v>
      </c>
      <c r="C35" s="121">
        <v>-72545965.789999694</v>
      </c>
      <c r="D35" s="121">
        <v>-81839411.839999393</v>
      </c>
      <c r="E35" s="121">
        <v>-87386526.040000603</v>
      </c>
      <c r="F35" s="121">
        <v>-102115532.14</v>
      </c>
      <c r="G35" s="121">
        <v>-98095108.140000701</v>
      </c>
      <c r="H35" s="121">
        <v>-136917189.87</v>
      </c>
      <c r="I35" s="121">
        <v>-129835808.81999899</v>
      </c>
      <c r="J35" s="121">
        <v>-117108963.93000001</v>
      </c>
      <c r="K35" s="121">
        <v>-91671619.100000396</v>
      </c>
      <c r="L35" s="121">
        <v>-120854147.84999999</v>
      </c>
      <c r="M35" s="121">
        <v>-95884906.299999997</v>
      </c>
      <c r="N35" s="121">
        <v>-117544436.62</v>
      </c>
      <c r="O35" s="121">
        <v>-127749823.25999901</v>
      </c>
      <c r="P35" s="121">
        <v>-128154513.64</v>
      </c>
      <c r="Q35" s="121">
        <v>-128682749.3</v>
      </c>
      <c r="R35" s="121">
        <v>-130514877.92</v>
      </c>
      <c r="S35" s="121">
        <v>-151683699.46000099</v>
      </c>
      <c r="T35" s="121">
        <v>-131105986.76000001</v>
      </c>
      <c r="U35" s="121">
        <v>-127041655.31999999</v>
      </c>
      <c r="V35" s="121">
        <v>-127828482.81</v>
      </c>
      <c r="W35" s="121">
        <v>-130147625.029999</v>
      </c>
      <c r="X35" s="121">
        <v>-116545829.17</v>
      </c>
      <c r="Y35" s="121">
        <v>-124476019.749999</v>
      </c>
      <c r="Z35" s="121">
        <v>-114115144.59</v>
      </c>
      <c r="AA35" s="121">
        <v>-125144946.34999999</v>
      </c>
      <c r="AB35" s="121">
        <v>-129277414.05</v>
      </c>
      <c r="AC35" s="121">
        <v>-132150991.55</v>
      </c>
      <c r="AD35" s="121">
        <v>-164651476.65000001</v>
      </c>
      <c r="AE35" s="121">
        <v>-171750143.08000001</v>
      </c>
      <c r="AF35" s="121">
        <v>-175098770.68000001</v>
      </c>
      <c r="AG35" s="121">
        <v>-204736901.549999</v>
      </c>
      <c r="AH35" s="121">
        <v>-186339064.53</v>
      </c>
      <c r="AI35" s="121">
        <v>-197082594.699999</v>
      </c>
      <c r="AJ35" s="121">
        <v>-256114804.68000001</v>
      </c>
      <c r="AK35" s="121">
        <v>-282266401.49000001</v>
      </c>
      <c r="AL35" s="121">
        <v>-316384916.44</v>
      </c>
      <c r="AM35" s="121">
        <v>-335432905.25</v>
      </c>
      <c r="AN35" s="121">
        <v>-374508397.13999999</v>
      </c>
      <c r="AO35" s="121">
        <v>-489458874.61999798</v>
      </c>
      <c r="AP35" s="121">
        <v>-288859250.27999997</v>
      </c>
      <c r="AQ35" s="121">
        <v>-238938673.40000001</v>
      </c>
      <c r="AR35" s="121">
        <v>-202094568.88</v>
      </c>
    </row>
    <row r="36" spans="1:44" s="79" customFormat="1">
      <c r="A36" s="118" t="s">
        <v>222</v>
      </c>
      <c r="B36" s="119">
        <v>3877858399.5599942</v>
      </c>
      <c r="C36" s="119">
        <v>3562389898.9099917</v>
      </c>
      <c r="D36" s="119">
        <v>4053248726.7699995</v>
      </c>
      <c r="E36" s="119">
        <v>3983776422.9899764</v>
      </c>
      <c r="F36" s="119">
        <v>3348733907.2500072</v>
      </c>
      <c r="G36" s="119">
        <v>3401838132.9699979</v>
      </c>
      <c r="H36" s="119">
        <v>3750978365.6600018</v>
      </c>
      <c r="I36" s="119">
        <v>3082586416.1600175</v>
      </c>
      <c r="J36" s="119">
        <v>1263618585.2200072</v>
      </c>
      <c r="K36" s="119">
        <v>2582370753.450079</v>
      </c>
      <c r="L36" s="119">
        <v>4351664942.2699909</v>
      </c>
      <c r="M36" s="119">
        <v>3713894026.7701044</v>
      </c>
      <c r="N36" s="119">
        <v>4827169818.7199945</v>
      </c>
      <c r="O36" s="119">
        <v>5052651557.4598951</v>
      </c>
      <c r="P36" s="119">
        <v>5275787924.8600073</v>
      </c>
      <c r="Q36" s="119">
        <v>5986102521.6599941</v>
      </c>
      <c r="R36" s="119">
        <v>5338920356.4499989</v>
      </c>
      <c r="S36" s="119">
        <v>6541516463.6599894</v>
      </c>
      <c r="T36" s="119">
        <v>7198155827.5499954</v>
      </c>
      <c r="U36" s="119">
        <v>7129033200.0599012</v>
      </c>
      <c r="V36" s="119">
        <v>7282119766.3901091</v>
      </c>
      <c r="W36" s="119">
        <v>7870853214.5699978</v>
      </c>
      <c r="X36" s="119">
        <v>8322017524.4199038</v>
      </c>
      <c r="Y36" s="119">
        <v>8255676458.0400038</v>
      </c>
      <c r="Z36" s="119">
        <v>6617819824.7100134</v>
      </c>
      <c r="AA36" s="119">
        <v>6363325631.5700026</v>
      </c>
      <c r="AB36" s="119">
        <v>6607350394.1399889</v>
      </c>
      <c r="AC36" s="119">
        <v>6799202314.7398882</v>
      </c>
      <c r="AD36" s="119">
        <v>9767607880.6099968</v>
      </c>
      <c r="AE36" s="119">
        <v>9322778356.0700092</v>
      </c>
      <c r="AF36" s="119">
        <v>9706598535.7200012</v>
      </c>
      <c r="AG36" s="119">
        <v>9000687311.780014</v>
      </c>
      <c r="AH36" s="119">
        <v>10386829895.789999</v>
      </c>
      <c r="AI36" s="119">
        <v>12068580363.660112</v>
      </c>
      <c r="AJ36" s="119">
        <v>13301780032.770012</v>
      </c>
      <c r="AK36" s="119">
        <v>12634001321.410009</v>
      </c>
      <c r="AL36" s="119">
        <v>13103974150.329992</v>
      </c>
      <c r="AM36" s="119">
        <v>13113919554.050098</v>
      </c>
      <c r="AN36" s="119">
        <v>13723614298.029896</v>
      </c>
      <c r="AO36" s="119">
        <v>12847335522.970078</v>
      </c>
      <c r="AP36" s="119">
        <v>14535856128.390005</v>
      </c>
      <c r="AQ36" s="119">
        <v>15165486306.48</v>
      </c>
      <c r="AR36" s="119">
        <v>13394517804.429989</v>
      </c>
    </row>
    <row r="37" spans="1:44" s="79" customFormat="1">
      <c r="A37" s="122" t="s">
        <v>78</v>
      </c>
      <c r="B37" s="121">
        <v>-504475973.81</v>
      </c>
      <c r="C37" s="121">
        <v>-340355768.37</v>
      </c>
      <c r="D37" s="121">
        <v>-468823505.31</v>
      </c>
      <c r="E37" s="121">
        <v>-255229296.5</v>
      </c>
      <c r="F37" s="121">
        <v>-255045521.04000002</v>
      </c>
      <c r="G37" s="121">
        <v>-80948631.390000001</v>
      </c>
      <c r="H37" s="121">
        <v>-724972626.38000011</v>
      </c>
      <c r="I37" s="121">
        <v>-905236620.82999992</v>
      </c>
      <c r="J37" s="121">
        <v>-790008350.63000011</v>
      </c>
      <c r="K37" s="121">
        <v>-581004362.54999995</v>
      </c>
      <c r="L37" s="121">
        <v>-628659985.44000006</v>
      </c>
      <c r="M37" s="121">
        <v>-747532110.25</v>
      </c>
      <c r="N37" s="121">
        <v>-750715447.56999993</v>
      </c>
      <c r="O37" s="121">
        <v>-516147837.83999997</v>
      </c>
      <c r="P37" s="121">
        <v>-819075114.05999994</v>
      </c>
      <c r="Q37" s="121">
        <v>-636349812.88</v>
      </c>
      <c r="R37" s="121">
        <v>-728882382.71000004</v>
      </c>
      <c r="S37" s="121">
        <v>-797059805.91000009</v>
      </c>
      <c r="T37" s="121">
        <v>-1341049162.1300001</v>
      </c>
      <c r="U37" s="121">
        <v>-1273535107.47</v>
      </c>
      <c r="V37" s="121">
        <v>-1792239229.23</v>
      </c>
      <c r="W37" s="121">
        <v>-2090676667.8800001</v>
      </c>
      <c r="X37" s="121">
        <v>-1936043569.3200002</v>
      </c>
      <c r="Y37" s="121">
        <v>-1336100904.48</v>
      </c>
      <c r="Z37" s="121">
        <v>-783676944.33000004</v>
      </c>
      <c r="AA37" s="121">
        <v>-853357293.96000004</v>
      </c>
      <c r="AB37" s="121">
        <v>-809800343.78999996</v>
      </c>
      <c r="AC37" s="121">
        <v>-1762573941.6199999</v>
      </c>
      <c r="AD37" s="121">
        <v>-1757547825.8200002</v>
      </c>
      <c r="AE37" s="121">
        <v>-1658792652.4400001</v>
      </c>
      <c r="AF37" s="121">
        <v>-1698274488.77</v>
      </c>
      <c r="AG37" s="121">
        <v>-1321871421.71</v>
      </c>
      <c r="AH37" s="121">
        <v>-1580960197.02</v>
      </c>
      <c r="AI37" s="121">
        <v>-1520032847.8899999</v>
      </c>
      <c r="AJ37" s="121">
        <v>-1541546297.3200002</v>
      </c>
      <c r="AK37" s="121">
        <v>-1395777118.04</v>
      </c>
      <c r="AL37" s="121">
        <v>-1464484952.3899999</v>
      </c>
      <c r="AM37" s="121">
        <v>-973198669.95000005</v>
      </c>
      <c r="AN37" s="121">
        <v>-1584081937.9699998</v>
      </c>
      <c r="AO37" s="121">
        <v>-1404252568.45</v>
      </c>
      <c r="AP37" s="121">
        <v>-1523316150.48</v>
      </c>
      <c r="AQ37" s="121">
        <v>-1803973716.8800001</v>
      </c>
      <c r="AR37" s="121">
        <v>-1977798826.9200001</v>
      </c>
    </row>
    <row r="38" spans="1:44" s="79" customFormat="1">
      <c r="A38" s="120" t="s">
        <v>889</v>
      </c>
      <c r="B38" s="121">
        <v>-261345024.34999999</v>
      </c>
      <c r="C38" s="121">
        <v>-216187102.53999999</v>
      </c>
      <c r="D38" s="121">
        <v>-263007728.53</v>
      </c>
      <c r="E38" s="121">
        <v>-222398069.11000001</v>
      </c>
      <c r="F38" s="121">
        <v>-293632209.74000001</v>
      </c>
      <c r="G38" s="121">
        <v>-49894176.630000003</v>
      </c>
      <c r="H38" s="121">
        <v>-417199992.16000003</v>
      </c>
      <c r="I38" s="121">
        <v>-434898375.76999998</v>
      </c>
      <c r="J38" s="121">
        <v>-391245961.41000003</v>
      </c>
      <c r="K38" s="121">
        <v>-184821795.11000001</v>
      </c>
      <c r="L38" s="121">
        <v>-475300035.31</v>
      </c>
      <c r="M38" s="121">
        <v>-538275396.77999997</v>
      </c>
      <c r="N38" s="121">
        <v>-358044192.44</v>
      </c>
      <c r="O38" s="121">
        <v>-111905506.81999999</v>
      </c>
      <c r="P38" s="121">
        <v>-359829931.33999997</v>
      </c>
      <c r="Q38" s="121">
        <v>-285366830.31999999</v>
      </c>
      <c r="R38" s="121">
        <v>-612399021.83000004</v>
      </c>
      <c r="S38" s="121">
        <v>-462679335</v>
      </c>
      <c r="T38" s="121">
        <v>-894050678.38</v>
      </c>
      <c r="U38" s="121">
        <v>-788908137.16999996</v>
      </c>
      <c r="V38" s="121">
        <v>-1411467467.26</v>
      </c>
      <c r="W38" s="121">
        <v>-1681698622.4000001</v>
      </c>
      <c r="X38" s="121">
        <v>-1446199872.72</v>
      </c>
      <c r="Y38" s="121">
        <v>-584097119.64999998</v>
      </c>
      <c r="Z38" s="121">
        <v>-440632957.16000003</v>
      </c>
      <c r="AA38" s="121">
        <v>-471719533.86000001</v>
      </c>
      <c r="AB38" s="121">
        <v>-326847489.68000001</v>
      </c>
      <c r="AC38" s="121">
        <v>-795439452.74000001</v>
      </c>
      <c r="AD38" s="121">
        <v>-1192005472.6600001</v>
      </c>
      <c r="AE38" s="121">
        <v>-1261298839.27</v>
      </c>
      <c r="AF38" s="121">
        <v>-1182185157.27</v>
      </c>
      <c r="AG38" s="121">
        <v>-774256494.98000002</v>
      </c>
      <c r="AH38" s="121">
        <v>-952600604.36000001</v>
      </c>
      <c r="AI38" s="121">
        <v>-753387254.09000003</v>
      </c>
      <c r="AJ38" s="121">
        <v>-967919065.83000004</v>
      </c>
      <c r="AK38" s="121">
        <v>-902358515.28999996</v>
      </c>
      <c r="AL38" s="121">
        <v>-796032630.78999996</v>
      </c>
      <c r="AM38" s="121">
        <v>224539452.75</v>
      </c>
      <c r="AN38" s="121">
        <v>-745460860.16999996</v>
      </c>
      <c r="AO38" s="121">
        <v>-714349978</v>
      </c>
      <c r="AP38" s="121">
        <v>-685942089.02999997</v>
      </c>
      <c r="AQ38" s="121">
        <v>-1119912867.75</v>
      </c>
      <c r="AR38" s="121">
        <v>-1010944924.29</v>
      </c>
    </row>
    <row r="39" spans="1:44" s="79" customFormat="1">
      <c r="A39" s="120" t="s">
        <v>446</v>
      </c>
      <c r="B39" s="121">
        <v>-243130949.46000001</v>
      </c>
      <c r="C39" s="121">
        <v>-124168665.83</v>
      </c>
      <c r="D39" s="121">
        <v>-205815776.78</v>
      </c>
      <c r="E39" s="121">
        <v>-32831227.390000001</v>
      </c>
      <c r="F39" s="121">
        <v>38586688.700000003</v>
      </c>
      <c r="G39" s="121">
        <v>-31054454.760000002</v>
      </c>
      <c r="H39" s="121">
        <v>-307772634.22000003</v>
      </c>
      <c r="I39" s="121">
        <v>-470338245.06</v>
      </c>
      <c r="J39" s="121">
        <v>-398762389.22000003</v>
      </c>
      <c r="K39" s="121">
        <v>-396182567.44</v>
      </c>
      <c r="L39" s="121">
        <v>-153359950.13</v>
      </c>
      <c r="M39" s="121">
        <v>-209256713.47</v>
      </c>
      <c r="N39" s="121">
        <v>-392671255.13</v>
      </c>
      <c r="O39" s="121">
        <v>-404242331.01999998</v>
      </c>
      <c r="P39" s="121">
        <v>-459245182.72000003</v>
      </c>
      <c r="Q39" s="121">
        <v>-350982982.56</v>
      </c>
      <c r="R39" s="121">
        <v>-116483360.88</v>
      </c>
      <c r="S39" s="121">
        <v>-334380470.91000003</v>
      </c>
      <c r="T39" s="121">
        <v>-446998483.75</v>
      </c>
      <c r="U39" s="121">
        <v>-484626970.30000001</v>
      </c>
      <c r="V39" s="121">
        <v>-380771761.97000003</v>
      </c>
      <c r="W39" s="121">
        <v>-408978045.48000002</v>
      </c>
      <c r="X39" s="121">
        <v>-489843696.60000002</v>
      </c>
      <c r="Y39" s="121">
        <v>-752003784.83000004</v>
      </c>
      <c r="Z39" s="121">
        <v>-343043987.17000002</v>
      </c>
      <c r="AA39" s="121">
        <v>-381637760.10000002</v>
      </c>
      <c r="AB39" s="121">
        <v>-482952854.11000001</v>
      </c>
      <c r="AC39" s="121">
        <v>-967134488.88</v>
      </c>
      <c r="AD39" s="121">
        <v>-565542353.15999997</v>
      </c>
      <c r="AE39" s="121">
        <v>-397493813.17000002</v>
      </c>
      <c r="AF39" s="121">
        <v>-516089331.5</v>
      </c>
      <c r="AG39" s="121">
        <v>-547614926.73000002</v>
      </c>
      <c r="AH39" s="121">
        <v>-628359592.65999997</v>
      </c>
      <c r="AI39" s="121">
        <v>-766645593.79999995</v>
      </c>
      <c r="AJ39" s="121">
        <v>-573627231.49000001</v>
      </c>
      <c r="AK39" s="121">
        <v>-493418602.75</v>
      </c>
      <c r="AL39" s="121">
        <v>-668452321.60000002</v>
      </c>
      <c r="AM39" s="121">
        <v>-1197738122.7</v>
      </c>
      <c r="AN39" s="121">
        <v>-838621077.79999995</v>
      </c>
      <c r="AO39" s="121">
        <v>-689902590.45000005</v>
      </c>
      <c r="AP39" s="121">
        <v>-837374061.45000005</v>
      </c>
      <c r="AQ39" s="121">
        <v>-684060849.13</v>
      </c>
      <c r="AR39" s="121">
        <v>-966853902.63</v>
      </c>
    </row>
    <row r="40" spans="1:44" s="79" customFormat="1">
      <c r="A40" s="122" t="s">
        <v>690</v>
      </c>
      <c r="B40" s="121">
        <v>336557653.51000035</v>
      </c>
      <c r="C40" s="121">
        <v>1263695648.3399999</v>
      </c>
      <c r="D40" s="121">
        <v>466205842.25000012</v>
      </c>
      <c r="E40" s="121">
        <v>603384063.63000202</v>
      </c>
      <c r="F40" s="121">
        <v>941371611.88000011</v>
      </c>
      <c r="G40" s="121">
        <v>773919850.14000034</v>
      </c>
      <c r="H40" s="121">
        <v>1040635660.650001</v>
      </c>
      <c r="I40" s="121">
        <v>1393904919.1850021</v>
      </c>
      <c r="J40" s="121">
        <v>691381323.41000044</v>
      </c>
      <c r="K40" s="121">
        <v>398946635.36000037</v>
      </c>
      <c r="L40" s="121">
        <v>348390099.17999995</v>
      </c>
      <c r="M40" s="121">
        <v>113346526.0400002</v>
      </c>
      <c r="N40" s="121">
        <v>92072197.809998393</v>
      </c>
      <c r="O40" s="121">
        <v>134645870.71004546</v>
      </c>
      <c r="P40" s="121">
        <v>-160384708.49000168</v>
      </c>
      <c r="Q40" s="121">
        <v>77684597.029937744</v>
      </c>
      <c r="R40" s="121">
        <v>125921876.57997811</v>
      </c>
      <c r="S40" s="121">
        <v>116345490.49002993</v>
      </c>
      <c r="T40" s="121">
        <v>95853843.699999809</v>
      </c>
      <c r="U40" s="121">
        <v>696224740.07999957</v>
      </c>
      <c r="V40" s="121">
        <v>465656467.15989983</v>
      </c>
      <c r="W40" s="121">
        <v>280526774.39999986</v>
      </c>
      <c r="X40" s="121">
        <v>-32815994.239899635</v>
      </c>
      <c r="Y40" s="121">
        <v>-373732250.62999904</v>
      </c>
      <c r="Z40" s="121">
        <v>-542290951.38999975</v>
      </c>
      <c r="AA40" s="121">
        <v>-457695726.19000018</v>
      </c>
      <c r="AB40" s="121">
        <v>-486405786.32999992</v>
      </c>
      <c r="AC40" s="121">
        <v>-590957283.78000128</v>
      </c>
      <c r="AD40" s="121">
        <v>-1049613181.5999994</v>
      </c>
      <c r="AE40" s="121">
        <v>-567694705.56998992</v>
      </c>
      <c r="AF40" s="121">
        <v>286732674.49000013</v>
      </c>
      <c r="AG40" s="121">
        <v>1075385612.0600004</v>
      </c>
      <c r="AH40" s="121">
        <v>764257129.64000034</v>
      </c>
      <c r="AI40" s="121">
        <v>1329246464.1999996</v>
      </c>
      <c r="AJ40" s="121">
        <v>1401997855.2499998</v>
      </c>
      <c r="AK40" s="121">
        <v>2862660034.7099905</v>
      </c>
      <c r="AL40" s="121">
        <v>1270691880.6300006</v>
      </c>
      <c r="AM40" s="121">
        <v>898708006.81999993</v>
      </c>
      <c r="AN40" s="121">
        <v>824180296.86999965</v>
      </c>
      <c r="AO40" s="121">
        <v>1645243660.8199999</v>
      </c>
      <c r="AP40" s="121">
        <v>777217055.24000001</v>
      </c>
      <c r="AQ40" s="121">
        <v>727287845.23999953</v>
      </c>
      <c r="AR40" s="121">
        <v>622967246.04999995</v>
      </c>
    </row>
    <row r="41" spans="1:44" s="79" customFormat="1">
      <c r="A41" s="120" t="s">
        <v>697</v>
      </c>
      <c r="B41" s="121">
        <v>785887024.37</v>
      </c>
      <c r="C41" s="121">
        <v>833342755.21000004</v>
      </c>
      <c r="D41" s="121">
        <v>897404873.37</v>
      </c>
      <c r="E41" s="121">
        <v>875323678.36000204</v>
      </c>
      <c r="F41" s="121">
        <v>997441618.75</v>
      </c>
      <c r="G41" s="121">
        <v>912492397.47999907</v>
      </c>
      <c r="H41" s="121">
        <v>941756868</v>
      </c>
      <c r="I41" s="121">
        <v>978537979.35500026</v>
      </c>
      <c r="J41" s="121">
        <v>997510433.12</v>
      </c>
      <c r="K41" s="121">
        <v>1091144167.5699999</v>
      </c>
      <c r="L41" s="121">
        <v>1064456024.6799999</v>
      </c>
      <c r="M41" s="121">
        <v>1115883496.24</v>
      </c>
      <c r="N41" s="121">
        <v>952720291.38999999</v>
      </c>
      <c r="O41" s="121">
        <v>1062073915.88</v>
      </c>
      <c r="P41" s="121">
        <v>1004651641.3</v>
      </c>
      <c r="Q41" s="121">
        <v>942815352.46000004</v>
      </c>
      <c r="R41" s="121">
        <v>998963261.15999997</v>
      </c>
      <c r="S41" s="121">
        <v>1018397757.91</v>
      </c>
      <c r="T41" s="121">
        <v>1070762331.03</v>
      </c>
      <c r="U41" s="121">
        <v>660298948.63999903</v>
      </c>
      <c r="V41" s="121">
        <v>1019793291.87</v>
      </c>
      <c r="W41" s="121">
        <v>1019544000</v>
      </c>
      <c r="X41" s="121">
        <v>1027549640.0599999</v>
      </c>
      <c r="Y41" s="121">
        <v>982038433.78000104</v>
      </c>
      <c r="Z41" s="121">
        <v>668758179.62</v>
      </c>
      <c r="AA41" s="121">
        <v>720481354.38999999</v>
      </c>
      <c r="AB41" s="121">
        <v>781781475.54999995</v>
      </c>
      <c r="AC41" s="121">
        <v>939377764.91999996</v>
      </c>
      <c r="AD41" s="121">
        <v>876742161.26999998</v>
      </c>
      <c r="AE41" s="121">
        <v>668005637.52999997</v>
      </c>
      <c r="AF41" s="121">
        <v>850790241.57000005</v>
      </c>
      <c r="AG41" s="121">
        <v>849968331.34000003</v>
      </c>
      <c r="AH41" s="121">
        <v>1082742369.8600001</v>
      </c>
      <c r="AI41" s="121">
        <v>1437717818.53</v>
      </c>
      <c r="AJ41" s="121">
        <v>1534806101.03</v>
      </c>
      <c r="AK41" s="121">
        <v>1583915000.01</v>
      </c>
      <c r="AL41" s="121">
        <v>1656682247.8800001</v>
      </c>
      <c r="AM41" s="121">
        <v>1830667122.51</v>
      </c>
      <c r="AN41" s="121">
        <v>1885273478.3599999</v>
      </c>
      <c r="AO41" s="121">
        <v>1952262603.1600001</v>
      </c>
      <c r="AP41" s="121">
        <v>1841961100.1400001</v>
      </c>
      <c r="AQ41" s="121">
        <v>1945011619.1099999</v>
      </c>
      <c r="AR41" s="121">
        <v>1942496431.53</v>
      </c>
    </row>
    <row r="42" spans="1:44" s="79" customFormat="1">
      <c r="A42" s="120" t="s">
        <v>866</v>
      </c>
      <c r="B42" s="121">
        <v>-449329370.85999966</v>
      </c>
      <c r="C42" s="121">
        <v>430352893.12999988</v>
      </c>
      <c r="D42" s="121">
        <v>-431199031.11999989</v>
      </c>
      <c r="E42" s="121">
        <v>-271939614.73000002</v>
      </c>
      <c r="F42" s="121">
        <v>-56070006.869999886</v>
      </c>
      <c r="G42" s="121">
        <v>-138572547.33999872</v>
      </c>
      <c r="H42" s="121">
        <v>98878792.650001049</v>
      </c>
      <c r="I42" s="121">
        <v>415366939.83000183</v>
      </c>
      <c r="J42" s="121">
        <v>-306129109.70999956</v>
      </c>
      <c r="K42" s="121">
        <v>-692197532.20999956</v>
      </c>
      <c r="L42" s="121">
        <v>-716065925.5</v>
      </c>
      <c r="M42" s="121">
        <v>-1002536970.1999998</v>
      </c>
      <c r="N42" s="121">
        <v>-860648093.58000159</v>
      </c>
      <c r="O42" s="121">
        <v>-927428045.16995454</v>
      </c>
      <c r="P42" s="121">
        <v>-1165036349.7900016</v>
      </c>
      <c r="Q42" s="121">
        <v>-865130755.43006229</v>
      </c>
      <c r="R42" s="121">
        <v>-873041384.58002186</v>
      </c>
      <c r="S42" s="121">
        <v>-902052267.41997004</v>
      </c>
      <c r="T42" s="121">
        <v>-974908487.33000016</v>
      </c>
      <c r="U42" s="121">
        <v>35925791.440000534</v>
      </c>
      <c r="V42" s="121">
        <v>-554136824.71010017</v>
      </c>
      <c r="W42" s="121">
        <v>-739017225.60000014</v>
      </c>
      <c r="X42" s="121">
        <v>-1060365634.2998996</v>
      </c>
      <c r="Y42" s="121">
        <v>-1355770684.4100001</v>
      </c>
      <c r="Z42" s="121">
        <v>-1211049131.0099998</v>
      </c>
      <c r="AA42" s="121">
        <v>-1178177080.5800002</v>
      </c>
      <c r="AB42" s="121">
        <v>-1268187261.8799999</v>
      </c>
      <c r="AC42" s="121">
        <v>-1530335048.7000012</v>
      </c>
      <c r="AD42" s="121">
        <v>-1926355342.8699994</v>
      </c>
      <c r="AE42" s="121">
        <v>-1235700343.0999899</v>
      </c>
      <c r="AF42" s="121">
        <v>-564057567.07999992</v>
      </c>
      <c r="AG42" s="121">
        <v>225417280.72000027</v>
      </c>
      <c r="AH42" s="121">
        <v>-318485240.21999979</v>
      </c>
      <c r="AI42" s="121">
        <v>-108471354.3300004</v>
      </c>
      <c r="AJ42" s="121">
        <v>-132808245.78000021</v>
      </c>
      <c r="AK42" s="121">
        <v>1278745034.6999903</v>
      </c>
      <c r="AL42" s="121">
        <v>-385990367.24999952</v>
      </c>
      <c r="AM42" s="121">
        <v>-931959115.69000006</v>
      </c>
      <c r="AN42" s="121">
        <v>-1061093181.4900002</v>
      </c>
      <c r="AO42" s="121">
        <v>-307018942.34000015</v>
      </c>
      <c r="AP42" s="121">
        <v>-1064744044.9000001</v>
      </c>
      <c r="AQ42" s="121">
        <v>-1217723773.8700004</v>
      </c>
      <c r="AR42" s="121">
        <v>-1319529185.48</v>
      </c>
    </row>
    <row r="43" spans="1:44" s="79" customFormat="1">
      <c r="A43" s="129" t="s">
        <v>690</v>
      </c>
      <c r="B43" s="121">
        <v>1510759251.28</v>
      </c>
      <c r="C43" s="121">
        <v>1540762128.8000002</v>
      </c>
      <c r="D43" s="121">
        <v>1712107830.98</v>
      </c>
      <c r="E43" s="121">
        <v>1846097607.1799998</v>
      </c>
      <c r="F43" s="121">
        <v>1850968176.5100002</v>
      </c>
      <c r="G43" s="121">
        <v>1798053758.9200008</v>
      </c>
      <c r="H43" s="121">
        <v>2281963586.46</v>
      </c>
      <c r="I43" s="121">
        <v>2693712905.6899996</v>
      </c>
      <c r="J43" s="121">
        <v>2017771762.3</v>
      </c>
      <c r="K43" s="121">
        <v>1968589762.71</v>
      </c>
      <c r="L43" s="121">
        <v>2163118939.7999997</v>
      </c>
      <c r="M43" s="121">
        <v>2050386345.9800003</v>
      </c>
      <c r="N43" s="121">
        <v>1947306412.2799997</v>
      </c>
      <c r="O43" s="121">
        <v>1807235451.77</v>
      </c>
      <c r="P43" s="121">
        <v>1743749371.46</v>
      </c>
      <c r="Q43" s="121">
        <v>2085116953.03</v>
      </c>
      <c r="R43" s="121">
        <v>1447286565.03</v>
      </c>
      <c r="S43" s="121">
        <v>1563322410.0600002</v>
      </c>
      <c r="T43" s="121">
        <v>1549622694.52</v>
      </c>
      <c r="U43" s="121">
        <v>1847316164.3300002</v>
      </c>
      <c r="V43" s="121">
        <v>1868351680.1299999</v>
      </c>
      <c r="W43" s="121">
        <v>1428632033.0599999</v>
      </c>
      <c r="X43" s="121">
        <v>1669713412.6800001</v>
      </c>
      <c r="Y43" s="121">
        <v>1588189322.3199999</v>
      </c>
      <c r="Z43" s="121">
        <v>1404540199.5799999</v>
      </c>
      <c r="AA43" s="121">
        <v>1086046453.6399999</v>
      </c>
      <c r="AB43" s="121">
        <v>1096300347.51</v>
      </c>
      <c r="AC43" s="121">
        <v>908953648.99999905</v>
      </c>
      <c r="AD43" s="121">
        <v>987224989.77000093</v>
      </c>
      <c r="AE43" s="121">
        <v>947755485.22000003</v>
      </c>
      <c r="AF43" s="121">
        <v>1380030325.48</v>
      </c>
      <c r="AG43" s="121">
        <v>1804053644.6700001</v>
      </c>
      <c r="AH43" s="121">
        <v>1650633779.0699999</v>
      </c>
      <c r="AI43" s="121">
        <v>1771676834.55</v>
      </c>
      <c r="AJ43" s="121">
        <v>2131347911.1199999</v>
      </c>
      <c r="AK43" s="121">
        <v>3536408647.52</v>
      </c>
      <c r="AL43" s="121">
        <v>1908747349.9200001</v>
      </c>
      <c r="AM43" s="121">
        <v>1538636651.8299999</v>
      </c>
      <c r="AN43" s="121">
        <v>2005907839.5899999</v>
      </c>
      <c r="AO43" s="121">
        <v>4062121508.9299998</v>
      </c>
      <c r="AP43" s="121">
        <v>1889086691.26</v>
      </c>
      <c r="AQ43" s="121">
        <v>1810534506.5999999</v>
      </c>
      <c r="AR43" s="121">
        <v>1917908161.53</v>
      </c>
    </row>
    <row r="44" spans="1:44" s="79" customFormat="1">
      <c r="A44" s="129" t="s">
        <v>591</v>
      </c>
      <c r="B44" s="121">
        <v>445699808.31</v>
      </c>
      <c r="C44" s="121">
        <v>445699808.32999998</v>
      </c>
      <c r="D44" s="121">
        <v>228330657.93000001</v>
      </c>
      <c r="E44" s="121">
        <v>228330657.93000001</v>
      </c>
      <c r="F44" s="121">
        <v>138929364.41999999</v>
      </c>
      <c r="G44" s="121">
        <v>138929364.41999999</v>
      </c>
      <c r="H44" s="121">
        <v>40070430.359999999</v>
      </c>
      <c r="I44" s="121">
        <v>40070430.359999999</v>
      </c>
      <c r="J44" s="121">
        <v>-53672702.039999999</v>
      </c>
      <c r="K44" s="121">
        <v>-53672702.020000003</v>
      </c>
      <c r="L44" s="121">
        <v>-140823115.71000001</v>
      </c>
      <c r="M44" s="121">
        <v>-140823115.69</v>
      </c>
      <c r="N44" s="121">
        <v>-59293640.460000001</v>
      </c>
      <c r="O44" s="121">
        <v>-59293640.450000003</v>
      </c>
      <c r="P44" s="121">
        <v>-66121323.659999996</v>
      </c>
      <c r="Q44" s="121">
        <v>-66121323.630000003</v>
      </c>
      <c r="R44" s="121">
        <v>116219998.2</v>
      </c>
      <c r="S44" s="121">
        <v>116219998.18000001</v>
      </c>
      <c r="T44" s="121">
        <v>205628430.41999999</v>
      </c>
      <c r="U44" s="121">
        <v>205628430.38999999</v>
      </c>
      <c r="V44" s="121">
        <v>86249066.790000007</v>
      </c>
      <c r="W44" s="121">
        <v>86249066.799999997</v>
      </c>
      <c r="X44" s="121">
        <v>-61039778.009999998</v>
      </c>
      <c r="Y44" s="121">
        <v>-61039777.990000002</v>
      </c>
      <c r="Z44" s="121">
        <v>-140107313.00999999</v>
      </c>
      <c r="AA44" s="121">
        <v>-140107312.99000001</v>
      </c>
      <c r="AB44" s="121">
        <v>-122999426.48999999</v>
      </c>
      <c r="AC44" s="121">
        <v>-122999426.51000001</v>
      </c>
      <c r="AD44" s="121">
        <v>115505451</v>
      </c>
      <c r="AE44" s="121">
        <v>115505451</v>
      </c>
      <c r="AF44" s="121">
        <v>698108814.50999999</v>
      </c>
      <c r="AG44" s="121">
        <v>698108814.49000001</v>
      </c>
      <c r="AH44" s="121">
        <v>552772080.50999999</v>
      </c>
      <c r="AI44" s="121">
        <v>552772080.49000001</v>
      </c>
      <c r="AJ44" s="121">
        <v>899353157.49000001</v>
      </c>
      <c r="AK44" s="121">
        <v>899353157.50999999</v>
      </c>
      <c r="AL44" s="121">
        <v>884026728</v>
      </c>
      <c r="AM44" s="121">
        <v>884026728</v>
      </c>
      <c r="AN44" s="121">
        <v>567401555.49000001</v>
      </c>
      <c r="AO44" s="121">
        <v>567401555.50999999</v>
      </c>
      <c r="AP44" s="121">
        <v>615580070.49000001</v>
      </c>
      <c r="AQ44" s="121">
        <v>615580070.50999999</v>
      </c>
      <c r="AR44" s="121">
        <v>700102278.50999999</v>
      </c>
    </row>
    <row r="45" spans="1:44" s="79" customFormat="1">
      <c r="A45" s="129" t="s">
        <v>875</v>
      </c>
      <c r="B45" s="121">
        <v>259821911.52000001</v>
      </c>
      <c r="C45" s="121">
        <v>228470787.74000001</v>
      </c>
      <c r="D45" s="121">
        <v>162855815.74000001</v>
      </c>
      <c r="E45" s="121">
        <v>223160188.00999999</v>
      </c>
      <c r="F45" s="121">
        <v>444370572.88999999</v>
      </c>
      <c r="G45" s="121">
        <v>315549669.81</v>
      </c>
      <c r="H45" s="121">
        <v>223041138.00999999</v>
      </c>
      <c r="I45" s="121">
        <v>353690081.32999998</v>
      </c>
      <c r="J45" s="121">
        <v>373329547.88999999</v>
      </c>
      <c r="K45" s="121">
        <v>307009020.99000001</v>
      </c>
      <c r="L45" s="121">
        <v>212026984.88</v>
      </c>
      <c r="M45" s="121">
        <v>151226869.59</v>
      </c>
      <c r="N45" s="121">
        <v>188619397.44999999</v>
      </c>
      <c r="O45" s="121">
        <v>129184968.06</v>
      </c>
      <c r="P45" s="121">
        <v>127216361.95999999</v>
      </c>
      <c r="Q45" s="121">
        <v>192769177.87</v>
      </c>
      <c r="R45" s="121">
        <v>161862417.40000001</v>
      </c>
      <c r="S45" s="121">
        <v>315032969.42000002</v>
      </c>
      <c r="T45" s="121">
        <v>172236025.44999999</v>
      </c>
      <c r="U45" s="121">
        <v>147163487.37</v>
      </c>
      <c r="V45" s="121">
        <v>276284084.64999998</v>
      </c>
      <c r="W45" s="121">
        <v>191195805.91999999</v>
      </c>
      <c r="X45" s="121">
        <v>134245657.90000001</v>
      </c>
      <c r="Y45" s="121">
        <v>291656541.33999997</v>
      </c>
      <c r="Z45" s="121">
        <v>163058364.38999999</v>
      </c>
      <c r="AA45" s="121">
        <v>93615556.730000004</v>
      </c>
      <c r="AB45" s="121">
        <v>270604965.81999999</v>
      </c>
      <c r="AC45" s="121">
        <v>434568179.22000003</v>
      </c>
      <c r="AD45" s="121">
        <v>310222449.38999999</v>
      </c>
      <c r="AE45" s="121">
        <v>314668994.60000002</v>
      </c>
      <c r="AF45" s="121">
        <v>441962140.49000001</v>
      </c>
      <c r="AG45" s="121">
        <v>414710791.50999999</v>
      </c>
      <c r="AH45" s="121">
        <v>495469362.05000001</v>
      </c>
      <c r="AI45" s="121">
        <v>367493505.5</v>
      </c>
      <c r="AJ45" s="121">
        <v>-8346074.5499999998</v>
      </c>
      <c r="AK45" s="121">
        <v>303680674.50999999</v>
      </c>
      <c r="AL45" s="121">
        <v>345273799.48000002</v>
      </c>
      <c r="AM45" s="121">
        <v>225385856.31</v>
      </c>
      <c r="AN45" s="121">
        <v>159830846.27000001</v>
      </c>
      <c r="AO45" s="121">
        <v>223526396.18000001</v>
      </c>
      <c r="AP45" s="121">
        <v>318971772.06</v>
      </c>
      <c r="AQ45" s="121">
        <v>264836158.46000001</v>
      </c>
      <c r="AR45" s="121">
        <v>209368153.41999999</v>
      </c>
    </row>
    <row r="46" spans="1:44" s="79" customFormat="1">
      <c r="A46" s="129" t="s">
        <v>698</v>
      </c>
      <c r="B46" s="121">
        <v>-2665610341.9699998</v>
      </c>
      <c r="C46" s="121">
        <v>-1784579831.74</v>
      </c>
      <c r="D46" s="121">
        <v>-2534493335.77</v>
      </c>
      <c r="E46" s="121">
        <v>-2569528067.8499999</v>
      </c>
      <c r="F46" s="121">
        <v>-2490338120.6900001</v>
      </c>
      <c r="G46" s="121">
        <v>-2391105340.4899998</v>
      </c>
      <c r="H46" s="121">
        <v>-2446196362.1799989</v>
      </c>
      <c r="I46" s="121">
        <v>-2672106477.5499978</v>
      </c>
      <c r="J46" s="121">
        <v>-2643557717.8599997</v>
      </c>
      <c r="K46" s="121">
        <v>-2914123613.8899999</v>
      </c>
      <c r="L46" s="121">
        <v>-2950388734.4699998</v>
      </c>
      <c r="M46" s="121">
        <v>-3063327070.0799999</v>
      </c>
      <c r="N46" s="121">
        <v>-2937280262.8500013</v>
      </c>
      <c r="O46" s="121">
        <v>-2804554824.5499544</v>
      </c>
      <c r="P46" s="121">
        <v>-2969880759.5500016</v>
      </c>
      <c r="Q46" s="121">
        <v>-3076895562.7000623</v>
      </c>
      <c r="R46" s="121">
        <v>-2598410365.210022</v>
      </c>
      <c r="S46" s="121">
        <v>-2896627645.0799704</v>
      </c>
      <c r="T46" s="121">
        <v>-2902395637.7200003</v>
      </c>
      <c r="U46" s="121">
        <v>-2164182290.6499996</v>
      </c>
      <c r="V46" s="121">
        <v>-2785021656.2800999</v>
      </c>
      <c r="W46" s="121">
        <v>-2445094131.3800001</v>
      </c>
      <c r="X46" s="121">
        <v>-2803284926.8698997</v>
      </c>
      <c r="Y46" s="121">
        <v>-3174576770.0799999</v>
      </c>
      <c r="Z46" s="121">
        <v>-2638540381.9699998</v>
      </c>
      <c r="AA46" s="121">
        <v>-2217731777.96</v>
      </c>
      <c r="AB46" s="121">
        <v>-2512093148.7199998</v>
      </c>
      <c r="AC46" s="121">
        <v>-2750857450.4100003</v>
      </c>
      <c r="AD46" s="121">
        <v>-3339308233.0300002</v>
      </c>
      <c r="AE46" s="121">
        <v>-2613630273.9199901</v>
      </c>
      <c r="AF46" s="121">
        <v>-3084158847.5599999</v>
      </c>
      <c r="AG46" s="121">
        <v>-2691455969.9499998</v>
      </c>
      <c r="AH46" s="121">
        <v>-3017360461.8499999</v>
      </c>
      <c r="AI46" s="121">
        <v>-2800413774.8700004</v>
      </c>
      <c r="AJ46" s="121">
        <v>-3155163239.8399997</v>
      </c>
      <c r="AK46" s="121">
        <v>-3460697444.8400097</v>
      </c>
      <c r="AL46" s="121">
        <v>-3524038244.6499996</v>
      </c>
      <c r="AM46" s="121">
        <v>-3580008351.8299999</v>
      </c>
      <c r="AN46" s="121">
        <v>-3794233422.8400002</v>
      </c>
      <c r="AO46" s="121">
        <v>-5160068402.96</v>
      </c>
      <c r="AP46" s="121">
        <v>-3888382578.71</v>
      </c>
      <c r="AQ46" s="121">
        <v>-3908674509.4400001</v>
      </c>
      <c r="AR46" s="121">
        <v>-4146907778.9400001</v>
      </c>
    </row>
    <row r="47" spans="1:44" s="79" customFormat="1">
      <c r="A47" s="118" t="s">
        <v>212</v>
      </c>
      <c r="B47" s="119">
        <v>3709940079.2599945</v>
      </c>
      <c r="C47" s="119">
        <v>4485729778.8799915</v>
      </c>
      <c r="D47" s="119">
        <v>4050631063.7099996</v>
      </c>
      <c r="E47" s="119">
        <v>4331931190.119978</v>
      </c>
      <c r="F47" s="119">
        <v>4035059998.0900073</v>
      </c>
      <c r="G47" s="119">
        <v>4094809351.7199984</v>
      </c>
      <c r="H47" s="119">
        <v>4066641399.9300027</v>
      </c>
      <c r="I47" s="119">
        <v>3571254714.5150194</v>
      </c>
      <c r="J47" s="119">
        <v>1164991558.0000076</v>
      </c>
      <c r="K47" s="119">
        <v>2400313026.2600794</v>
      </c>
      <c r="L47" s="119">
        <v>4071395056.0099907</v>
      </c>
      <c r="M47" s="119">
        <v>3079708442.5601044</v>
      </c>
      <c r="N47" s="119">
        <v>4168526568.9599934</v>
      </c>
      <c r="O47" s="119">
        <v>4671149590.3299408</v>
      </c>
      <c r="P47" s="119">
        <v>4296328102.3100052</v>
      </c>
      <c r="Q47" s="119">
        <v>5427437305.8099318</v>
      </c>
      <c r="R47" s="119">
        <v>4735959850.3199768</v>
      </c>
      <c r="S47" s="119">
        <v>5860802148.2400198</v>
      </c>
      <c r="T47" s="119">
        <v>5952960509.1199951</v>
      </c>
      <c r="U47" s="119">
        <v>6551722832.6699009</v>
      </c>
      <c r="V47" s="119">
        <v>5955537004.3200083</v>
      </c>
      <c r="W47" s="119">
        <v>6060703321.0899973</v>
      </c>
      <c r="X47" s="119">
        <v>6353157960.8600035</v>
      </c>
      <c r="Y47" s="119">
        <v>6545843302.9300041</v>
      </c>
      <c r="Z47" s="119">
        <v>5291851928.9900141</v>
      </c>
      <c r="AA47" s="119">
        <v>5052272611.420002</v>
      </c>
      <c r="AB47" s="119">
        <v>5311144264.019989</v>
      </c>
      <c r="AC47" s="119">
        <v>4445671089.3398867</v>
      </c>
      <c r="AD47" s="119">
        <v>6960446873.1899977</v>
      </c>
      <c r="AE47" s="119">
        <v>7096290998.0600185</v>
      </c>
      <c r="AF47" s="119">
        <v>8295056721.4400005</v>
      </c>
      <c r="AG47" s="119">
        <v>8754201502.1300144</v>
      </c>
      <c r="AH47" s="119">
        <v>9570126828.4099998</v>
      </c>
      <c r="AI47" s="119">
        <v>11877793979.970112</v>
      </c>
      <c r="AJ47" s="119">
        <v>13162231590.700012</v>
      </c>
      <c r="AK47" s="119">
        <v>14100884238.080002</v>
      </c>
      <c r="AL47" s="119">
        <v>12910181078.569994</v>
      </c>
      <c r="AM47" s="119">
        <v>13039428890.920097</v>
      </c>
      <c r="AN47" s="119">
        <v>12963712656.929895</v>
      </c>
      <c r="AO47" s="119">
        <v>13088326615.340076</v>
      </c>
      <c r="AP47" s="119">
        <v>13789757033.150005</v>
      </c>
      <c r="AQ47" s="119">
        <v>14088800434.839998</v>
      </c>
      <c r="AR47" s="119">
        <v>12039686223.559988</v>
      </c>
    </row>
    <row r="48" spans="1:44" s="79" customFormat="1">
      <c r="A48" s="122" t="s">
        <v>699</v>
      </c>
      <c r="B48" s="121">
        <v>25632287.010000002</v>
      </c>
      <c r="C48" s="121">
        <v>37640934.82</v>
      </c>
      <c r="D48" s="121">
        <v>43092535.520000003</v>
      </c>
      <c r="E48" s="121">
        <v>37461495.770000003</v>
      </c>
      <c r="F48" s="121">
        <v>382898.079999924</v>
      </c>
      <c r="G48" s="121">
        <v>68285070.679996595</v>
      </c>
      <c r="H48" s="121">
        <v>68837943.280000001</v>
      </c>
      <c r="I48" s="121">
        <v>28557602.629999999</v>
      </c>
      <c r="J48" s="121">
        <v>36592168.049999997</v>
      </c>
      <c r="K48" s="121">
        <v>71687710.640000001</v>
      </c>
      <c r="L48" s="121">
        <v>55069996.649999999</v>
      </c>
      <c r="M48" s="121">
        <v>63781162.020000003</v>
      </c>
      <c r="N48" s="121">
        <v>45114723.789999999</v>
      </c>
      <c r="O48" s="121">
        <v>59475703.289999999</v>
      </c>
      <c r="P48" s="121">
        <v>33784480.439999998</v>
      </c>
      <c r="Q48" s="121">
        <v>47899784.870000497</v>
      </c>
      <c r="R48" s="121">
        <v>40046833.43</v>
      </c>
      <c r="S48" s="121">
        <v>63009813.340000004</v>
      </c>
      <c r="T48" s="121">
        <v>62797788.329999998</v>
      </c>
      <c r="U48" s="121">
        <v>52075615.380000003</v>
      </c>
      <c r="V48" s="121">
        <v>78064390.670000106</v>
      </c>
      <c r="W48" s="121">
        <v>-23420746.930000201</v>
      </c>
      <c r="X48" s="121">
        <v>44522841.489999801</v>
      </c>
      <c r="Y48" s="121">
        <v>24045651.309999298</v>
      </c>
      <c r="Z48" s="121">
        <v>47239064.75</v>
      </c>
      <c r="AA48" s="121">
        <v>67331670.929999903</v>
      </c>
      <c r="AB48" s="121">
        <v>42926434.75</v>
      </c>
      <c r="AC48" s="121">
        <v>-2595268.0300000799</v>
      </c>
      <c r="AD48" s="121">
        <v>122755234.73999999</v>
      </c>
      <c r="AE48" s="121">
        <v>47755549.609999999</v>
      </c>
      <c r="AF48" s="121">
        <v>64011110.979999997</v>
      </c>
      <c r="AG48" s="121">
        <v>11535903.51</v>
      </c>
      <c r="AH48" s="121">
        <v>-2670942.9699999099</v>
      </c>
      <c r="AI48" s="121">
        <v>78463048.110000104</v>
      </c>
      <c r="AJ48" s="121">
        <v>40031925.340000004</v>
      </c>
      <c r="AK48" s="121">
        <v>25339825.300000001</v>
      </c>
      <c r="AL48" s="121">
        <v>106861211.44</v>
      </c>
      <c r="AM48" s="121">
        <v>51228055.140000001</v>
      </c>
      <c r="AN48" s="121">
        <v>41061561.039999999</v>
      </c>
      <c r="AO48" s="121">
        <v>54376286.210000001</v>
      </c>
      <c r="AP48" s="121">
        <v>47588530.259999998</v>
      </c>
      <c r="AQ48" s="121">
        <v>56031436.079999998</v>
      </c>
      <c r="AR48" s="121">
        <v>89573241.340000093</v>
      </c>
    </row>
    <row r="49" spans="1:44" s="79" customFormat="1">
      <c r="A49" s="118" t="s">
        <v>214</v>
      </c>
      <c r="B49" s="119">
        <v>3735572366.2699947</v>
      </c>
      <c r="C49" s="119">
        <v>4523370713.6999912</v>
      </c>
      <c r="D49" s="119">
        <v>4093723599.2299995</v>
      </c>
      <c r="E49" s="119">
        <v>4369392685.8899784</v>
      </c>
      <c r="F49" s="119">
        <v>4035442896.1700072</v>
      </c>
      <c r="G49" s="119">
        <v>4163094422.3999949</v>
      </c>
      <c r="H49" s="119">
        <v>4135479343.2100029</v>
      </c>
      <c r="I49" s="119">
        <v>3599812317.1450195</v>
      </c>
      <c r="J49" s="119">
        <v>1201583726.0500076</v>
      </c>
      <c r="K49" s="119">
        <v>2472000736.9000793</v>
      </c>
      <c r="L49" s="119">
        <v>4126465052.6599908</v>
      </c>
      <c r="M49" s="119">
        <v>3143489604.5801044</v>
      </c>
      <c r="N49" s="119">
        <v>4213641292.7499933</v>
      </c>
      <c r="O49" s="119">
        <v>4730625293.6199408</v>
      </c>
      <c r="P49" s="119">
        <v>4330112582.7500048</v>
      </c>
      <c r="Q49" s="119">
        <v>5475337090.6799326</v>
      </c>
      <c r="R49" s="119">
        <v>4776006683.7499771</v>
      </c>
      <c r="S49" s="119">
        <v>5923811961.58002</v>
      </c>
      <c r="T49" s="119">
        <v>6015758297.449995</v>
      </c>
      <c r="U49" s="119">
        <v>6603798448.049901</v>
      </c>
      <c r="V49" s="119">
        <v>6033601394.9900084</v>
      </c>
      <c r="W49" s="119">
        <v>6037282574.159997</v>
      </c>
      <c r="X49" s="119">
        <v>6397680802.3500032</v>
      </c>
      <c r="Y49" s="119">
        <v>6569888954.2400036</v>
      </c>
      <c r="Z49" s="119">
        <v>5339090993.7400141</v>
      </c>
      <c r="AA49" s="119">
        <v>5119604282.3500023</v>
      </c>
      <c r="AB49" s="119">
        <v>5354070698.769989</v>
      </c>
      <c r="AC49" s="119">
        <v>4443075821.3098869</v>
      </c>
      <c r="AD49" s="119">
        <v>7083202107.9299974</v>
      </c>
      <c r="AE49" s="119">
        <v>7144046547.6700182</v>
      </c>
      <c r="AF49" s="119">
        <v>8359067832.4200001</v>
      </c>
      <c r="AG49" s="119">
        <v>8765737405.6400146</v>
      </c>
      <c r="AH49" s="119">
        <v>9567455885.4400005</v>
      </c>
      <c r="AI49" s="119">
        <v>11956257028.080112</v>
      </c>
      <c r="AJ49" s="119">
        <v>13202263516.040012</v>
      </c>
      <c r="AK49" s="119">
        <v>14126224063.380001</v>
      </c>
      <c r="AL49" s="119">
        <v>13017042290.009995</v>
      </c>
      <c r="AM49" s="119">
        <v>13090656946.060097</v>
      </c>
      <c r="AN49" s="119">
        <v>13004774217.969896</v>
      </c>
      <c r="AO49" s="119">
        <v>13142702901.550076</v>
      </c>
      <c r="AP49" s="119">
        <v>13837345563.410006</v>
      </c>
      <c r="AQ49" s="119">
        <v>14144831870.919998</v>
      </c>
      <c r="AR49" s="119">
        <v>12129259464.899988</v>
      </c>
    </row>
    <row r="50" spans="1:44" s="79" customFormat="1">
      <c r="A50" s="122" t="s">
        <v>443</v>
      </c>
      <c r="B50" s="121">
        <v>-646945775.60000002</v>
      </c>
      <c r="C50" s="121">
        <v>-817353250.07000005</v>
      </c>
      <c r="D50" s="121">
        <v>-463399355.81999999</v>
      </c>
      <c r="E50" s="121">
        <v>-508643036.38</v>
      </c>
      <c r="F50" s="121">
        <v>-74255951.750001803</v>
      </c>
      <c r="G50" s="121">
        <v>-330987045.04999697</v>
      </c>
      <c r="H50" s="121">
        <v>-282656274.69</v>
      </c>
      <c r="I50" s="121">
        <v>-140241741.83000001</v>
      </c>
      <c r="J50" s="121">
        <v>659441524.14999998</v>
      </c>
      <c r="K50" s="121">
        <v>11944806.7600001</v>
      </c>
      <c r="L50" s="121">
        <v>-1079062491.0799999</v>
      </c>
      <c r="M50" s="121">
        <v>-771414545.15999997</v>
      </c>
      <c r="N50" s="121">
        <v>-995484987.17999995</v>
      </c>
      <c r="O50" s="121">
        <v>-1333508669.45</v>
      </c>
      <c r="P50" s="121">
        <v>-798553151.84000003</v>
      </c>
      <c r="Q50" s="121">
        <v>-1475972426.6400001</v>
      </c>
      <c r="R50" s="121">
        <v>-1004117841.5599999</v>
      </c>
      <c r="S50" s="121">
        <v>-1869920886.6900001</v>
      </c>
      <c r="T50" s="121">
        <v>-1832254510.0599999</v>
      </c>
      <c r="U50" s="121">
        <v>-1989350423.51</v>
      </c>
      <c r="V50" s="121">
        <v>-851671619.37</v>
      </c>
      <c r="W50" s="121">
        <v>-570523843.38999999</v>
      </c>
      <c r="X50" s="121">
        <v>-850156963.32000005</v>
      </c>
      <c r="Y50" s="121">
        <v>-868143425.549999</v>
      </c>
      <c r="Z50" s="121">
        <v>-1157325617.5</v>
      </c>
      <c r="AA50" s="121">
        <v>-966725433.90999997</v>
      </c>
      <c r="AB50" s="121">
        <v>-991800303.90999997</v>
      </c>
      <c r="AC50" s="121">
        <v>22393915.5599989</v>
      </c>
      <c r="AD50" s="121">
        <v>-1169102103.4100001</v>
      </c>
      <c r="AE50" s="121">
        <v>-1113320596.46</v>
      </c>
      <c r="AF50" s="121">
        <v>-2189235470.9499998</v>
      </c>
      <c r="AG50" s="121">
        <v>-1608795663.8499999</v>
      </c>
      <c r="AH50" s="121">
        <v>-1560329146.9000001</v>
      </c>
      <c r="AI50" s="121">
        <v>-2491434081.25</v>
      </c>
      <c r="AJ50" s="121">
        <v>-2979852062.8200002</v>
      </c>
      <c r="AK50" s="121">
        <v>-3163501357.8200002</v>
      </c>
      <c r="AL50" s="121">
        <v>-2564347040.4699998</v>
      </c>
      <c r="AM50" s="121">
        <v>-2334744895.5100002</v>
      </c>
      <c r="AN50" s="121">
        <v>-2139390215.5</v>
      </c>
      <c r="AO50" s="121">
        <v>-1343113276.5999999</v>
      </c>
      <c r="AP50" s="121">
        <v>-2378727532.21</v>
      </c>
      <c r="AQ50" s="121">
        <v>-2529763855.8699999</v>
      </c>
      <c r="AR50" s="121">
        <v>-499848811.5</v>
      </c>
    </row>
    <row r="51" spans="1:44" s="79" customFormat="1">
      <c r="A51" s="120" t="s">
        <v>700</v>
      </c>
      <c r="B51" s="121">
        <v>352932688.72799999</v>
      </c>
      <c r="C51" s="121">
        <v>359886344.06400001</v>
      </c>
      <c r="D51" s="121">
        <v>376524164.028</v>
      </c>
      <c r="E51" s="121">
        <v>380271199.19199997</v>
      </c>
      <c r="F51" s="121">
        <v>474360091.96950001</v>
      </c>
      <c r="G51" s="121">
        <v>521071508.6505</v>
      </c>
      <c r="H51" s="121">
        <v>549008225.22599995</v>
      </c>
      <c r="I51" s="121">
        <v>455917565.79449999</v>
      </c>
      <c r="J51" s="121">
        <v>291032636.11199999</v>
      </c>
      <c r="K51" s="121">
        <v>344015555.11199999</v>
      </c>
      <c r="L51" s="121">
        <v>296395589.31300002</v>
      </c>
      <c r="M51" s="121">
        <v>128129592.3075</v>
      </c>
      <c r="N51" s="121">
        <v>319635290.06999999</v>
      </c>
      <c r="O51" s="121">
        <v>350451781.56449997</v>
      </c>
      <c r="P51" s="121">
        <v>375378396.56099999</v>
      </c>
      <c r="Q51" s="121">
        <v>407563525.95749998</v>
      </c>
      <c r="R51" s="121">
        <v>370563069.64950001</v>
      </c>
      <c r="S51" s="121">
        <v>431057808.66149998</v>
      </c>
      <c r="T51" s="121">
        <v>629734479.83099997</v>
      </c>
      <c r="U51" s="121">
        <v>891464499.88199997</v>
      </c>
      <c r="V51" s="121">
        <v>636375542.86800003</v>
      </c>
      <c r="W51" s="121">
        <v>682651742.75599992</v>
      </c>
      <c r="X51" s="121">
        <v>676056973.4000001</v>
      </c>
      <c r="Y51" s="121">
        <v>697932208.796</v>
      </c>
      <c r="Z51" s="121">
        <v>401008824.72450006</v>
      </c>
      <c r="AA51" s="121">
        <v>397364566.79250002</v>
      </c>
      <c r="AB51" s="121">
        <v>382103262.40499997</v>
      </c>
      <c r="AC51" s="121">
        <v>708123228.26400006</v>
      </c>
      <c r="AD51" s="121">
        <v>623804157.09450006</v>
      </c>
      <c r="AE51" s="121">
        <v>660129785.67599988</v>
      </c>
      <c r="AF51" s="121">
        <v>874568162.57499981</v>
      </c>
      <c r="AG51" s="121">
        <v>848370975.99000025</v>
      </c>
      <c r="AH51" s="121">
        <v>935270314.16400015</v>
      </c>
      <c r="AI51" s="121">
        <v>1054210700.9475001</v>
      </c>
      <c r="AJ51" s="121">
        <v>1166249907.1486001</v>
      </c>
      <c r="AK51" s="121">
        <v>1180175003.5732</v>
      </c>
      <c r="AL51" s="121">
        <v>1292461144.6725001</v>
      </c>
      <c r="AM51" s="121">
        <v>1275577718.7329998</v>
      </c>
      <c r="AN51" s="121">
        <v>1310421585.7665</v>
      </c>
      <c r="AO51" s="121">
        <v>1227620897.8920002</v>
      </c>
      <c r="AP51" s="121">
        <v>1279575668.1149998</v>
      </c>
      <c r="AQ51" s="121">
        <v>1332377831.2365</v>
      </c>
      <c r="AR51" s="121">
        <v>1720708387.3170002</v>
      </c>
    </row>
    <row r="52" spans="1:44" s="79" customFormat="1">
      <c r="A52" s="122" t="s">
        <v>336</v>
      </c>
      <c r="B52" s="121">
        <v>-330058796.06</v>
      </c>
      <c r="C52" s="121">
        <v>-378402901.69</v>
      </c>
      <c r="D52" s="121">
        <v>-367877852.94</v>
      </c>
      <c r="E52" s="121">
        <v>-390995596.75</v>
      </c>
      <c r="F52" s="121">
        <v>-531174916.88</v>
      </c>
      <c r="G52" s="121">
        <v>-388737263.94</v>
      </c>
      <c r="H52" s="121">
        <v>-523242475.63999999</v>
      </c>
      <c r="I52" s="121">
        <v>-346529789.07999998</v>
      </c>
      <c r="J52" s="121">
        <v>-185593882.34</v>
      </c>
      <c r="K52" s="121">
        <v>-245705392.78</v>
      </c>
      <c r="L52" s="121">
        <v>-302955380.08999997</v>
      </c>
      <c r="M52" s="121">
        <v>-184317635.94</v>
      </c>
      <c r="N52" s="121">
        <v>-307369878.95999998</v>
      </c>
      <c r="O52" s="121">
        <v>-354478093.58999997</v>
      </c>
      <c r="P52" s="121">
        <v>-361997630.47000003</v>
      </c>
      <c r="Q52" s="121">
        <v>-412405018.19999999</v>
      </c>
      <c r="R52" s="121">
        <v>-388314200.23000002</v>
      </c>
      <c r="S52" s="121">
        <v>-405954220.45999998</v>
      </c>
      <c r="T52" s="121">
        <v>-432443929.54000002</v>
      </c>
      <c r="U52" s="121">
        <v>-488151682.68000001</v>
      </c>
      <c r="V52" s="121">
        <v>-544413994.09000003</v>
      </c>
      <c r="W52" s="121">
        <v>-604244640.90999997</v>
      </c>
      <c r="X52" s="121">
        <v>-584045990.49000001</v>
      </c>
      <c r="Y52" s="121">
        <v>-614004175.34000003</v>
      </c>
      <c r="Z52" s="121">
        <v>-436075740.82999998</v>
      </c>
      <c r="AA52" s="121">
        <v>-426074522.63</v>
      </c>
      <c r="AB52" s="121">
        <v>-442039104.31999999</v>
      </c>
      <c r="AC52" s="121">
        <v>-397856393.11000001</v>
      </c>
      <c r="AD52" s="121">
        <v>-599571067.13999999</v>
      </c>
      <c r="AE52" s="121">
        <v>-679370245.91999996</v>
      </c>
      <c r="AF52" s="121">
        <v>-633418639</v>
      </c>
      <c r="AG52" s="121">
        <v>-732605614.53999996</v>
      </c>
      <c r="AH52" s="121">
        <v>-847376742.28999996</v>
      </c>
      <c r="AI52" s="121">
        <v>-995357135.48000002</v>
      </c>
      <c r="AJ52" s="121">
        <v>-1065188662.58</v>
      </c>
      <c r="AK52" s="121">
        <v>-1150952458.96</v>
      </c>
      <c r="AL52" s="121">
        <v>-1088878392.8399999</v>
      </c>
      <c r="AM52" s="121">
        <v>-1119550873.3599999</v>
      </c>
      <c r="AN52" s="121">
        <v>-1118712761.9000001</v>
      </c>
      <c r="AO52" s="121">
        <v>-1196937563.5899999</v>
      </c>
      <c r="AP52" s="121">
        <v>-1182696289.1700001</v>
      </c>
      <c r="AQ52" s="121">
        <v>-1208054427.03</v>
      </c>
      <c r="AR52" s="121">
        <v>-1208812001.03</v>
      </c>
    </row>
    <row r="53" spans="1:44" s="79" customFormat="1">
      <c r="A53" s="122" t="s">
        <v>691</v>
      </c>
      <c r="B53" s="121">
        <v>-322117971.51999998</v>
      </c>
      <c r="C53" s="121">
        <v>-325827755.87</v>
      </c>
      <c r="D53" s="121">
        <v>-377840732.42000002</v>
      </c>
      <c r="E53" s="121">
        <v>-449408410.33999997</v>
      </c>
      <c r="F53" s="121">
        <v>-404904378.81999999</v>
      </c>
      <c r="G53" s="121">
        <v>-403335783.62</v>
      </c>
      <c r="H53" s="121">
        <v>-448085505.31999999</v>
      </c>
      <c r="I53" s="121">
        <v>-465332294.74000001</v>
      </c>
      <c r="J53" s="121">
        <v>-389475960.11000001</v>
      </c>
      <c r="K53" s="121">
        <v>-437609844.52999997</v>
      </c>
      <c r="L53" s="121">
        <v>-407252032.73000002</v>
      </c>
      <c r="M53" s="121">
        <v>-440701155.69999999</v>
      </c>
      <c r="N53" s="121">
        <v>-396010170.86000001</v>
      </c>
      <c r="O53" s="121">
        <v>-393610554.41000003</v>
      </c>
      <c r="P53" s="121">
        <v>-461508343.63999999</v>
      </c>
      <c r="Q53" s="121">
        <v>-398904360.16000003</v>
      </c>
      <c r="R53" s="121">
        <v>-357283708.14999998</v>
      </c>
      <c r="S53" s="121">
        <v>-407788963.27999997</v>
      </c>
      <c r="T53" s="121">
        <v>-349036842.50999999</v>
      </c>
      <c r="U53" s="121">
        <v>-281739462.39999998</v>
      </c>
      <c r="V53" s="121">
        <v>-390395957.72000003</v>
      </c>
      <c r="W53" s="121">
        <v>-430170008.95999998</v>
      </c>
      <c r="X53" s="121">
        <v>-420704472.38999999</v>
      </c>
      <c r="Y53" s="121">
        <v>-462477057.22000003</v>
      </c>
      <c r="Z53" s="121">
        <v>-350341214.31999999</v>
      </c>
      <c r="AA53" s="121">
        <v>-415674130.08999997</v>
      </c>
      <c r="AB53" s="121">
        <v>-438164921.83999997</v>
      </c>
      <c r="AC53" s="121">
        <v>-372341804.39999998</v>
      </c>
      <c r="AD53" s="121">
        <v>-401600547.04000002</v>
      </c>
      <c r="AE53" s="121">
        <v>-312299320.37</v>
      </c>
      <c r="AF53" s="121">
        <v>-397708525.56999999</v>
      </c>
      <c r="AG53" s="121">
        <v>-493904764.44</v>
      </c>
      <c r="AH53" s="121">
        <v>-526687802.47000003</v>
      </c>
      <c r="AI53" s="121">
        <v>-602317741.87</v>
      </c>
      <c r="AJ53" s="121">
        <v>-754343106.92999995</v>
      </c>
      <c r="AK53" s="121">
        <v>-799533128.73000002</v>
      </c>
      <c r="AL53" s="121">
        <v>-814283465.90999997</v>
      </c>
      <c r="AM53" s="121">
        <v>-851279608.82000005</v>
      </c>
      <c r="AN53" s="121">
        <v>-961864166.16999996</v>
      </c>
      <c r="AO53" s="121">
        <v>-1160432486.03</v>
      </c>
      <c r="AP53" s="121">
        <v>-975662056.26999998</v>
      </c>
      <c r="AQ53" s="121">
        <v>-905298441.74000001</v>
      </c>
      <c r="AR53" s="121">
        <v>-905976345.01999998</v>
      </c>
    </row>
    <row r="54" spans="1:44" s="79" customFormat="1">
      <c r="A54" s="134" t="s">
        <v>223</v>
      </c>
      <c r="B54" s="135">
        <v>2436449823.0899949</v>
      </c>
      <c r="C54" s="135">
        <v>3001786806.0699911</v>
      </c>
      <c r="D54" s="135">
        <v>2884605658.0499992</v>
      </c>
      <c r="E54" s="135">
        <v>3020345642.4199781</v>
      </c>
      <c r="F54" s="135">
        <v>3025107648.720005</v>
      </c>
      <c r="G54" s="135">
        <v>3040034329.7899981</v>
      </c>
      <c r="H54" s="135">
        <v>2881495087.5600028</v>
      </c>
      <c r="I54" s="135">
        <v>2647708491.4950199</v>
      </c>
      <c r="J54" s="135">
        <v>1285955407.7500076</v>
      </c>
      <c r="K54" s="135">
        <v>1800630306.3500793</v>
      </c>
      <c r="L54" s="135">
        <v>2337195148.7599907</v>
      </c>
      <c r="M54" s="135">
        <v>1747056267.7801044</v>
      </c>
      <c r="N54" s="135">
        <v>2514776255.7499933</v>
      </c>
      <c r="O54" s="135">
        <v>2649027976.1699409</v>
      </c>
      <c r="P54" s="135">
        <v>2708053456.8000045</v>
      </c>
      <c r="Q54" s="135">
        <v>3188055285.6799326</v>
      </c>
      <c r="R54" s="135">
        <v>3026290933.8099771</v>
      </c>
      <c r="S54" s="135">
        <v>3240147891.1500196</v>
      </c>
      <c r="T54" s="135">
        <v>3402023015.3399954</v>
      </c>
      <c r="U54" s="135">
        <v>3844556879.4599009</v>
      </c>
      <c r="V54" s="135">
        <v>4247119823.810008</v>
      </c>
      <c r="W54" s="135">
        <v>4432344080.8999968</v>
      </c>
      <c r="X54" s="135">
        <v>4542773376.1500034</v>
      </c>
      <c r="Y54" s="135">
        <v>4625264296.1300039</v>
      </c>
      <c r="Z54" s="135">
        <v>3395348421.090014</v>
      </c>
      <c r="AA54" s="135">
        <v>3311130195.7200022</v>
      </c>
      <c r="AB54" s="135">
        <v>3482066368.6999888</v>
      </c>
      <c r="AC54" s="135">
        <v>3695271539.3598852</v>
      </c>
      <c r="AD54" s="135">
        <v>4912928390.3399973</v>
      </c>
      <c r="AE54" s="135">
        <v>5039056384.9200182</v>
      </c>
      <c r="AF54" s="135">
        <v>5138705196.9000006</v>
      </c>
      <c r="AG54" s="135">
        <v>5930431362.8100147</v>
      </c>
      <c r="AH54" s="135">
        <v>6633062193.7800007</v>
      </c>
      <c r="AI54" s="135">
        <v>7867148069.480113</v>
      </c>
      <c r="AJ54" s="135">
        <v>8402879683.7100124</v>
      </c>
      <c r="AK54" s="135">
        <v>9012237117.8700027</v>
      </c>
      <c r="AL54" s="135">
        <v>8549533390.7899952</v>
      </c>
      <c r="AM54" s="135">
        <v>8785081568.3700962</v>
      </c>
      <c r="AN54" s="135">
        <v>8784807074.3998966</v>
      </c>
      <c r="AO54" s="135">
        <v>9442219575.3300743</v>
      </c>
      <c r="AP54" s="135">
        <v>9300259685.760004</v>
      </c>
      <c r="AQ54" s="135">
        <v>9501715146.2799988</v>
      </c>
      <c r="AR54" s="135">
        <v>9514622307.349987</v>
      </c>
    </row>
    <row r="55" spans="1:44" s="79" customFormat="1">
      <c r="A55" s="134" t="s">
        <v>224</v>
      </c>
      <c r="B55" s="135">
        <v>241148309.77000001</v>
      </c>
      <c r="C55" s="135">
        <v>-173210587.29000005</v>
      </c>
      <c r="D55" s="135">
        <v>-104209276.70999998</v>
      </c>
      <c r="E55" s="135">
        <v>-60903354.05999998</v>
      </c>
      <c r="F55" s="135">
        <v>2793242571.2600002</v>
      </c>
      <c r="G55" s="135">
        <v>-32476826.830000021</v>
      </c>
      <c r="H55" s="135">
        <v>180645895.08000016</v>
      </c>
      <c r="I55" s="135">
        <v>-136198719.38500011</v>
      </c>
      <c r="J55" s="135">
        <v>1073095304.76</v>
      </c>
      <c r="K55" s="135">
        <v>664417937.58000004</v>
      </c>
      <c r="L55" s="135">
        <v>-91018519.300000027</v>
      </c>
      <c r="M55" s="135">
        <v>-783776099.80000007</v>
      </c>
      <c r="N55" s="135">
        <v>-71755264.829999983</v>
      </c>
      <c r="O55" s="135">
        <v>-30346167.720000003</v>
      </c>
      <c r="P55" s="135">
        <v>132830212.60999998</v>
      </c>
      <c r="Q55" s="135">
        <v>-79865554.769999996</v>
      </c>
      <c r="R55" s="135">
        <v>-277479354.50999999</v>
      </c>
      <c r="S55" s="135">
        <v>-105142819.06999999</v>
      </c>
      <c r="T55" s="135">
        <v>-226609786.88999999</v>
      </c>
      <c r="U55" s="135">
        <v>-41762550.260000005</v>
      </c>
      <c r="V55" s="135">
        <v>-242327412.25999999</v>
      </c>
      <c r="W55" s="135">
        <v>-225041375.91999984</v>
      </c>
      <c r="X55" s="135">
        <v>-286633257.61000007</v>
      </c>
      <c r="Y55" s="135">
        <v>1068569255.5999994</v>
      </c>
      <c r="Z55" s="135">
        <v>-190666975.36000001</v>
      </c>
      <c r="AA55" s="135">
        <v>-102382661.80999999</v>
      </c>
      <c r="AB55" s="135">
        <v>-397164254.26999998</v>
      </c>
      <c r="AC55" s="135">
        <v>-496218458.35000008</v>
      </c>
      <c r="AD55" s="135">
        <v>-687021067.56999993</v>
      </c>
      <c r="AE55" s="135">
        <v>484637578.02999997</v>
      </c>
      <c r="AF55" s="135">
        <v>-529867913.58000004</v>
      </c>
      <c r="AG55" s="135">
        <v>-578468071</v>
      </c>
      <c r="AH55" s="135">
        <v>47320391.489999935</v>
      </c>
      <c r="AI55" s="135">
        <v>-178009924.28000003</v>
      </c>
      <c r="AJ55" s="135">
        <v>-260709809.44000003</v>
      </c>
      <c r="AK55" s="135">
        <v>-411677117.87</v>
      </c>
      <c r="AL55" s="135">
        <v>-342941303.14000005</v>
      </c>
      <c r="AM55" s="135">
        <v>-430804777.98999995</v>
      </c>
      <c r="AN55" s="135">
        <v>-388655609.40000004</v>
      </c>
      <c r="AO55" s="135">
        <v>-580289384.54999995</v>
      </c>
      <c r="AP55" s="135">
        <v>-518058656.30999994</v>
      </c>
      <c r="AQ55" s="135">
        <v>-536612796.24000001</v>
      </c>
      <c r="AR55" s="135">
        <v>-595052270.05000007</v>
      </c>
    </row>
    <row r="56" spans="1:44" s="79" customFormat="1" ht="13.5" thickBot="1">
      <c r="A56" s="132" t="s">
        <v>215</v>
      </c>
      <c r="B56" s="133">
        <v>2677598132.8599949</v>
      </c>
      <c r="C56" s="133">
        <v>2828576218.7799911</v>
      </c>
      <c r="D56" s="133">
        <v>2780396381.3399992</v>
      </c>
      <c r="E56" s="133">
        <v>2959442288.3599782</v>
      </c>
      <c r="F56" s="133">
        <v>5818350219.9800053</v>
      </c>
      <c r="G56" s="133">
        <v>3007557502.9599981</v>
      </c>
      <c r="H56" s="133">
        <v>3062140982.6400032</v>
      </c>
      <c r="I56" s="133">
        <v>2511509772.1100197</v>
      </c>
      <c r="J56" s="133">
        <v>2359050712.5100079</v>
      </c>
      <c r="K56" s="133">
        <v>2465048243.9300795</v>
      </c>
      <c r="L56" s="133">
        <v>2246176629.4599905</v>
      </c>
      <c r="M56" s="133">
        <v>963280167.98010433</v>
      </c>
      <c r="N56" s="133">
        <v>2443020990.9199934</v>
      </c>
      <c r="O56" s="133">
        <v>2618681808.4499412</v>
      </c>
      <c r="P56" s="133">
        <v>2840883669.4100046</v>
      </c>
      <c r="Q56" s="133">
        <v>3108189730.9099326</v>
      </c>
      <c r="R56" s="133">
        <v>2748811579.2999773</v>
      </c>
      <c r="S56" s="133">
        <v>3135005072.0800195</v>
      </c>
      <c r="T56" s="133">
        <v>3175413228.4499955</v>
      </c>
      <c r="U56" s="133">
        <v>3802794329.1999006</v>
      </c>
      <c r="V56" s="133">
        <v>4004792411.5500078</v>
      </c>
      <c r="W56" s="133">
        <v>4207302704.9799967</v>
      </c>
      <c r="X56" s="133">
        <v>4256140118.5400033</v>
      </c>
      <c r="Y56" s="133">
        <v>5693833551.7300034</v>
      </c>
      <c r="Z56" s="133">
        <v>3204681445.7300138</v>
      </c>
      <c r="AA56" s="133">
        <v>3208747533.9100022</v>
      </c>
      <c r="AB56" s="133">
        <v>3084902114.4299889</v>
      </c>
      <c r="AC56" s="133">
        <v>3199053081.0098853</v>
      </c>
      <c r="AD56" s="133">
        <v>4225907322.7699976</v>
      </c>
      <c r="AE56" s="133">
        <v>5523693962.9500179</v>
      </c>
      <c r="AF56" s="133">
        <v>4608837283.3200006</v>
      </c>
      <c r="AG56" s="133">
        <v>5351963291.8100147</v>
      </c>
      <c r="AH56" s="133">
        <v>6680382585.2700005</v>
      </c>
      <c r="AI56" s="133">
        <v>7689138145.2001133</v>
      </c>
      <c r="AJ56" s="133">
        <v>8142169874.2700129</v>
      </c>
      <c r="AK56" s="133">
        <v>8600560000.0000019</v>
      </c>
      <c r="AL56" s="133">
        <v>8206592087.6499949</v>
      </c>
      <c r="AM56" s="133">
        <v>8354276790.3800964</v>
      </c>
      <c r="AN56" s="133">
        <v>8396151464.999897</v>
      </c>
      <c r="AO56" s="133">
        <v>8861930190.7800751</v>
      </c>
      <c r="AP56" s="133">
        <v>8782201029.4500046</v>
      </c>
      <c r="AQ56" s="133">
        <v>8965102350.039999</v>
      </c>
      <c r="AR56" s="133">
        <v>8919570037.2999878</v>
      </c>
    </row>
    <row r="57" spans="1:44" s="79" customFormat="1" ht="13.5" thickTop="1">
      <c r="A57" s="124"/>
      <c r="B57" s="125"/>
      <c r="C57" s="125"/>
      <c r="D57" s="84"/>
      <c r="E57" s="84"/>
      <c r="F57" s="84"/>
      <c r="G57" s="84"/>
      <c r="H57" s="84"/>
      <c r="I57" s="84"/>
      <c r="J57" s="84"/>
      <c r="K57" s="84"/>
      <c r="L57" s="84"/>
      <c r="M57" s="84"/>
      <c r="N57" s="84"/>
      <c r="O57" s="84"/>
      <c r="P57" s="84"/>
      <c r="Q57" s="84"/>
      <c r="R57" s="84"/>
      <c r="S57" s="84"/>
      <c r="T57" s="84"/>
      <c r="U57" s="84"/>
      <c r="V57" s="84"/>
    </row>
    <row r="58" spans="1:44" s="79" customFormat="1">
      <c r="B58" s="126"/>
      <c r="C58" s="126"/>
      <c r="D58" s="126"/>
      <c r="E58" s="126"/>
      <c r="F58" s="126"/>
      <c r="G58" s="126"/>
      <c r="H58" s="126"/>
      <c r="I58" s="126"/>
      <c r="J58" s="126"/>
      <c r="K58" s="126"/>
      <c r="L58" s="126"/>
      <c r="M58" s="126"/>
      <c r="N58" s="126"/>
      <c r="O58" s="126"/>
      <c r="P58" s="126"/>
      <c r="Q58" s="126"/>
      <c r="R58" s="126"/>
      <c r="S58" s="126"/>
      <c r="T58" s="126"/>
      <c r="U58" s="126"/>
      <c r="V58" s="126"/>
      <c r="AM58" s="787"/>
    </row>
    <row r="59" spans="1:44" s="79" customFormat="1">
      <c r="B59" s="126"/>
      <c r="C59" s="126"/>
      <c r="D59" s="126"/>
      <c r="E59" s="126"/>
      <c r="F59" s="126"/>
      <c r="G59" s="126"/>
      <c r="H59" s="126"/>
      <c r="I59" s="126"/>
      <c r="J59" s="126"/>
      <c r="K59" s="126"/>
      <c r="L59" s="126"/>
      <c r="M59" s="126"/>
      <c r="N59" s="126"/>
      <c r="O59" s="126"/>
      <c r="P59" s="126"/>
      <c r="Q59" s="126"/>
      <c r="R59" s="126"/>
      <c r="S59" s="126"/>
      <c r="T59" s="126"/>
      <c r="U59" s="126"/>
      <c r="V59" s="126"/>
    </row>
    <row r="60" spans="1:44" s="79" customFormat="1">
      <c r="B60" s="126"/>
      <c r="C60" s="126"/>
      <c r="D60" s="126"/>
      <c r="E60" s="126"/>
      <c r="F60" s="126"/>
      <c r="G60" s="126"/>
      <c r="H60" s="126"/>
      <c r="I60" s="126"/>
      <c r="J60" s="126"/>
      <c r="K60" s="126"/>
      <c r="L60" s="126"/>
      <c r="M60" s="126"/>
      <c r="N60" s="126"/>
      <c r="O60" s="126"/>
      <c r="P60" s="126"/>
      <c r="Q60" s="126"/>
      <c r="R60" s="126"/>
      <c r="S60" s="126"/>
      <c r="T60" s="126"/>
      <c r="U60" s="126"/>
      <c r="V60" s="126"/>
    </row>
    <row r="61" spans="1:44" s="79" customFormat="1">
      <c r="B61" s="126"/>
      <c r="C61" s="126"/>
      <c r="D61" s="126"/>
      <c r="E61" s="126"/>
      <c r="F61" s="126"/>
      <c r="G61" s="126"/>
      <c r="H61" s="126"/>
      <c r="I61" s="126"/>
      <c r="J61" s="126"/>
      <c r="K61" s="126"/>
      <c r="L61" s="126"/>
      <c r="M61" s="126"/>
      <c r="N61" s="126"/>
      <c r="O61" s="126"/>
      <c r="P61" s="126"/>
      <c r="Q61" s="126"/>
      <c r="R61" s="126"/>
      <c r="S61" s="126"/>
      <c r="T61" s="126"/>
      <c r="U61" s="126"/>
      <c r="V61" s="126"/>
    </row>
    <row r="62" spans="1:44" s="79" customFormat="1">
      <c r="B62" s="126"/>
      <c r="C62" s="126"/>
      <c r="D62" s="126"/>
      <c r="E62" s="126"/>
      <c r="F62" s="126"/>
      <c r="G62" s="126"/>
      <c r="H62" s="126"/>
      <c r="I62" s="126"/>
      <c r="J62" s="126"/>
      <c r="K62" s="126"/>
      <c r="L62" s="126"/>
      <c r="M62" s="126"/>
      <c r="N62" s="126"/>
      <c r="O62" s="126"/>
      <c r="P62" s="126"/>
      <c r="Q62" s="126"/>
      <c r="R62" s="126"/>
      <c r="S62" s="126"/>
      <c r="T62" s="126"/>
      <c r="U62" s="126"/>
      <c r="V62" s="126"/>
    </row>
  </sheetData>
  <sheetProtection sheet="1" objects="1" scenarios="1"/>
  <hyperlinks>
    <hyperlink ref="A4" location="'Index'!B28" display="Índice!A1" xr:uid="{2DFF1E05-1EA6-4569-9DEF-B6C2E4F3C624}"/>
  </hyperlinks>
  <printOptions horizontalCentered="1"/>
  <pageMargins left="0.39370078740157483" right="0.39370078740157483" top="0.39370078740157483" bottom="0.39370078740157483" header="0.51181102362204722" footer="0.51181102362204722"/>
  <pageSetup paperSize="9" orientation="landscape" r:id="rId1"/>
  <headerFooter alignWithMargins="0">
    <oddHeader>&amp;R&amp;"Calibri"&amp;10&amp;K000000 #interna&amp;1#_x000D_</oddHead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6B84E-6EC8-4CA0-A6AE-D28A8D037DAC}">
  <sheetPr codeName="Plan69">
    <tabColor rgb="FFFFFF00"/>
  </sheetPr>
  <dimension ref="A1:AO20"/>
  <sheetViews>
    <sheetView showGridLines="0" showRowColHeaders="0" zoomScaleNormal="100" workbookViewId="0">
      <pane xSplit="1" ySplit="5" topLeftCell="AG6" activePane="bottomRight" state="frozen"/>
      <selection pane="topRight" activeCell="B1" sqref="B1"/>
      <selection pane="bottomLeft" activeCell="A6" sqref="A6"/>
      <selection pane="bottomRight" activeCell="AP5" sqref="AP5"/>
    </sheetView>
  </sheetViews>
  <sheetFormatPr defaultColWidth="12.42578125" defaultRowHeight="12.75"/>
  <cols>
    <col min="1" max="1" width="64.7109375" customWidth="1"/>
    <col min="2" max="236" width="12.7109375" customWidth="1"/>
  </cols>
  <sheetData>
    <row r="1" spans="1:41" s="323" customFormat="1" ht="16.350000000000001" customHeight="1">
      <c r="A1" s="320"/>
      <c r="B1" s="339"/>
      <c r="C1" s="339"/>
      <c r="D1" s="339"/>
      <c r="E1" s="339"/>
      <c r="F1" s="339"/>
      <c r="G1" s="339"/>
      <c r="H1" s="339"/>
      <c r="I1" s="339"/>
      <c r="J1" s="339"/>
      <c r="K1" s="339"/>
      <c r="L1" s="339"/>
      <c r="M1" s="339"/>
      <c r="N1" s="339"/>
      <c r="O1" s="339"/>
      <c r="P1" s="339"/>
      <c r="Q1" s="339"/>
      <c r="R1" s="339"/>
      <c r="S1" s="339"/>
      <c r="T1" s="339"/>
      <c r="U1" s="339"/>
      <c r="V1" s="339"/>
      <c r="W1" s="339"/>
      <c r="X1" s="339"/>
      <c r="Y1" s="339"/>
      <c r="Z1" s="339"/>
      <c r="AA1" s="339"/>
      <c r="AB1" s="339"/>
      <c r="AC1" s="339"/>
      <c r="AD1" s="339"/>
      <c r="AE1" s="339"/>
      <c r="AF1" s="339"/>
      <c r="AG1" s="339"/>
      <c r="AH1" s="339"/>
      <c r="AI1" s="339"/>
      <c r="AJ1" s="339"/>
      <c r="AK1" s="339"/>
      <c r="AL1" s="339"/>
      <c r="AM1" s="339"/>
      <c r="AN1" s="339"/>
      <c r="AO1" s="339"/>
    </row>
    <row r="2" spans="1:41" s="323" customFormat="1" ht="33" customHeight="1">
      <c r="A2" s="620" t="s">
        <v>1001</v>
      </c>
      <c r="B2" s="339"/>
      <c r="C2" s="339"/>
      <c r="D2" s="339"/>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c r="AH2" s="339"/>
      <c r="AI2" s="339"/>
      <c r="AJ2" s="339"/>
      <c r="AK2" s="339"/>
      <c r="AL2" s="339"/>
      <c r="AM2" s="339"/>
      <c r="AN2" s="339"/>
      <c r="AO2" s="339"/>
    </row>
    <row r="3" spans="1:41" s="323" customFormat="1" ht="16.350000000000001" customHeight="1">
      <c r="A3" s="321"/>
      <c r="B3" s="339"/>
      <c r="C3" s="339"/>
      <c r="D3" s="339"/>
      <c r="E3" s="339"/>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39"/>
      <c r="AG3" s="339"/>
      <c r="AH3" s="339"/>
      <c r="AI3" s="339"/>
      <c r="AJ3" s="339"/>
      <c r="AK3" s="339"/>
      <c r="AL3" s="339"/>
      <c r="AM3" s="339"/>
      <c r="AN3" s="339"/>
      <c r="AO3" s="339"/>
    </row>
    <row r="4" spans="1:41" s="323" customFormat="1" ht="25.5">
      <c r="A4" s="95" t="s">
        <v>1457</v>
      </c>
      <c r="B4" s="550" t="s">
        <v>1635</v>
      </c>
      <c r="C4" s="550" t="s">
        <v>1636</v>
      </c>
      <c r="D4" s="550" t="s">
        <v>1637</v>
      </c>
      <c r="E4" s="550" t="s">
        <v>1638</v>
      </c>
      <c r="F4" s="550" t="s">
        <v>1639</v>
      </c>
      <c r="G4" s="550" t="s">
        <v>1640</v>
      </c>
      <c r="H4" s="550" t="s">
        <v>1641</v>
      </c>
      <c r="I4" s="550" t="s">
        <v>1642</v>
      </c>
      <c r="J4" s="550" t="s">
        <v>1643</v>
      </c>
      <c r="K4" s="550" t="s">
        <v>1644</v>
      </c>
      <c r="L4" s="550" t="s">
        <v>1645</v>
      </c>
      <c r="M4" s="550" t="s">
        <v>1646</v>
      </c>
      <c r="N4" s="550" t="s">
        <v>1647</v>
      </c>
      <c r="O4" s="550" t="s">
        <v>1648</v>
      </c>
      <c r="P4" s="550" t="s">
        <v>1649</v>
      </c>
      <c r="Q4" s="550" t="s">
        <v>1650</v>
      </c>
      <c r="R4" s="550" t="s">
        <v>1651</v>
      </c>
      <c r="S4" s="550" t="s">
        <v>1652</v>
      </c>
      <c r="T4" s="550" t="s">
        <v>1653</v>
      </c>
      <c r="U4" s="550" t="s">
        <v>1654</v>
      </c>
      <c r="V4" s="550" t="s">
        <v>1655</v>
      </c>
      <c r="W4" s="550" t="s">
        <v>1656</v>
      </c>
      <c r="X4" s="550" t="s">
        <v>1657</v>
      </c>
      <c r="Y4" s="550" t="s">
        <v>1658</v>
      </c>
      <c r="Z4" s="550" t="s">
        <v>1659</v>
      </c>
      <c r="AA4" s="550" t="s">
        <v>1660</v>
      </c>
      <c r="AB4" s="550" t="s">
        <v>1661</v>
      </c>
      <c r="AC4" s="550" t="s">
        <v>1662</v>
      </c>
      <c r="AD4" s="550" t="s">
        <v>1663</v>
      </c>
      <c r="AE4" s="550" t="s">
        <v>1664</v>
      </c>
      <c r="AF4" s="550" t="s">
        <v>1665</v>
      </c>
      <c r="AG4" s="550" t="s">
        <v>1666</v>
      </c>
      <c r="AH4" s="550" t="s">
        <v>1667</v>
      </c>
      <c r="AI4" s="550" t="s">
        <v>1668</v>
      </c>
      <c r="AJ4" s="550" t="s">
        <v>1669</v>
      </c>
      <c r="AK4" s="550" t="s">
        <v>1670</v>
      </c>
      <c r="AL4" s="550" t="s">
        <v>1671</v>
      </c>
      <c r="AM4" s="550" t="s">
        <v>1672</v>
      </c>
      <c r="AN4" s="550" t="s">
        <v>1673</v>
      </c>
      <c r="AO4" s="550" t="s">
        <v>1674</v>
      </c>
    </row>
    <row r="5" spans="1:41" s="109" customFormat="1" ht="4.5" customHeight="1">
      <c r="A5" s="344"/>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row>
    <row r="6" spans="1:41" s="547" customFormat="1">
      <c r="A6" s="551" t="s">
        <v>1002</v>
      </c>
      <c r="B6" s="552"/>
      <c r="C6" s="552"/>
      <c r="D6" s="552"/>
      <c r="E6" s="552"/>
      <c r="F6" s="552"/>
      <c r="G6" s="552"/>
      <c r="H6" s="552"/>
      <c r="I6" s="552"/>
      <c r="J6" s="552"/>
      <c r="K6" s="552"/>
      <c r="L6" s="552"/>
      <c r="M6" s="552"/>
      <c r="N6" s="552"/>
      <c r="O6" s="552"/>
      <c r="P6" s="552"/>
      <c r="Q6" s="552"/>
      <c r="R6" s="552"/>
      <c r="S6" s="552"/>
      <c r="T6" s="552"/>
      <c r="U6" s="552"/>
      <c r="V6" s="552"/>
      <c r="W6" s="552"/>
      <c r="X6" s="552"/>
      <c r="Y6" s="552"/>
      <c r="Z6" s="552"/>
      <c r="AA6" s="552"/>
      <c r="AB6" s="552"/>
      <c r="AC6" s="552"/>
      <c r="AD6" s="552"/>
      <c r="AE6" s="552"/>
      <c r="AF6" s="552"/>
      <c r="AG6" s="552"/>
      <c r="AH6" s="552"/>
      <c r="AI6" s="552"/>
      <c r="AJ6" s="552"/>
      <c r="AK6" s="552"/>
      <c r="AL6" s="552"/>
      <c r="AM6" s="552"/>
      <c r="AN6" s="552"/>
      <c r="AO6" s="552"/>
    </row>
    <row r="7" spans="1:41" s="549" customFormat="1">
      <c r="A7" s="553" t="s">
        <v>1003</v>
      </c>
      <c r="B7" s="554">
        <v>3.1360000000000001</v>
      </c>
      <c r="C7" s="554">
        <v>3.17</v>
      </c>
      <c r="D7" s="554">
        <v>3.169</v>
      </c>
      <c r="E7" s="554">
        <v>3.0819999999999999</v>
      </c>
      <c r="F7" s="554">
        <v>2.9039999999999999</v>
      </c>
      <c r="G7" s="554">
        <v>2.8639999999999999</v>
      </c>
      <c r="H7" s="554">
        <v>2.7879999999999998</v>
      </c>
      <c r="I7" s="554">
        <v>2.72</v>
      </c>
      <c r="J7" s="554">
        <v>2.2770000000000001</v>
      </c>
      <c r="K7" s="554">
        <v>2.6760000000000002</v>
      </c>
      <c r="L7" s="554">
        <v>2.3239999999999998</v>
      </c>
      <c r="M7" s="554">
        <v>2.3809999999999998</v>
      </c>
      <c r="N7" s="554">
        <v>1.871</v>
      </c>
      <c r="O7" s="554">
        <v>1.7439</v>
      </c>
      <c r="P7" s="554">
        <v>2.9535999999999998</v>
      </c>
      <c r="Q7" s="554">
        <v>2.9312</v>
      </c>
      <c r="R7" s="554">
        <v>3.4462000000000002</v>
      </c>
      <c r="S7" s="554">
        <v>3.726</v>
      </c>
      <c r="T7" s="554">
        <v>3.302</v>
      </c>
      <c r="U7" s="554">
        <v>3.0760000000000001</v>
      </c>
      <c r="V7" s="554">
        <v>3.335</v>
      </c>
      <c r="W7" s="554">
        <v>3.8839999999999999</v>
      </c>
      <c r="X7" s="554">
        <v>4.37</v>
      </c>
      <c r="Y7" s="554">
        <v>4.1909999999999998</v>
      </c>
      <c r="Z7" s="554">
        <v>3.5249999999999999</v>
      </c>
      <c r="AA7" s="554">
        <v>3.6629999999999998</v>
      </c>
      <c r="AB7" s="554">
        <v>2.78</v>
      </c>
      <c r="AC7" s="554">
        <v>2.3410000000000002</v>
      </c>
      <c r="AD7" s="554">
        <v>2.274</v>
      </c>
      <c r="AE7" s="554">
        <v>1.766</v>
      </c>
      <c r="AF7" s="554">
        <v>1.7969999999999999</v>
      </c>
      <c r="AG7" s="554">
        <v>2.0533000000000001</v>
      </c>
      <c r="AH7" s="554">
        <v>2.3426</v>
      </c>
      <c r="AI7" s="554">
        <v>2.8925000000000001</v>
      </c>
      <c r="AJ7" s="554">
        <v>2.5369999999999999</v>
      </c>
      <c r="AK7" s="554">
        <v>3.3140000000000001</v>
      </c>
      <c r="AL7" s="554">
        <v>3.262</v>
      </c>
      <c r="AM7" s="554">
        <v>3.44</v>
      </c>
      <c r="AN7" s="554">
        <v>3.7669999999999999</v>
      </c>
      <c r="AO7" s="554">
        <v>3.5089999999999999</v>
      </c>
    </row>
    <row r="8" spans="1:41" s="549" customFormat="1">
      <c r="A8" s="553" t="s">
        <v>1004</v>
      </c>
      <c r="B8" s="554">
        <v>3.1859999999999999</v>
      </c>
      <c r="C8" s="554">
        <v>2.6970000000000001</v>
      </c>
      <c r="D8" s="554">
        <v>2.4670000000000001</v>
      </c>
      <c r="E8" s="554">
        <v>2.4860000000000002</v>
      </c>
      <c r="F8" s="554">
        <v>2.645</v>
      </c>
      <c r="G8" s="554">
        <v>2.6339999999999999</v>
      </c>
      <c r="H8" s="554">
        <v>2.5150000000000001</v>
      </c>
      <c r="I8" s="554">
        <v>2.4710000000000001</v>
      </c>
      <c r="J8" s="554">
        <v>2.3250000000000002</v>
      </c>
      <c r="K8" s="554">
        <v>2.7719999999999998</v>
      </c>
      <c r="L8" s="554">
        <v>2.3119999999999998</v>
      </c>
      <c r="M8" s="554">
        <v>2.3650000000000002</v>
      </c>
      <c r="N8" s="554">
        <v>1.8089999999999999</v>
      </c>
      <c r="O8" s="554">
        <v>1.6995</v>
      </c>
      <c r="P8" s="554">
        <v>2.9739</v>
      </c>
      <c r="Q8" s="554">
        <v>2.6358000000000001</v>
      </c>
      <c r="R8" s="554">
        <v>3.5327000000000002</v>
      </c>
      <c r="S8" s="554">
        <v>3.8079999999999998</v>
      </c>
      <c r="T8" s="554">
        <v>3.39</v>
      </c>
      <c r="U8" s="554">
        <v>3.2010000000000001</v>
      </c>
      <c r="V8" s="554">
        <v>3.496</v>
      </c>
      <c r="W8" s="554">
        <v>4.0720000000000001</v>
      </c>
      <c r="X8" s="554">
        <v>4.57</v>
      </c>
      <c r="Y8" s="554">
        <v>4.4850000000000003</v>
      </c>
      <c r="Z8" s="554">
        <v>3.9</v>
      </c>
      <c r="AA8" s="554">
        <v>4.1219999999999999</v>
      </c>
      <c r="AB8" s="554">
        <v>3.2050000000000001</v>
      </c>
      <c r="AC8" s="554">
        <v>2.621</v>
      </c>
      <c r="AD8" s="554">
        <v>2.3639999999999999</v>
      </c>
      <c r="AE8" s="554">
        <v>1.7869999999999999</v>
      </c>
      <c r="AF8" s="554">
        <v>1.9930000000000001</v>
      </c>
      <c r="AG8" s="554">
        <v>1.9074</v>
      </c>
      <c r="AH8" s="554">
        <v>2.1739000000000002</v>
      </c>
      <c r="AI8" s="554">
        <v>3.2989999999999999</v>
      </c>
      <c r="AJ8" s="554">
        <v>2.7280000000000002</v>
      </c>
      <c r="AK8" s="554">
        <v>3.6219999999999999</v>
      </c>
      <c r="AL8" s="554">
        <v>3.6179999999999999</v>
      </c>
      <c r="AM8" s="554">
        <v>3.762</v>
      </c>
      <c r="AN8" s="554">
        <v>4.0890000000000004</v>
      </c>
      <c r="AO8" s="554">
        <v>3.7509999999999999</v>
      </c>
    </row>
    <row r="9" spans="1:41" s="549" customFormat="1">
      <c r="A9" s="553" t="s">
        <v>1005</v>
      </c>
      <c r="B9" s="554">
        <v>5.2359999999999998</v>
      </c>
      <c r="C9" s="554">
        <v>4.6040000000000001</v>
      </c>
      <c r="D9" s="554">
        <v>4.1900000000000004</v>
      </c>
      <c r="E9" s="554">
        <v>4.2240000000000002</v>
      </c>
      <c r="F9" s="554">
        <v>4.0570000000000004</v>
      </c>
      <c r="G9" s="554">
        <v>3.8839999999999999</v>
      </c>
      <c r="H9" s="554">
        <v>3.6989999999999998</v>
      </c>
      <c r="I9" s="554">
        <v>4.141</v>
      </c>
      <c r="J9" s="554">
        <v>3.8809999999999998</v>
      </c>
      <c r="K9" s="554">
        <v>4.6139999999999999</v>
      </c>
      <c r="L9" s="554">
        <v>3.6629999999999998</v>
      </c>
      <c r="M9" s="554">
        <v>3.742</v>
      </c>
      <c r="N9" s="554">
        <v>2.9860000000000002</v>
      </c>
      <c r="O9" s="554">
        <v>2.8895</v>
      </c>
      <c r="P9" s="554">
        <v>4.6464999999999996</v>
      </c>
      <c r="Q9" s="554">
        <v>4.7891000000000004</v>
      </c>
      <c r="R9" s="554">
        <v>5.9379</v>
      </c>
      <c r="S9" s="554">
        <v>6.1429999999999998</v>
      </c>
      <c r="T9" s="554">
        <v>5.6239999999999997</v>
      </c>
      <c r="U9" s="554">
        <v>5.2720000000000002</v>
      </c>
      <c r="V9" s="554">
        <v>5.8840000000000003</v>
      </c>
      <c r="W9" s="554">
        <v>7.0049999999999999</v>
      </c>
      <c r="X9" s="554">
        <v>7.7</v>
      </c>
      <c r="Y9" s="554">
        <v>7.5229999999999997</v>
      </c>
      <c r="Z9" s="554">
        <v>6.8049999999999997</v>
      </c>
      <c r="AA9" s="554">
        <v>6.9889999999999999</v>
      </c>
      <c r="AB9" s="554">
        <v>5.7439999999999998</v>
      </c>
      <c r="AC9" s="554">
        <v>5.5860000000000003</v>
      </c>
      <c r="AD9" s="554">
        <v>3.6440000000000001</v>
      </c>
      <c r="AE9" s="554">
        <v>3.012</v>
      </c>
      <c r="AF9" s="554">
        <v>3.2120000000000002</v>
      </c>
      <c r="AG9" s="554">
        <v>3.3407</v>
      </c>
      <c r="AH9" s="554">
        <v>3.9045999999999998</v>
      </c>
      <c r="AI9" s="554">
        <v>4.4686000000000003</v>
      </c>
      <c r="AJ9" s="554">
        <v>3.6469999999999998</v>
      </c>
      <c r="AK9" s="554">
        <v>4.5839999999999996</v>
      </c>
      <c r="AL9" s="554">
        <v>4.5949999999999998</v>
      </c>
      <c r="AM9" s="554">
        <v>4.8760000000000003</v>
      </c>
      <c r="AN9" s="554">
        <v>5.1509999999999998</v>
      </c>
      <c r="AO9" s="554">
        <v>4.891</v>
      </c>
    </row>
    <row r="10" spans="1:41" s="549" customFormat="1">
      <c r="A10" s="553" t="s">
        <v>1006</v>
      </c>
      <c r="B10" s="554">
        <v>13.379</v>
      </c>
      <c r="C10" s="554">
        <v>11.186</v>
      </c>
      <c r="D10" s="554">
        <v>10.382</v>
      </c>
      <c r="E10" s="554">
        <v>9.8079999999999998</v>
      </c>
      <c r="F10" s="554">
        <v>11.092000000000001</v>
      </c>
      <c r="G10" s="554">
        <v>10.823</v>
      </c>
      <c r="H10" s="554">
        <v>10.715999999999999</v>
      </c>
      <c r="I10" s="554">
        <v>9.5350000000000001</v>
      </c>
      <c r="J10" s="554">
        <v>8.5350000000000001</v>
      </c>
      <c r="K10" s="554">
        <v>10.08</v>
      </c>
      <c r="L10" s="554">
        <v>8.4049999999999994</v>
      </c>
      <c r="M10" s="554">
        <v>8.3490000000000002</v>
      </c>
      <c r="N10" s="554">
        <v>6.7380000000000004</v>
      </c>
      <c r="O10" s="554">
        <v>6.1109</v>
      </c>
      <c r="P10" s="554">
        <v>9.6997999999999998</v>
      </c>
      <c r="Q10" s="554">
        <v>9.9291999999999998</v>
      </c>
      <c r="R10" s="554">
        <v>11.9709</v>
      </c>
      <c r="S10" s="554">
        <v>13.031000000000001</v>
      </c>
      <c r="T10" s="554">
        <v>12.023999999999999</v>
      </c>
      <c r="U10" s="554">
        <v>11.711</v>
      </c>
      <c r="V10" s="554">
        <v>12.369</v>
      </c>
      <c r="W10" s="554">
        <v>14.202</v>
      </c>
      <c r="X10" s="554">
        <v>14.9</v>
      </c>
      <c r="Y10" s="554">
        <v>14.454000000000001</v>
      </c>
      <c r="Z10" s="554">
        <v>10.977</v>
      </c>
      <c r="AA10" s="554">
        <v>12.183999999999999</v>
      </c>
      <c r="AB10" s="554">
        <v>10.452</v>
      </c>
      <c r="AC10" s="554">
        <v>9.4320000000000004</v>
      </c>
      <c r="AD10" s="554">
        <v>9.23</v>
      </c>
      <c r="AE10" s="554">
        <v>7.3140000000000001</v>
      </c>
      <c r="AF10" s="554">
        <v>7.97</v>
      </c>
      <c r="AG10" s="554">
        <v>9.8833000000000002</v>
      </c>
      <c r="AH10" s="554">
        <v>10.3208</v>
      </c>
      <c r="AI10" s="554">
        <v>13.1586</v>
      </c>
      <c r="AJ10" s="554">
        <v>11.428000000000001</v>
      </c>
      <c r="AK10" s="554">
        <v>13.878</v>
      </c>
      <c r="AL10" s="554">
        <v>14.256</v>
      </c>
      <c r="AM10" s="554">
        <v>17.739000000000001</v>
      </c>
      <c r="AN10" s="554">
        <v>19.567</v>
      </c>
      <c r="AO10" s="554">
        <v>19.268999999999998</v>
      </c>
    </row>
    <row r="11" spans="1:41" s="549" customFormat="1">
      <c r="A11" s="553" t="s">
        <v>1007</v>
      </c>
      <c r="B11" s="554">
        <v>3.327</v>
      </c>
      <c r="C11" s="554">
        <v>2.835</v>
      </c>
      <c r="D11" s="554">
        <v>2.536</v>
      </c>
      <c r="E11" s="554">
        <v>2.5049999999999999</v>
      </c>
      <c r="F11" s="554">
        <v>2.58</v>
      </c>
      <c r="G11" s="554">
        <v>2.661</v>
      </c>
      <c r="H11" s="554">
        <v>2.5659999999999998</v>
      </c>
      <c r="I11" s="554">
        <v>2.5339999999999998</v>
      </c>
      <c r="J11" s="554">
        <v>2.4529999999999998</v>
      </c>
      <c r="K11" s="554">
        <v>3.0049999999999999</v>
      </c>
      <c r="L11" s="554">
        <v>2.3740000000000001</v>
      </c>
      <c r="M11" s="554">
        <v>2.5619999999999998</v>
      </c>
      <c r="N11" s="554">
        <v>1.97</v>
      </c>
      <c r="O11" s="554">
        <v>1.8297000000000001</v>
      </c>
      <c r="P11" s="554">
        <v>3.2999000000000001</v>
      </c>
      <c r="Q11" s="554">
        <v>3.2623000000000002</v>
      </c>
      <c r="R11" s="554">
        <v>3.8414999999999999</v>
      </c>
      <c r="S11" s="554">
        <v>4.0060000000000002</v>
      </c>
      <c r="T11" s="554">
        <v>3.4729999999999999</v>
      </c>
      <c r="U11" s="554">
        <v>3.2330000000000001</v>
      </c>
      <c r="V11" s="554">
        <v>3.5569999999999999</v>
      </c>
      <c r="W11" s="554">
        <v>3.7010000000000001</v>
      </c>
      <c r="X11" s="554">
        <v>4.05</v>
      </c>
      <c r="Y11" s="554">
        <v>3.9780000000000002</v>
      </c>
      <c r="Z11" s="554">
        <v>3.2850000000000001</v>
      </c>
      <c r="AA11" s="554">
        <v>3.4220000000000002</v>
      </c>
      <c r="AB11" s="554">
        <v>2.6139999999999999</v>
      </c>
      <c r="AC11" s="554">
        <v>2.1539999999999999</v>
      </c>
      <c r="AD11" s="554">
        <v>1.986</v>
      </c>
      <c r="AE11" s="554">
        <v>1.472</v>
      </c>
      <c r="AF11" s="554">
        <v>1.5740000000000001</v>
      </c>
      <c r="AG11" s="554">
        <v>1.8375999999999999</v>
      </c>
      <c r="AH11" s="554">
        <v>2.1095000000000002</v>
      </c>
      <c r="AI11" s="554">
        <v>2.6918000000000002</v>
      </c>
      <c r="AJ11" s="554">
        <v>2.3029999999999999</v>
      </c>
      <c r="AK11" s="554">
        <v>3.0880000000000001</v>
      </c>
      <c r="AL11" s="554">
        <v>3.0619999999999998</v>
      </c>
      <c r="AM11" s="554">
        <v>3.2120000000000002</v>
      </c>
      <c r="AN11" s="554">
        <v>3.472</v>
      </c>
      <c r="AO11" s="554">
        <v>3.266</v>
      </c>
    </row>
    <row r="12" spans="1:41" s="549" customFormat="1">
      <c r="A12" s="553" t="s">
        <v>1008</v>
      </c>
      <c r="B12" s="554">
        <v>4.3959999999999999</v>
      </c>
      <c r="C12" s="554">
        <v>3.7690000000000001</v>
      </c>
      <c r="D12" s="554">
        <v>3.2559999999999998</v>
      </c>
      <c r="E12" s="554">
        <v>3.2160000000000002</v>
      </c>
      <c r="F12" s="554">
        <v>3.29</v>
      </c>
      <c r="G12" s="554">
        <v>3.3149999999999999</v>
      </c>
      <c r="H12" s="554">
        <v>3.1779999999999999</v>
      </c>
      <c r="I12" s="554">
        <v>3.2029999999999998</v>
      </c>
      <c r="J12" s="554">
        <v>3.1230000000000002</v>
      </c>
      <c r="K12" s="554">
        <v>3.7890000000000001</v>
      </c>
      <c r="L12" s="554">
        <v>2.95</v>
      </c>
      <c r="M12" s="554">
        <v>3.1930000000000001</v>
      </c>
      <c r="N12" s="554">
        <v>2.383</v>
      </c>
      <c r="O12" s="554">
        <v>2.1966000000000001</v>
      </c>
      <c r="P12" s="554">
        <v>4.0454999999999997</v>
      </c>
      <c r="Q12" s="554">
        <v>4.0012999999999996</v>
      </c>
      <c r="R12" s="554">
        <v>4.7877000000000001</v>
      </c>
      <c r="S12" s="554">
        <v>4.9960000000000004</v>
      </c>
      <c r="T12" s="554">
        <v>4.33</v>
      </c>
      <c r="U12" s="554">
        <v>3.7909999999999999</v>
      </c>
      <c r="V12" s="554">
        <v>4.2359999999999998</v>
      </c>
      <c r="W12" s="554">
        <v>4.5289999999999999</v>
      </c>
      <c r="X12" s="554">
        <v>5</v>
      </c>
      <c r="Y12" s="554">
        <v>4.8710000000000004</v>
      </c>
      <c r="Z12" s="554">
        <v>3.9420000000000002</v>
      </c>
      <c r="AA12" s="554">
        <v>4.085</v>
      </c>
      <c r="AB12" s="554">
        <v>3.052</v>
      </c>
      <c r="AC12" s="554">
        <v>2.484</v>
      </c>
      <c r="AD12" s="554">
        <v>2.2050000000000001</v>
      </c>
      <c r="AE12" s="554">
        <v>1.673</v>
      </c>
      <c r="AF12" s="554">
        <v>1.786</v>
      </c>
      <c r="AG12" s="554">
        <v>2.0863</v>
      </c>
      <c r="AH12" s="554">
        <v>2.4156</v>
      </c>
      <c r="AI12" s="554">
        <v>3.1642999999999999</v>
      </c>
      <c r="AJ12" s="554">
        <v>2.7360000000000002</v>
      </c>
      <c r="AK12" s="554">
        <v>3.5830000000000002</v>
      </c>
      <c r="AL12" s="554">
        <v>3.5539999999999998</v>
      </c>
      <c r="AM12" s="554">
        <v>3.7480000000000002</v>
      </c>
      <c r="AN12" s="554">
        <v>4.0730000000000004</v>
      </c>
      <c r="AO12" s="554">
        <v>3.8319999999999999</v>
      </c>
    </row>
    <row r="13" spans="1:41" s="549" customFormat="1">
      <c r="A13" s="553" t="s">
        <v>1009</v>
      </c>
      <c r="B13" s="554">
        <v>1.85</v>
      </c>
      <c r="C13" s="554">
        <v>1.4379999999999999</v>
      </c>
      <c r="D13" s="554">
        <v>1.5009999999999999</v>
      </c>
      <c r="E13" s="554">
        <v>1.35</v>
      </c>
      <c r="F13" s="554">
        <v>1.353</v>
      </c>
      <c r="G13" s="554">
        <v>1.411</v>
      </c>
      <c r="H13" s="554">
        <v>1.4359999999999999</v>
      </c>
      <c r="I13" s="554">
        <v>1.4590000000000001</v>
      </c>
      <c r="J13" s="554">
        <v>1.2470000000000001</v>
      </c>
      <c r="K13" s="554">
        <v>1.4470000000000001</v>
      </c>
      <c r="L13" s="554">
        <v>1.173</v>
      </c>
      <c r="M13" s="554">
        <v>1.214</v>
      </c>
      <c r="N13" s="554">
        <v>1.0680000000000001</v>
      </c>
      <c r="O13" s="554">
        <v>0.99239999999999995</v>
      </c>
      <c r="P13" s="554">
        <v>1.5625</v>
      </c>
      <c r="Q13" s="554">
        <v>1.5228999999999999</v>
      </c>
      <c r="R13" s="554">
        <v>1.7685</v>
      </c>
      <c r="S13" s="554">
        <v>1.796</v>
      </c>
      <c r="T13" s="554">
        <v>1.645</v>
      </c>
      <c r="U13" s="554">
        <v>1.617</v>
      </c>
      <c r="V13" s="554">
        <v>1.651</v>
      </c>
      <c r="W13" s="554">
        <v>2.2149999999999999</v>
      </c>
      <c r="X13" s="554">
        <v>1.94</v>
      </c>
      <c r="Y13" s="554">
        <v>2.1040000000000001</v>
      </c>
      <c r="Z13" s="554">
        <v>1.9610000000000001</v>
      </c>
      <c r="AA13" s="554">
        <v>2.1469999999999998</v>
      </c>
      <c r="AB13" s="554">
        <v>1.9339999999999999</v>
      </c>
      <c r="AC13" s="554">
        <v>1.9670000000000001</v>
      </c>
      <c r="AD13" s="554">
        <v>1.637</v>
      </c>
      <c r="AE13" s="554">
        <v>1.4379999999999999</v>
      </c>
      <c r="AF13" s="554">
        <v>1.431</v>
      </c>
      <c r="AG13" s="554">
        <v>2.6659000000000002</v>
      </c>
      <c r="AH13" s="554">
        <v>2.5609000000000002</v>
      </c>
      <c r="AI13" s="554">
        <v>2.6835</v>
      </c>
      <c r="AJ13" s="554">
        <v>2.206</v>
      </c>
      <c r="AK13" s="554">
        <v>2.2120000000000002</v>
      </c>
      <c r="AL13" s="554">
        <v>2.2890000000000001</v>
      </c>
      <c r="AM13" s="554">
        <v>2.1509999999999998</v>
      </c>
      <c r="AN13" s="554">
        <v>2.085</v>
      </c>
      <c r="AO13" s="554">
        <v>2.2549999999999999</v>
      </c>
    </row>
    <row r="14" spans="1:41" s="549" customFormat="1">
      <c r="A14" s="553" t="s">
        <v>1010</v>
      </c>
      <c r="B14" s="554">
        <v>4.2709999999999999</v>
      </c>
      <c r="C14" s="554">
        <v>3.577</v>
      </c>
      <c r="D14" s="554">
        <v>3.15</v>
      </c>
      <c r="E14" s="554">
        <v>3.0369999999999999</v>
      </c>
      <c r="F14" s="554">
        <v>3.093</v>
      </c>
      <c r="G14" s="554">
        <v>3.11</v>
      </c>
      <c r="H14" s="554">
        <v>3.0089999999999999</v>
      </c>
      <c r="I14" s="554">
        <v>3.0019999999999998</v>
      </c>
      <c r="J14" s="554">
        <v>2.855</v>
      </c>
      <c r="K14" s="554">
        <v>3.431</v>
      </c>
      <c r="L14" s="554">
        <v>2.633</v>
      </c>
      <c r="M14" s="554">
        <v>2.84</v>
      </c>
      <c r="N14" s="554">
        <v>2.1469999999999998</v>
      </c>
      <c r="O14" s="554">
        <v>1.9436</v>
      </c>
      <c r="P14" s="554">
        <v>3.5499000000000001</v>
      </c>
      <c r="Q14" s="554">
        <v>3.5019</v>
      </c>
      <c r="R14" s="554">
        <v>4.2262661327834952</v>
      </c>
      <c r="S14" s="554">
        <v>4.3739999999999997</v>
      </c>
      <c r="T14" s="554">
        <v>3.8180000000000001</v>
      </c>
      <c r="U14" s="554">
        <v>3.2410000000000001</v>
      </c>
      <c r="V14" s="554">
        <v>3.5920000000000001</v>
      </c>
      <c r="W14" s="554">
        <v>3.77</v>
      </c>
      <c r="X14" s="554">
        <v>4.1500000000000004</v>
      </c>
      <c r="Y14" s="554">
        <v>4.0819999999999999</v>
      </c>
      <c r="Z14" s="554">
        <v>3.3959999999999999</v>
      </c>
      <c r="AA14" s="554">
        <v>3.5049999999999999</v>
      </c>
      <c r="AB14" s="554">
        <v>2.6760000000000002</v>
      </c>
      <c r="AC14" s="554">
        <v>2.198</v>
      </c>
      <c r="AD14" s="554">
        <v>1.962</v>
      </c>
      <c r="AE14" s="554">
        <v>1.458</v>
      </c>
      <c r="AF14" s="554">
        <v>1.58</v>
      </c>
      <c r="AG14" s="554">
        <v>1.8732</v>
      </c>
      <c r="AH14" s="554">
        <v>2.1621999999999999</v>
      </c>
      <c r="AI14" s="554">
        <v>2.8723000000000001</v>
      </c>
      <c r="AJ14" s="554">
        <v>2.456</v>
      </c>
      <c r="AK14" s="554">
        <v>3.266</v>
      </c>
      <c r="AL14" s="554">
        <v>3.2240000000000002</v>
      </c>
      <c r="AM14" s="554">
        <v>3.3450000000000002</v>
      </c>
      <c r="AN14" s="554">
        <v>3.6419999999999999</v>
      </c>
      <c r="AO14" s="554">
        <v>3.427</v>
      </c>
    </row>
    <row r="15" spans="1:41" s="549" customFormat="1" ht="13.5" thickBot="1">
      <c r="A15" s="555" t="s">
        <v>1011</v>
      </c>
      <c r="B15" s="556">
        <v>2.7349999999999999</v>
      </c>
      <c r="C15" s="556">
        <v>2.3010000000000002</v>
      </c>
      <c r="D15" s="556">
        <v>2.0939999999999999</v>
      </c>
      <c r="E15" s="556">
        <v>2.077</v>
      </c>
      <c r="F15" s="556">
        <v>2.2280000000000002</v>
      </c>
      <c r="G15" s="556">
        <v>2.2839999999999998</v>
      </c>
      <c r="H15" s="556">
        <v>2.2610000000000001</v>
      </c>
      <c r="I15" s="556">
        <v>2.25</v>
      </c>
      <c r="J15" s="556">
        <v>2.1579999999999999</v>
      </c>
      <c r="K15" s="556">
        <v>2.6139999999999999</v>
      </c>
      <c r="L15" s="556">
        <v>2.1560000000000001</v>
      </c>
      <c r="M15" s="556">
        <v>2.258</v>
      </c>
      <c r="N15" s="556">
        <v>1.714</v>
      </c>
      <c r="O15" s="556">
        <v>1.6278999999999999</v>
      </c>
      <c r="P15" s="556">
        <v>2.8883999999999999</v>
      </c>
      <c r="Q15" s="556">
        <v>2.9312</v>
      </c>
      <c r="R15" s="556">
        <v>3.4216000000000002</v>
      </c>
      <c r="S15" s="556">
        <v>3.661</v>
      </c>
      <c r="T15" s="556">
        <v>3.2069999999999999</v>
      </c>
      <c r="U15" s="556">
        <v>3.0150000000000001</v>
      </c>
      <c r="V15" s="556">
        <v>3.2949999999999999</v>
      </c>
      <c r="W15" s="556">
        <v>3.903</v>
      </c>
      <c r="X15" s="556">
        <v>4.29</v>
      </c>
      <c r="Y15" s="556">
        <v>4.2149999999999999</v>
      </c>
      <c r="Z15" s="556">
        <v>3.4889999999999999</v>
      </c>
      <c r="AA15" s="556">
        <v>3.681</v>
      </c>
      <c r="AB15" s="556">
        <v>2.9249999999999998</v>
      </c>
      <c r="AC15" s="556">
        <v>2.4220000000000002</v>
      </c>
      <c r="AD15" s="556">
        <v>2.1800000000000002</v>
      </c>
      <c r="AE15" s="556">
        <v>1.589</v>
      </c>
      <c r="AF15" s="556">
        <v>1.716</v>
      </c>
      <c r="AG15" s="556">
        <v>2.0127000000000002</v>
      </c>
      <c r="AH15" s="556">
        <v>2.3027000000000002</v>
      </c>
      <c r="AI15" s="556">
        <v>2.9361000000000002</v>
      </c>
      <c r="AJ15" s="556">
        <v>2.5059999999999998</v>
      </c>
      <c r="AK15" s="556">
        <v>3.3650000000000002</v>
      </c>
      <c r="AL15" s="556">
        <v>3.359</v>
      </c>
      <c r="AM15" s="556">
        <v>3.484</v>
      </c>
      <c r="AN15" s="556">
        <v>3.7909999999999999</v>
      </c>
      <c r="AO15" s="556">
        <v>3.5470000000000002</v>
      </c>
    </row>
    <row r="16" spans="1:41" s="109" customFormat="1" ht="13.5" thickTop="1">
      <c r="C16" s="291"/>
      <c r="D16" s="291"/>
      <c r="E16" s="291"/>
      <c r="F16" s="291"/>
      <c r="G16" s="291"/>
      <c r="H16" s="291"/>
      <c r="I16" s="291"/>
      <c r="J16" s="291"/>
      <c r="K16" s="291"/>
      <c r="L16" s="291"/>
      <c r="M16" s="291"/>
      <c r="N16" s="291"/>
      <c r="O16" s="291"/>
      <c r="P16" s="291"/>
      <c r="Q16" s="291"/>
      <c r="R16" s="291"/>
      <c r="S16" s="291"/>
      <c r="T16" s="291"/>
      <c r="U16" s="291"/>
      <c r="V16" s="291"/>
      <c r="W16" s="291"/>
      <c r="X16" s="291"/>
      <c r="Y16" s="291"/>
      <c r="Z16" s="291"/>
      <c r="AA16" s="291"/>
      <c r="AB16" s="291"/>
      <c r="AC16" s="291"/>
    </row>
    <row r="17" spans="3:29" s="109" customFormat="1">
      <c r="C17" s="291"/>
      <c r="D17" s="291"/>
      <c r="E17" s="291"/>
      <c r="F17" s="291"/>
      <c r="G17" s="291"/>
      <c r="H17" s="291"/>
      <c r="I17" s="291"/>
      <c r="J17" s="291"/>
      <c r="K17" s="291"/>
      <c r="L17" s="291"/>
      <c r="M17" s="291"/>
      <c r="N17" s="291"/>
      <c r="O17" s="291"/>
      <c r="P17" s="291"/>
      <c r="Q17" s="291"/>
      <c r="R17" s="291"/>
      <c r="S17" s="291"/>
      <c r="T17" s="291"/>
      <c r="U17" s="291"/>
      <c r="V17" s="291"/>
      <c r="W17" s="291"/>
      <c r="X17" s="291"/>
      <c r="Y17" s="291"/>
      <c r="Z17" s="291"/>
      <c r="AA17" s="291"/>
      <c r="AB17" s="291"/>
      <c r="AC17" s="291"/>
    </row>
    <row r="18" spans="3:29" s="109" customFormat="1">
      <c r="C18" s="291"/>
      <c r="D18" s="291"/>
      <c r="E18" s="291"/>
      <c r="F18" s="291"/>
      <c r="G18" s="291"/>
      <c r="H18" s="291"/>
      <c r="I18" s="291"/>
      <c r="J18" s="291"/>
      <c r="K18" s="291"/>
      <c r="L18" s="291"/>
      <c r="M18" s="291"/>
      <c r="N18" s="291"/>
      <c r="O18" s="291"/>
      <c r="P18" s="291"/>
      <c r="Q18" s="291"/>
      <c r="R18" s="291"/>
      <c r="S18" s="291"/>
      <c r="T18" s="291"/>
      <c r="U18" s="291"/>
      <c r="V18" s="291"/>
      <c r="W18" s="291"/>
      <c r="X18" s="291"/>
      <c r="Y18" s="291"/>
      <c r="Z18" s="291"/>
      <c r="AA18" s="291"/>
      <c r="AB18" s="291"/>
      <c r="AC18" s="291"/>
    </row>
    <row r="19" spans="3:29" s="109" customFormat="1">
      <c r="C19" s="291"/>
      <c r="D19" s="291"/>
      <c r="E19" s="291"/>
      <c r="F19" s="291"/>
      <c r="G19" s="291"/>
      <c r="H19" s="291"/>
      <c r="I19" s="291"/>
      <c r="J19" s="291"/>
      <c r="K19" s="291"/>
      <c r="L19" s="291"/>
      <c r="M19" s="291"/>
      <c r="N19" s="291"/>
      <c r="O19" s="291"/>
      <c r="P19" s="291"/>
      <c r="Q19" s="291"/>
      <c r="R19" s="291"/>
      <c r="S19" s="291"/>
      <c r="T19" s="291"/>
      <c r="U19" s="291"/>
      <c r="V19" s="291"/>
      <c r="W19" s="291"/>
      <c r="X19" s="291"/>
      <c r="Y19" s="291"/>
      <c r="Z19" s="291"/>
      <c r="AA19" s="291"/>
      <c r="AB19" s="291"/>
      <c r="AC19" s="291"/>
    </row>
    <row r="20" spans="3:29" s="109" customFormat="1">
      <c r="C20" s="291"/>
      <c r="D20" s="291"/>
      <c r="E20" s="291"/>
      <c r="F20" s="291"/>
      <c r="G20" s="291"/>
      <c r="H20" s="291"/>
      <c r="I20" s="291"/>
      <c r="J20" s="291"/>
      <c r="K20" s="291"/>
      <c r="L20" s="291"/>
      <c r="M20" s="291"/>
      <c r="N20" s="291"/>
      <c r="O20" s="291"/>
      <c r="P20" s="291"/>
      <c r="Q20" s="291"/>
      <c r="R20" s="291"/>
      <c r="S20" s="291"/>
      <c r="T20" s="291"/>
      <c r="U20" s="291"/>
      <c r="V20" s="291"/>
      <c r="W20" s="291"/>
      <c r="X20" s="291"/>
      <c r="Y20" s="291"/>
      <c r="Z20" s="291"/>
      <c r="AA20" s="291"/>
      <c r="AB20" s="291"/>
      <c r="AC20" s="291"/>
    </row>
  </sheetData>
  <sheetProtection sheet="1" objects="1" scenarios="1"/>
  <hyperlinks>
    <hyperlink ref="A4" location="'Index'!F9" display="Índice!A1" xr:uid="{BEA06F42-6F4D-4DB8-9122-FD6C623C1DCF}"/>
  </hyperlinks>
  <printOptions horizontalCentered="1"/>
  <pageMargins left="0.39370078740157483" right="0.39370078740157483" top="0.39370078740157483" bottom="0.39370078740157483" header="0.51181102362204722" footer="0.51181102362204722"/>
  <pageSetup paperSize="9" orientation="landscape" r:id="rId1"/>
  <headerFooter alignWithMargins="0">
    <oddHeader>&amp;R&amp;"Calibri"&amp;10&amp;K000000 #interna&amp;1#_x000D_</oddHead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24D70-533F-4000-9DC2-C7A1547F8712}">
  <sheetPr codeName="Plan70">
    <tabColor theme="5" tint="-0.249977111117893"/>
  </sheetPr>
  <dimension ref="A1:BA423"/>
  <sheetViews>
    <sheetView showGridLines="0" zoomScaleNormal="100" workbookViewId="0">
      <pane xSplit="2" ySplit="7" topLeftCell="AN8" activePane="bottomRight" state="frozen"/>
      <selection pane="topRight" activeCell="C1" sqref="C1"/>
      <selection pane="bottomLeft" activeCell="A8" sqref="A8"/>
      <selection pane="bottomRight" activeCell="BA9" sqref="BA9"/>
    </sheetView>
  </sheetViews>
  <sheetFormatPr defaultColWidth="12.42578125" defaultRowHeight="12.75"/>
  <cols>
    <col min="1" max="1" width="10.42578125" style="109" customWidth="1"/>
    <col min="2" max="2" width="50.42578125" style="109" customWidth="1"/>
    <col min="3" max="3" width="12.42578125" style="109" customWidth="1"/>
    <col min="4" max="31" width="12.42578125" style="291" customWidth="1"/>
    <col min="32" max="16384" width="12.42578125" style="109"/>
  </cols>
  <sheetData>
    <row r="1" spans="1:53" s="327" customFormat="1" ht="16.350000000000001" customHeight="1">
      <c r="A1" s="324">
        <v>1</v>
      </c>
      <c r="B1" s="325" t="s">
        <v>281</v>
      </c>
      <c r="C1" s="326" t="s">
        <v>683</v>
      </c>
      <c r="D1" s="326" t="str">
        <f>IF(LEFT(C$1,1)="4","1T"&amp;RIGHT(C$1,2)+1,(LEFT(C$1,1)+1)&amp;"T"&amp;RIGHT(C$1,2))</f>
        <v>2T12</v>
      </c>
      <c r="E1" s="326" t="str">
        <f t="shared" ref="E1:W1" si="0">IF(LEFT(D$1,1)="4","1T"&amp;RIGHT(D$1,2)+1,(LEFT(D$1,1)+1)&amp;"T"&amp;RIGHT(D$1,2))</f>
        <v>3T12</v>
      </c>
      <c r="F1" s="326" t="str">
        <f t="shared" si="0"/>
        <v>4T12</v>
      </c>
      <c r="G1" s="326" t="str">
        <f t="shared" si="0"/>
        <v>1T13</v>
      </c>
      <c r="H1" s="326" t="str">
        <f t="shared" si="0"/>
        <v>2T13</v>
      </c>
      <c r="I1" s="326" t="str">
        <f t="shared" si="0"/>
        <v>3T13</v>
      </c>
      <c r="J1" s="326" t="str">
        <f t="shared" si="0"/>
        <v>4T13</v>
      </c>
      <c r="K1" s="326" t="str">
        <f t="shared" si="0"/>
        <v>1T14</v>
      </c>
      <c r="L1" s="326" t="str">
        <f t="shared" si="0"/>
        <v>2T14</v>
      </c>
      <c r="M1" s="326" t="str">
        <f t="shared" si="0"/>
        <v>3T14</v>
      </c>
      <c r="N1" s="326" t="str">
        <f t="shared" si="0"/>
        <v>4T14</v>
      </c>
      <c r="O1" s="326" t="str">
        <f t="shared" si="0"/>
        <v>1T15</v>
      </c>
      <c r="P1" s="326" t="str">
        <f t="shared" si="0"/>
        <v>2T15</v>
      </c>
      <c r="Q1" s="326" t="str">
        <f t="shared" si="0"/>
        <v>3T15</v>
      </c>
      <c r="R1" s="326" t="str">
        <f t="shared" si="0"/>
        <v>4T15</v>
      </c>
      <c r="S1" s="326" t="str">
        <f t="shared" si="0"/>
        <v>1T16</v>
      </c>
      <c r="T1" s="326" t="str">
        <f t="shared" si="0"/>
        <v>2T16</v>
      </c>
      <c r="U1" s="326" t="str">
        <f t="shared" si="0"/>
        <v>3T16</v>
      </c>
      <c r="V1" s="326" t="str">
        <f t="shared" si="0"/>
        <v>4T16</v>
      </c>
      <c r="W1" s="326" t="str">
        <f t="shared" si="0"/>
        <v>1T17</v>
      </c>
      <c r="X1" s="326" t="str">
        <f t="shared" ref="X1:BA1" si="1">IF(LEFT(W$1,1)="4","1T"&amp;RIGHT(W$1,2)+1,(LEFT(W$1,1)+1)&amp;"T"&amp;RIGHT(W$1,2))</f>
        <v>2T17</v>
      </c>
      <c r="Y1" s="326" t="str">
        <f t="shared" si="1"/>
        <v>3T17</v>
      </c>
      <c r="Z1" s="326" t="str">
        <f t="shared" si="1"/>
        <v>4T17</v>
      </c>
      <c r="AA1" s="326" t="str">
        <f t="shared" si="1"/>
        <v>1T18</v>
      </c>
      <c r="AB1" s="326" t="str">
        <f t="shared" si="1"/>
        <v>2T18</v>
      </c>
      <c r="AC1" s="326" t="str">
        <f t="shared" si="1"/>
        <v>3T18</v>
      </c>
      <c r="AD1" s="326" t="str">
        <f t="shared" si="1"/>
        <v>4T18</v>
      </c>
      <c r="AE1" s="326" t="str">
        <f t="shared" si="1"/>
        <v>1T19</v>
      </c>
      <c r="AF1" s="326" t="str">
        <f t="shared" si="1"/>
        <v>2T19</v>
      </c>
      <c r="AG1" s="326" t="str">
        <f t="shared" si="1"/>
        <v>3T19</v>
      </c>
      <c r="AH1" s="326" t="str">
        <f t="shared" si="1"/>
        <v>4T19</v>
      </c>
      <c r="AI1" s="326" t="str">
        <f t="shared" si="1"/>
        <v>1T20</v>
      </c>
      <c r="AJ1" s="326" t="str">
        <f t="shared" si="1"/>
        <v>2T20</v>
      </c>
      <c r="AK1" s="326" t="str">
        <f t="shared" si="1"/>
        <v>3T20</v>
      </c>
      <c r="AL1" s="326" t="str">
        <f t="shared" si="1"/>
        <v>4T20</v>
      </c>
      <c r="AM1" s="326" t="str">
        <f t="shared" si="1"/>
        <v>1T21</v>
      </c>
      <c r="AN1" s="326" t="str">
        <f t="shared" si="1"/>
        <v>2T21</v>
      </c>
      <c r="AO1" s="326" t="str">
        <f t="shared" si="1"/>
        <v>3T21</v>
      </c>
      <c r="AP1" s="326" t="str">
        <f t="shared" si="1"/>
        <v>4T21</v>
      </c>
      <c r="AQ1" s="326" t="str">
        <f t="shared" si="1"/>
        <v>1T22</v>
      </c>
      <c r="AR1" s="326" t="str">
        <f t="shared" si="1"/>
        <v>2T22</v>
      </c>
      <c r="AS1" s="326" t="str">
        <f t="shared" si="1"/>
        <v>3T22</v>
      </c>
      <c r="AT1" s="326" t="str">
        <f t="shared" si="1"/>
        <v>4T22</v>
      </c>
      <c r="AU1" s="326" t="str">
        <f t="shared" si="1"/>
        <v>1T23</v>
      </c>
      <c r="AV1" s="326" t="str">
        <f t="shared" si="1"/>
        <v>2T23</v>
      </c>
      <c r="AW1" s="326" t="str">
        <f t="shared" si="1"/>
        <v>3T23</v>
      </c>
      <c r="AX1" s="326" t="str">
        <f t="shared" si="1"/>
        <v>4T23</v>
      </c>
      <c r="AY1" s="326" t="str">
        <f t="shared" si="1"/>
        <v>1T24</v>
      </c>
      <c r="AZ1" s="326" t="str">
        <f t="shared" si="1"/>
        <v>2T24</v>
      </c>
      <c r="BA1" s="326" t="str">
        <f t="shared" si="1"/>
        <v>3T24</v>
      </c>
    </row>
    <row r="2" spans="1:53" s="327" customFormat="1" ht="16.350000000000001" customHeight="1">
      <c r="A2" s="324" t="str">
        <f>Opções!$B$28</f>
        <v>N/A</v>
      </c>
      <c r="B2" s="325" t="s">
        <v>281</v>
      </c>
      <c r="C2" s="326" t="str">
        <f>PROPER(TEXT(CONCATENATE("01/",(VALUE(LEFT(C$1,1))*3),"/",RIGHT(C$1,2)),"MMM/AA"))</f>
        <v>Mar/12</v>
      </c>
      <c r="D2" s="326" t="str">
        <f>PROPER(TEXT(CONCATENATE("01/",(VALUE(LEFT(D$1,1))*3),"/",RIGHT(D$1,2)),"MMM/AA"))</f>
        <v>Jun/12</v>
      </c>
      <c r="E2" s="326" t="str">
        <f t="shared" ref="E2:BA2" si="2">PROPER(TEXT(CONCATENATE("01/",(VALUE(LEFT(E$1,1))*3),"/",RIGHT(E$1,2)),"MMM/AA"))</f>
        <v>Set/12</v>
      </c>
      <c r="F2" s="326" t="str">
        <f t="shared" si="2"/>
        <v>Dez/12</v>
      </c>
      <c r="G2" s="326" t="str">
        <f t="shared" si="2"/>
        <v>Mar/13</v>
      </c>
      <c r="H2" s="326" t="str">
        <f t="shared" si="2"/>
        <v>Jun/13</v>
      </c>
      <c r="I2" s="326" t="str">
        <f t="shared" si="2"/>
        <v>Set/13</v>
      </c>
      <c r="J2" s="326" t="str">
        <f t="shared" si="2"/>
        <v>Dez/13</v>
      </c>
      <c r="K2" s="326" t="str">
        <f t="shared" si="2"/>
        <v>Mar/14</v>
      </c>
      <c r="L2" s="326" t="str">
        <f t="shared" si="2"/>
        <v>Jun/14</v>
      </c>
      <c r="M2" s="326" t="str">
        <f t="shared" si="2"/>
        <v>Set/14</v>
      </c>
      <c r="N2" s="326" t="str">
        <f t="shared" si="2"/>
        <v>Dez/14</v>
      </c>
      <c r="O2" s="326" t="str">
        <f t="shared" si="2"/>
        <v>Mar/15</v>
      </c>
      <c r="P2" s="326" t="str">
        <f t="shared" si="2"/>
        <v>Jun/15</v>
      </c>
      <c r="Q2" s="326" t="str">
        <f t="shared" si="2"/>
        <v>Set/15</v>
      </c>
      <c r="R2" s="326" t="str">
        <f t="shared" si="2"/>
        <v>Dez/15</v>
      </c>
      <c r="S2" s="326" t="str">
        <f t="shared" si="2"/>
        <v>Mar/16</v>
      </c>
      <c r="T2" s="326" t="str">
        <f t="shared" si="2"/>
        <v>Jun/16</v>
      </c>
      <c r="U2" s="326" t="str">
        <f t="shared" si="2"/>
        <v>Set/16</v>
      </c>
      <c r="V2" s="326" t="str">
        <f t="shared" si="2"/>
        <v>Dez/16</v>
      </c>
      <c r="W2" s="326" t="str">
        <f t="shared" si="2"/>
        <v>Mar/17</v>
      </c>
      <c r="X2" s="326" t="str">
        <f t="shared" si="2"/>
        <v>Jun/17</v>
      </c>
      <c r="Y2" s="326" t="str">
        <f t="shared" si="2"/>
        <v>Set/17</v>
      </c>
      <c r="Z2" s="326" t="str">
        <f t="shared" si="2"/>
        <v>Dez/17</v>
      </c>
      <c r="AA2" s="326" t="str">
        <f t="shared" si="2"/>
        <v>Mar/18</v>
      </c>
      <c r="AB2" s="326" t="str">
        <f t="shared" si="2"/>
        <v>Jun/18</v>
      </c>
      <c r="AC2" s="326" t="str">
        <f t="shared" si="2"/>
        <v>Set/18</v>
      </c>
      <c r="AD2" s="326" t="str">
        <f t="shared" si="2"/>
        <v>Dez/18</v>
      </c>
      <c r="AE2" s="326" t="str">
        <f t="shared" si="2"/>
        <v>Mar/19</v>
      </c>
      <c r="AF2" s="326" t="str">
        <f t="shared" si="2"/>
        <v>Jun/19</v>
      </c>
      <c r="AG2" s="326" t="str">
        <f t="shared" si="2"/>
        <v>Set/19</v>
      </c>
      <c r="AH2" s="326" t="str">
        <f t="shared" si="2"/>
        <v>Dez/19</v>
      </c>
      <c r="AI2" s="326" t="str">
        <f t="shared" si="2"/>
        <v>Mar/20</v>
      </c>
      <c r="AJ2" s="326" t="str">
        <f t="shared" si="2"/>
        <v>Jun/20</v>
      </c>
      <c r="AK2" s="326" t="str">
        <f t="shared" si="2"/>
        <v>Set/20</v>
      </c>
      <c r="AL2" s="326" t="str">
        <f t="shared" si="2"/>
        <v>Dez/20</v>
      </c>
      <c r="AM2" s="326" t="str">
        <f t="shared" si="2"/>
        <v>Mar/21</v>
      </c>
      <c r="AN2" s="326" t="str">
        <f t="shared" si="2"/>
        <v>Jun/21</v>
      </c>
      <c r="AO2" s="326" t="str">
        <f t="shared" si="2"/>
        <v>Set/21</v>
      </c>
      <c r="AP2" s="326" t="str">
        <f t="shared" si="2"/>
        <v>Dez/21</v>
      </c>
      <c r="AQ2" s="326" t="str">
        <f t="shared" si="2"/>
        <v>Mar/22</v>
      </c>
      <c r="AR2" s="326" t="str">
        <f t="shared" si="2"/>
        <v>Jun/22</v>
      </c>
      <c r="AS2" s="326" t="str">
        <f t="shared" si="2"/>
        <v>Set/22</v>
      </c>
      <c r="AT2" s="326" t="str">
        <f t="shared" si="2"/>
        <v>Dez/22</v>
      </c>
      <c r="AU2" s="326" t="str">
        <f t="shared" si="2"/>
        <v>Mar/23</v>
      </c>
      <c r="AV2" s="326" t="str">
        <f t="shared" si="2"/>
        <v>Jun/23</v>
      </c>
      <c r="AW2" s="326" t="str">
        <f t="shared" si="2"/>
        <v>Set/23</v>
      </c>
      <c r="AX2" s="326" t="str">
        <f t="shared" si="2"/>
        <v>Dez/23</v>
      </c>
      <c r="AY2" s="326" t="str">
        <f t="shared" si="2"/>
        <v>Mar/24</v>
      </c>
      <c r="AZ2" s="326" t="str">
        <f t="shared" si="2"/>
        <v>Jun/24</v>
      </c>
      <c r="BA2" s="326" t="str">
        <f t="shared" si="2"/>
        <v>Set/24</v>
      </c>
    </row>
    <row r="3" spans="1:53" s="323" customFormat="1" ht="16.350000000000001" customHeight="1">
      <c r="B3" s="458"/>
      <c r="C3" s="339"/>
      <c r="D3" s="339"/>
      <c r="E3" s="339"/>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39"/>
      <c r="AG3" s="339"/>
      <c r="AH3" s="339"/>
      <c r="AI3" s="339"/>
      <c r="AJ3" s="339"/>
      <c r="AK3" s="339"/>
      <c r="AL3" s="339"/>
      <c r="AM3" s="339"/>
      <c r="AN3" s="339"/>
      <c r="AO3" s="339"/>
      <c r="AP3" s="339"/>
      <c r="AQ3" s="339"/>
      <c r="AR3" s="339"/>
      <c r="AS3" s="339"/>
      <c r="AT3" s="339"/>
      <c r="AU3" s="339"/>
      <c r="AV3" s="339"/>
      <c r="AW3" s="339"/>
      <c r="AX3" s="339"/>
      <c r="AY3" s="339"/>
      <c r="AZ3" s="339"/>
      <c r="BA3" s="339"/>
    </row>
    <row r="4" spans="1:53" s="323" customFormat="1" ht="33" customHeight="1">
      <c r="B4" s="620" t="str">
        <f>IF(Opções!$B$3="Português",B301,C301)</f>
        <v>BB's Shares in International Stock Market Index</v>
      </c>
      <c r="C4" s="339"/>
      <c r="D4" s="339"/>
      <c r="E4" s="339"/>
      <c r="F4" s="339"/>
      <c r="G4" s="339"/>
      <c r="H4" s="339"/>
      <c r="I4" s="339"/>
      <c r="J4" s="339"/>
      <c r="K4" s="339"/>
      <c r="L4" s="339"/>
      <c r="M4" s="339"/>
      <c r="N4" s="339"/>
      <c r="O4" s="339"/>
      <c r="P4" s="339"/>
      <c r="Q4" s="339"/>
      <c r="R4" s="339"/>
      <c r="S4" s="339"/>
      <c r="T4" s="339"/>
      <c r="U4" s="339"/>
      <c r="V4" s="339"/>
      <c r="W4" s="339"/>
      <c r="X4" s="339"/>
      <c r="Y4" s="339"/>
      <c r="Z4" s="339"/>
      <c r="AA4" s="339"/>
      <c r="AB4" s="339"/>
      <c r="AC4" s="339"/>
      <c r="AD4" s="339"/>
      <c r="AE4" s="339"/>
      <c r="AF4" s="339"/>
      <c r="AG4" s="339"/>
      <c r="AH4" s="339"/>
      <c r="AI4" s="339"/>
      <c r="AJ4" s="339"/>
      <c r="AK4" s="339"/>
      <c r="AL4" s="339"/>
      <c r="AM4" s="339"/>
      <c r="AN4" s="339"/>
      <c r="AO4" s="339"/>
      <c r="AP4" s="339"/>
      <c r="AQ4" s="339"/>
      <c r="AR4" s="339"/>
      <c r="AS4" s="339"/>
      <c r="AT4" s="339"/>
      <c r="AU4" s="339"/>
      <c r="AV4" s="339"/>
      <c r="AW4" s="339"/>
      <c r="AX4" s="339"/>
      <c r="AY4" s="339"/>
      <c r="AZ4" s="339"/>
      <c r="BA4" s="339"/>
    </row>
    <row r="5" spans="1:53" s="323" customFormat="1" ht="16.350000000000001" customHeight="1">
      <c r="B5" s="468"/>
      <c r="C5" s="339"/>
      <c r="D5" s="339"/>
      <c r="E5" s="339"/>
      <c r="F5" s="339"/>
      <c r="G5" s="339"/>
      <c r="H5" s="339"/>
      <c r="I5" s="339"/>
      <c r="J5" s="339"/>
      <c r="K5" s="339"/>
      <c r="L5" s="339"/>
      <c r="M5" s="339"/>
      <c r="N5" s="339"/>
      <c r="O5" s="339"/>
      <c r="P5" s="339"/>
      <c r="Q5" s="339"/>
      <c r="R5" s="339"/>
      <c r="S5" s="339"/>
      <c r="T5" s="339"/>
      <c r="U5" s="339"/>
      <c r="V5" s="339"/>
      <c r="W5" s="339"/>
      <c r="X5" s="339"/>
      <c r="Y5" s="339"/>
      <c r="Z5" s="339"/>
      <c r="AA5" s="339"/>
      <c r="AB5" s="339"/>
      <c r="AC5" s="339"/>
      <c r="AD5" s="339"/>
      <c r="AE5" s="339"/>
      <c r="AF5" s="339"/>
      <c r="AG5" s="339"/>
      <c r="AH5" s="339"/>
      <c r="AI5" s="339"/>
      <c r="AJ5" s="339"/>
      <c r="AK5" s="339"/>
      <c r="AL5" s="339"/>
      <c r="AM5" s="339"/>
      <c r="AN5" s="339"/>
      <c r="AO5" s="339"/>
      <c r="AP5" s="339"/>
      <c r="AQ5" s="339"/>
      <c r="AR5" s="339"/>
      <c r="AS5" s="339"/>
      <c r="AT5" s="339"/>
      <c r="AU5" s="339"/>
      <c r="AV5" s="339"/>
      <c r="AW5" s="339"/>
      <c r="AX5" s="339"/>
      <c r="AY5" s="339"/>
      <c r="AZ5" s="339"/>
      <c r="BA5" s="339"/>
    </row>
    <row r="6" spans="1:53" s="323" customFormat="1">
      <c r="B6" s="95" t="str">
        <f>Opções!$B$27</f>
        <v>Index</v>
      </c>
      <c r="C6" s="550" t="str">
        <f>IF(Opções!$B$3="Inglês",IF(LEFT(C2,3)="Mar","Mar",IF(LEFT(C2,3)="Jun","Jun",IF(LEFT(C2,3)="Set","Sep","Dec")))&amp;RIGHT(C$2,3),C$2)</f>
        <v>Mar/12</v>
      </c>
      <c r="D6" s="550" t="str">
        <f>IF(Opções!$B$3="Inglês",IF(LEFT(D2,3)="Mar","Mar",IF(LEFT(D2,3)="Jun","Jun",IF(LEFT(D2,3)="Set","Sep","Dec")))&amp;RIGHT(D$2,3),D$2)</f>
        <v>Jun/12</v>
      </c>
      <c r="E6" s="550" t="str">
        <f>IF(Opções!$B$3="Inglês",IF(LEFT(E2,3)="Mar","Mar",IF(LEFT(E2,3)="Jun","Jun",IF(LEFT(E2,3)="Set","Sep","Dec")))&amp;RIGHT(E$2,3),E$2)</f>
        <v>Sep/12</v>
      </c>
      <c r="F6" s="550" t="str">
        <f>IF(Opções!$B$3="Inglês",IF(LEFT(F2,3)="Mar","Mar",IF(LEFT(F2,3)="Jun","Jun",IF(LEFT(F2,3)="Set","Sep","Dec")))&amp;RIGHT(F$2,3),F$2)</f>
        <v>Dec/12</v>
      </c>
      <c r="G6" s="550" t="str">
        <f>IF(Opções!$B$3="Inglês",IF(LEFT(G2,3)="Mar","Mar",IF(LEFT(G2,3)="Jun","Jun",IF(LEFT(G2,3)="Set","Sep","Dec")))&amp;RIGHT(G$2,3),G$2)</f>
        <v>Mar/13</v>
      </c>
      <c r="H6" s="550" t="str">
        <f>IF(Opções!$B$3="Inglês",IF(LEFT(H2,3)="Mar","Mar",IF(LEFT(H2,3)="Jun","Jun",IF(LEFT(H2,3)="Set","Sep","Dec")))&amp;RIGHT(H$2,3),H$2)</f>
        <v>Jun/13</v>
      </c>
      <c r="I6" s="550" t="str">
        <f>IF(Opções!$B$3="Inglês",IF(LEFT(I2,3)="Mar","Mar",IF(LEFT(I2,3)="Jun","Jun",IF(LEFT(I2,3)="Set","Sep","Dec")))&amp;RIGHT(I$2,3),I$2)</f>
        <v>Sep/13</v>
      </c>
      <c r="J6" s="550" t="str">
        <f>IF(Opções!$B$3="Inglês",IF(LEFT(J2,3)="Mar","Mar",IF(LEFT(J2,3)="Jun","Jun",IF(LEFT(J2,3)="Set","Sep","Dec")))&amp;RIGHT(J$2,3),J$2)</f>
        <v>Dec/13</v>
      </c>
      <c r="K6" s="550" t="str">
        <f>IF(Opções!$B$3="Inglês",IF(LEFT(K2,3)="Mar","Mar",IF(LEFT(K2,3)="Jun","Jun",IF(LEFT(K2,3)="Set","Sep","Dec")))&amp;RIGHT(K$2,3),K$2)</f>
        <v>Mar/14</v>
      </c>
      <c r="L6" s="550" t="str">
        <f>IF(Opções!$B$3="Inglês",IF(LEFT(L2,3)="Mar","Mar",IF(LEFT(L2,3)="Jun","Jun",IF(LEFT(L2,3)="Set","Sep","Dec")))&amp;RIGHT(L$2,3),L$2)</f>
        <v>Jun/14</v>
      </c>
      <c r="M6" s="550" t="str">
        <f>IF(Opções!$B$3="Inglês",IF(LEFT(M2,3)="Mar","Mar",IF(LEFT(M2,3)="Jun","Jun",IF(LEFT(M2,3)="Set","Sep","Dec")))&amp;RIGHT(M$2,3),M$2)</f>
        <v>Sep/14</v>
      </c>
      <c r="N6" s="550" t="str">
        <f>IF(Opções!$B$3="Inglês",IF(LEFT(N2,3)="Mar","Mar",IF(LEFT(N2,3)="Jun","Jun",IF(LEFT(N2,3)="Set","Sep","Dec")))&amp;RIGHT(N$2,3),N$2)</f>
        <v>Dec/14</v>
      </c>
      <c r="O6" s="550" t="str">
        <f>IF(Opções!$B$3="Inglês",IF(LEFT(O2,3)="Mar","Mar",IF(LEFT(O2,3)="Jun","Jun",IF(LEFT(O2,3)="Set","Sep","Dec")))&amp;RIGHT(O$2,3),O$2)</f>
        <v>Mar/15</v>
      </c>
      <c r="P6" s="550" t="str">
        <f>IF(Opções!$B$3="Inglês",IF(LEFT(P2,3)="Mar","Mar",IF(LEFT(P2,3)="Jun","Jun",IF(LEFT(P2,3)="Set","Sep","Dec")))&amp;RIGHT(P$2,3),P$2)</f>
        <v>Jun/15</v>
      </c>
      <c r="Q6" s="550" t="str">
        <f>IF(Opções!$B$3="Inglês",IF(LEFT(Q2,3)="Mar","Mar",IF(LEFT(Q2,3)="Jun","Jun",IF(LEFT(Q2,3)="Set","Sep","Dec")))&amp;RIGHT(Q$2,3),Q$2)</f>
        <v>Sep/15</v>
      </c>
      <c r="R6" s="550" t="str">
        <f>IF(Opções!$B$3="Inglês",IF(LEFT(R2,3)="Mar","Mar",IF(LEFT(R2,3)="Jun","Jun",IF(LEFT(R2,3)="Set","Sep","Dec")))&amp;RIGHT(R$2,3),R$2)</f>
        <v>Dec/15</v>
      </c>
      <c r="S6" s="550" t="str">
        <f>IF(Opções!$B$3="Inglês",IF(LEFT(S2,3)="Mar","Mar",IF(LEFT(S2,3)="Jun","Jun",IF(LEFT(S2,3)="Set","Sep","Dec")))&amp;RIGHT(S$2,3),S$2)</f>
        <v>Mar/16</v>
      </c>
      <c r="T6" s="550" t="str">
        <f>IF(Opções!$B$3="Inglês",IF(LEFT(T2,3)="Mar","Mar",IF(LEFT(T2,3)="Jun","Jun",IF(LEFT(T2,3)="Set","Sep","Dec")))&amp;RIGHT(T$2,3),T$2)</f>
        <v>Jun/16</v>
      </c>
      <c r="U6" s="550" t="str">
        <f>IF(Opções!$B$3="Inglês",IF(LEFT(U2,3)="Mar","Mar",IF(LEFT(U2,3)="Jun","Jun",IF(LEFT(U2,3)="Set","Sep","Dec")))&amp;RIGHT(U$2,3),U$2)</f>
        <v>Sep/16</v>
      </c>
      <c r="V6" s="550" t="str">
        <f>IF(Opções!$B$3="Inglês",IF(LEFT(V2,3)="Mar","Mar",IF(LEFT(V2,3)="Jun","Jun",IF(LEFT(V2,3)="Set","Sep","Dec")))&amp;RIGHT(V$2,3),V$2)</f>
        <v>Dec/16</v>
      </c>
      <c r="W6" s="550" t="str">
        <f>IF(Opções!$B$3="Inglês",IF(LEFT(W2,3)="Mar","Mar",IF(LEFT(W2,3)="Jun","Jun",IF(LEFT(W2,3)="Set","Sep","Dec")))&amp;RIGHT(W$2,3),W$2)</f>
        <v>Mar/17</v>
      </c>
      <c r="X6" s="550" t="str">
        <f>IF(Opções!$B$3="Inglês",IF(LEFT(X2,3)="Mar","Mar",IF(LEFT(X2,3)="Jun","Jun",IF(LEFT(X2,3)="Set","Sep","Dec")))&amp;RIGHT(X$2,3),X$2)</f>
        <v>Jun/17</v>
      </c>
      <c r="Y6" s="550" t="str">
        <f>IF(Opções!$B$3="Inglês",IF(LEFT(Y2,3)="Mar","Mar",IF(LEFT(Y2,3)="Jun","Jun",IF(LEFT(Y2,3)="Set","Sep","Dec")))&amp;RIGHT(Y$2,3),Y$2)</f>
        <v>Sep/17</v>
      </c>
      <c r="Z6" s="550" t="str">
        <f>IF(Opções!$B$3="Inglês",IF(LEFT(Z2,3)="Mar","Mar",IF(LEFT(Z2,3)="Jun","Jun",IF(LEFT(Z2,3)="Set","Sep","Dec")))&amp;RIGHT(Z$2,3),Z$2)</f>
        <v>Dec/17</v>
      </c>
      <c r="AA6" s="550" t="str">
        <f>IF(Opções!$B$3="Inglês",IF(LEFT(AA2,3)="Mar","Mar",IF(LEFT(AA2,3)="Jun","Jun",IF(LEFT(AA2,3)="Set","Sep","Dec")))&amp;RIGHT(AA$2,3),AA$2)</f>
        <v>Mar/18</v>
      </c>
      <c r="AB6" s="550" t="str">
        <f>IF(Opções!$B$3="Inglês",IF(LEFT(AB2,3)="Mar","Mar",IF(LEFT(AB2,3)="Jun","Jun",IF(LEFT(AB2,3)="Set","Sep","Dec")))&amp;RIGHT(AB$2,3),AB$2)</f>
        <v>Jun/18</v>
      </c>
      <c r="AC6" s="550" t="str">
        <f>IF(Opções!$B$3="Inglês",IF(LEFT(AC2,3)="Mar","Mar",IF(LEFT(AC2,3)="Jun","Jun",IF(LEFT(AC2,3)="Set","Sep","Dec")))&amp;RIGHT(AC$2,3),AC$2)</f>
        <v>Sep/18</v>
      </c>
      <c r="AD6" s="550" t="str">
        <f>IF(Opções!$B$3="Inglês",IF(LEFT(AD2,3)="Mar","Mar",IF(LEFT(AD2,3)="Jun","Jun",IF(LEFT(AD2,3)="Set","Sep","Dec")))&amp;RIGHT(AD$2,3),AD$2)</f>
        <v>Dec/18</v>
      </c>
      <c r="AE6" s="550" t="str">
        <f>IF(Opções!$B$3="Inglês",IF(LEFT(AE2,3)="Mar","Mar",IF(LEFT(AE2,3)="Jun","Jun",IF(LEFT(AE2,3)="Set","Sep","Dec")))&amp;RIGHT(AE$2,3),AE$2)</f>
        <v>Mar/19</v>
      </c>
      <c r="AF6" s="550" t="str">
        <f>IF(Opções!$B$3="Inglês",IF(LEFT(AF2,3)="Mar","Mar",IF(LEFT(AF2,3)="Jun","Jun",IF(LEFT(AF2,3)="Set","Sep","Dec")))&amp;RIGHT(AF$2,3),AF$2)</f>
        <v>Jun/19</v>
      </c>
      <c r="AG6" s="550" t="str">
        <f>IF(Opções!$B$3="Inglês",IF(LEFT(AG2,3)="Mar","Mar",IF(LEFT(AG2,3)="Jun","Jun",IF(LEFT(AG2,3)="Set","Sep","Dec")))&amp;RIGHT(AG$2,3),AG$2)</f>
        <v>Sep/19</v>
      </c>
      <c r="AH6" s="550" t="str">
        <f>IF(Opções!$B$3="Inglês",IF(LEFT(AH2,3)="Mar","Mar",IF(LEFT(AH2,3)="Jun","Jun",IF(LEFT(AH2,3)="Set","Sep","Dec")))&amp;RIGHT(AH$2,3),AH$2)</f>
        <v>Dec/19</v>
      </c>
      <c r="AI6" s="550" t="str">
        <f>IF(Opções!$B$3="Inglês",IF(LEFT(AI2,3)="Mar","Mar",IF(LEFT(AI2,3)="Jun","Jun",IF(LEFT(AI2,3)="Set","Sep","Dec")))&amp;RIGHT(AI$2,3),AI$2)</f>
        <v>Mar/20</v>
      </c>
      <c r="AJ6" s="550" t="str">
        <f>IF(Opções!$B$3="Inglês",IF(LEFT(AJ2,3)="Mar","Mar",IF(LEFT(AJ2,3)="Jun","Jun",IF(LEFT(AJ2,3)="Set","Sep","Dec")))&amp;RIGHT(AJ$2,3),AJ$2)</f>
        <v>Jun/20</v>
      </c>
      <c r="AK6" s="550" t="str">
        <f>IF(Opções!$B$3="Inglês",IF(LEFT(AK2,3)="Mar","Mar",IF(LEFT(AK2,3)="Jun","Jun",IF(LEFT(AK2,3)="Set","Sep","Dec")))&amp;RIGHT(AK$2,3),AK$2)</f>
        <v>Sep/20</v>
      </c>
      <c r="AL6" s="550" t="str">
        <f>IF(Opções!$B$3="Inglês",IF(LEFT(AL2,3)="Mar","Mar",IF(LEFT(AL2,3)="Jun","Jun",IF(LEFT(AL2,3)="Set","Sep","Dec")))&amp;RIGHT(AL$2,3),AL$2)</f>
        <v>Dec/20</v>
      </c>
      <c r="AM6" s="550" t="str">
        <f>IF(Opções!$B$3="Inglês",IF(LEFT(AM2,3)="Mar","Mar",IF(LEFT(AM2,3)="Jun","Jun",IF(LEFT(AM2,3)="Set","Sep","Dec")))&amp;RIGHT(AM$2,3),AM$2)</f>
        <v>Mar/21</v>
      </c>
      <c r="AN6" s="550" t="str">
        <f>IF(Opções!$B$3="Inglês",IF(LEFT(AN2,3)="Mar","Mar",IF(LEFT(AN2,3)="Jun","Jun",IF(LEFT(AN2,3)="Set","Sep","Dec")))&amp;RIGHT(AN$2,3),AN$2)</f>
        <v>Jun/21</v>
      </c>
      <c r="AO6" s="550" t="str">
        <f>IF(Opções!$B$3="Inglês",IF(LEFT(AO2,3)="Mar","Mar",IF(LEFT(AO2,3)="Jun","Jun",IF(LEFT(AO2,3)="Set","Sep","Dec")))&amp;RIGHT(AO$2,3),AO$2)</f>
        <v>Sep/21</v>
      </c>
      <c r="AP6" s="550" t="str">
        <f>IF(Opções!$B$3="Inglês",IF(LEFT(AP2,3)="Mar","Mar",IF(LEFT(AP2,3)="Jun","Jun",IF(LEFT(AP2,3)="Set","Sep","Dec")))&amp;RIGHT(AP$2,3),AP$2)</f>
        <v>Dec/21</v>
      </c>
      <c r="AQ6" s="550" t="str">
        <f>IF(Opções!$B$3="Inglês",IF(LEFT(AQ2,3)="Mar","Mar",IF(LEFT(AQ2,3)="Jun","Jun",IF(LEFT(AQ2,3)="Set","Sep","Dec")))&amp;RIGHT(AQ$2,3),AQ$2)</f>
        <v>Mar/22</v>
      </c>
      <c r="AR6" s="550" t="str">
        <f>IF(Opções!$B$3="Inglês",IF(LEFT(AR2,3)="Mar","Mar",IF(LEFT(AR2,3)="Jun","Jun",IF(LEFT(AR2,3)="Set","Sep","Dec")))&amp;RIGHT(AR$2,3),AR$2)</f>
        <v>Jun/22</v>
      </c>
      <c r="AS6" s="550" t="str">
        <f>IF(Opções!$B$3="Inglês",IF(LEFT(AS2,3)="Mar","Mar",IF(LEFT(AS2,3)="Jun","Jun",IF(LEFT(AS2,3)="Set","Sep","Dec")))&amp;RIGHT(AS$2,3),AS$2)</f>
        <v>Sep/22</v>
      </c>
      <c r="AT6" s="550" t="str">
        <f>IF(Opções!$B$3="Inglês",IF(LEFT(AT2,3)="Mar","Mar",IF(LEFT(AT2,3)="Jun","Jun",IF(LEFT(AT2,3)="Set","Sep","Dec")))&amp;RIGHT(AT$2,3),AT$2)</f>
        <v>Dec/22</v>
      </c>
      <c r="AU6" s="550" t="str">
        <f>IF(Opções!$B$3="Inglês",IF(LEFT(AU2,3)="Mar","Mar",IF(LEFT(AU2,3)="Jun","Jun",IF(LEFT(AU2,3)="Set","Sep","Dec")))&amp;RIGHT(AU$2,3),AU$2)</f>
        <v>Mar/23</v>
      </c>
      <c r="AV6" s="550" t="str">
        <f>IF(Opções!$B$3="Inglês",IF(LEFT(AV2,3)="Mar","Mar",IF(LEFT(AV2,3)="Jun","Jun",IF(LEFT(AV2,3)="Set","Sep","Dec")))&amp;RIGHT(AV$2,3),AV$2)</f>
        <v>Jun/23</v>
      </c>
      <c r="AW6" s="550" t="str">
        <f>IF(Opções!$B$3="Inglês",IF(LEFT(AW2,3)="Mar","Mar",IF(LEFT(AW2,3)="Jun","Jun",IF(LEFT(AW2,3)="Set","Sep","Dec")))&amp;RIGHT(AW$2,3),AW$2)</f>
        <v>Sep/23</v>
      </c>
      <c r="AX6" s="550" t="str">
        <f>IF(Opções!$B$3="Inglês",IF(LEFT(AX2,3)="Mar","Mar",IF(LEFT(AX2,3)="Jun","Jun",IF(LEFT(AX2,3)="Set","Sep","Dec")))&amp;RIGHT(AX$2,3),AX$2)</f>
        <v>Dec/23</v>
      </c>
      <c r="AY6" s="550" t="str">
        <f>IF(Opções!$B$3="Inglês",IF(LEFT(AY2,3)="Mar","Mar",IF(LEFT(AY2,3)="Jun","Jun",IF(LEFT(AY2,3)="Set","Sep","Dec")))&amp;RIGHT(AY$2,3),AY$2)</f>
        <v>Mar/24</v>
      </c>
      <c r="AZ6" s="550" t="str">
        <f>IF(Opções!$B$3="Inglês",IF(LEFT(AZ2,3)="Mar","Mar",IF(LEFT(AZ2,3)="Jun","Jun",IF(LEFT(AZ2,3)="Set","Sep","Dec")))&amp;RIGHT(AZ$2,3),AZ$2)</f>
        <v>Jun/24</v>
      </c>
      <c r="BA6" s="550" t="str">
        <f>IF(Opções!$B$3="Inglês",IF(LEFT(BA2,3)="Mar","Mar",IF(LEFT(BA2,3)="Jun","Jun",IF(LEFT(BA2,3)="Set","Sep","Dec")))&amp;RIGHT(BA$2,3),BA$2)</f>
        <v>Sep/24</v>
      </c>
    </row>
    <row r="7" spans="1:53" ht="4.5" customHeight="1">
      <c r="B7" s="344"/>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row>
    <row r="8" spans="1:53" s="547" customFormat="1">
      <c r="A8" s="546" t="s">
        <v>904</v>
      </c>
      <c r="B8" s="551" t="str">
        <f>IF(Opções!$B$3="Inglês",C304,B304)</f>
        <v>International Stock Market Index</v>
      </c>
      <c r="C8" s="552"/>
      <c r="D8" s="552"/>
      <c r="E8" s="552"/>
      <c r="F8" s="552"/>
      <c r="G8" s="552"/>
      <c r="H8" s="552"/>
      <c r="I8" s="552"/>
      <c r="J8" s="552"/>
      <c r="K8" s="552"/>
      <c r="L8" s="552"/>
      <c r="M8" s="552"/>
      <c r="N8" s="552"/>
      <c r="O8" s="552"/>
      <c r="P8" s="552"/>
      <c r="Q8" s="552"/>
      <c r="R8" s="552"/>
      <c r="S8" s="552"/>
      <c r="T8" s="552"/>
      <c r="U8" s="552"/>
      <c r="V8" s="552"/>
      <c r="W8" s="552"/>
      <c r="X8" s="552"/>
      <c r="Y8" s="552"/>
      <c r="Z8" s="552"/>
      <c r="AA8" s="552"/>
      <c r="AB8" s="552"/>
      <c r="AC8" s="552"/>
      <c r="AD8" s="552"/>
      <c r="AE8" s="552"/>
      <c r="AF8" s="552"/>
      <c r="AG8" s="552"/>
      <c r="AH8" s="552"/>
      <c r="AI8" s="552"/>
      <c r="AJ8" s="552"/>
      <c r="AK8" s="552"/>
      <c r="AL8" s="552"/>
      <c r="AM8" s="552"/>
      <c r="AN8" s="552"/>
      <c r="AO8" s="552"/>
      <c r="AP8" s="552"/>
      <c r="AQ8" s="552"/>
      <c r="AR8" s="552"/>
      <c r="AS8" s="552"/>
      <c r="AT8" s="552"/>
      <c r="AU8" s="552"/>
      <c r="AV8" s="552"/>
      <c r="AW8" s="552"/>
      <c r="AX8" s="552"/>
      <c r="AY8" s="552"/>
      <c r="AZ8" s="552"/>
      <c r="BA8" s="552"/>
    </row>
    <row r="9" spans="1:53" s="549" customFormat="1" ht="13.5" thickBot="1">
      <c r="A9" s="548" t="s">
        <v>112</v>
      </c>
      <c r="B9" s="555" t="str">
        <f>IF(Opções!$B$3="Inglês",C305,B305)</f>
        <v>MSCI Brazil Index</v>
      </c>
      <c r="C9" s="556">
        <f>IFERROR(VLOOKUP($A9,'[3]Índices de Mercado Brasileiro'!$A$1:$AZ$65536,MATCH(C$1,'[3]Índices de Mercado Brasileiro'!$A$18:$IU$18,0),0),$A$2)</f>
        <v>1.48932480292544</v>
      </c>
      <c r="D9" s="556">
        <f>IFERROR(VLOOKUP($A9,'[3]Índices de Mercado Brasileiro'!$A$1:$AZ$65536,MATCH(D$1,'[3]Índices de Mercado Brasileiro'!$A$18:$IU$18,0),0),$A$2)</f>
        <v>1.2563621097939899</v>
      </c>
      <c r="E9" s="556">
        <f>IFERROR(VLOOKUP($A9,'[3]Índices de Mercado Brasileiro'!$A$1:$AZ$65536,MATCH(E$1,'[3]Índices de Mercado Brasileiro'!$A$18:$IU$18,0),0),$A$2)</f>
        <v>1.5391904341212199</v>
      </c>
      <c r="F9" s="556">
        <f>IFERROR(VLOOKUP($A9,'[3]Índices de Mercado Brasileiro'!$A$1:$AZ$65536,MATCH(F$1,'[3]Índices de Mercado Brasileiro'!$A$18:$IU$18,0),0),$A$2)</f>
        <v>1.4716131113999598</v>
      </c>
      <c r="G9" s="556">
        <f>IFERROR(VLOOKUP($A9,'[3]Índices de Mercado Brasileiro'!$A$1:$AZ$65536,MATCH(G$1,'[3]Índices de Mercado Brasileiro'!$A$18:$IU$18,0),0),$A$2)</f>
        <v>1.6157378895875503</v>
      </c>
      <c r="H9" s="556">
        <f>IFERROR(VLOOKUP($A9,'[3]Índices de Mercado Brasileiro'!$A$1:$AZ$65536,MATCH(H$1,'[3]Índices de Mercado Brasileiro'!$A$18:$IU$18,0),0),$A$2)</f>
        <v>1.4460939469082799</v>
      </c>
      <c r="I9" s="556">
        <f>IFERROR(VLOOKUP($A9,'[3]Índices de Mercado Brasileiro'!$A$1:$AZ$65536,MATCH(I$1,'[3]Índices de Mercado Brasileiro'!$A$18:$IU$18,0),0),$A$2)</f>
        <v>1.5499337124617698</v>
      </c>
      <c r="J9" s="556">
        <f>IFERROR(VLOOKUP($A9,'[3]Índices de Mercado Brasileiro'!$A$1:$AZ$65536,MATCH(J$1,'[3]Índices de Mercado Brasileiro'!$A$18:$IU$18,0),0),$A$2)</f>
        <v>1.45999904573315</v>
      </c>
      <c r="K9" s="556">
        <f>IFERROR(VLOOKUP($A9,'[3]Índices de Mercado Brasileiro'!$A$1:$AZ$65536,MATCH(K$1,'[3]Índices de Mercado Brasileiro'!$A$18:$IU$18,0),0),$A$2)</f>
        <v>2.0850427656104902</v>
      </c>
      <c r="L9" s="556">
        <f>IFERROR(VLOOKUP($A9,'[3]Índices de Mercado Brasileiro'!$A$1:$AZ$65536,MATCH(L$1,'[3]Índices de Mercado Brasileiro'!$A$18:$IU$18,0),0),$A$2)</f>
        <v>2.16994103772705</v>
      </c>
      <c r="M9" s="556">
        <f>IFERROR(VLOOKUP($A9,'[3]Índices de Mercado Brasileiro'!$A$1:$AZ$65536,MATCH(M$1,'[3]Índices de Mercado Brasileiro'!$A$18:$IU$18,0),0),$A$2)</f>
        <v>2.1859999999999999</v>
      </c>
      <c r="N9" s="556">
        <f>IFERROR(VLOOKUP($A9,'[3]Índices de Mercado Brasileiro'!$A$1:$AZ$65536,MATCH(N$1,'[3]Índices de Mercado Brasileiro'!$A$18:$IU$18,0),0),$A$2)</f>
        <v>2.2754669999999999</v>
      </c>
      <c r="O9" s="556">
        <f>IFERROR(VLOOKUP($A9,'[3]Índices de Mercado Brasileiro'!$A$1:$AZ$65536,MATCH(O$1,'[3]Índices de Mercado Brasileiro'!$A$18:$IU$18,0),0),$A$2)</f>
        <v>2.1575660000000001</v>
      </c>
      <c r="P9" s="556">
        <f>IFERROR(VLOOKUP($A9,'[3]Índices de Mercado Brasileiro'!$A$1:$AZ$65536,MATCH(P$1,'[3]Índices de Mercado Brasileiro'!$A$18:$IU$18,0),0),$A$2)</f>
        <v>2.23</v>
      </c>
      <c r="Q9" s="556">
        <f>IFERROR(VLOOKUP($A9,'[3]Índices de Mercado Brasileiro'!$A$1:$AZ$65536,MATCH(Q$1,'[3]Índices de Mercado Brasileiro'!$A$18:$IU$18,0),0),$A$2)</f>
        <v>1.6347499999999999</v>
      </c>
      <c r="R9" s="556">
        <f>IFERROR(VLOOKUP($A9,'[3]Índices de Mercado Brasileiro'!$A$1:$AZ$65536,MATCH(R$1,'[3]Índices de Mercado Brasileiro'!$A$18:$IU$18,0),0),$A$2)</f>
        <v>1.7010000000000001</v>
      </c>
      <c r="S9" s="556">
        <f>IFERROR(VLOOKUP($A9,'[3]Índices de Mercado Brasileiro'!$A$1:$AZ$65536,MATCH(S$1,'[3]Índices de Mercado Brasileiro'!$A$18:$IU$18,0),0),$A$2)</f>
        <v>2.0113080000000001</v>
      </c>
      <c r="T9" s="556">
        <f>IFERROR(VLOOKUP($A9,'[3]Índices de Mercado Brasileiro'!$A$1:$AZ$65536,MATCH(T$1,'[3]Índices de Mercado Brasileiro'!$A$18:$IU$18,0),0),$A$2)</f>
        <v>1.7008939999999999</v>
      </c>
      <c r="U9" s="556">
        <f>IFERROR(VLOOKUP($A9,'[3]Índices de Mercado Brasileiro'!$A$1:$AZ$65536,MATCH(U$1,'[3]Índices de Mercado Brasileiro'!$A$18:$IU$18,0),0),$A$2)</f>
        <v>2.0068109999999999</v>
      </c>
      <c r="V9" s="556">
        <f>IFERROR(VLOOKUP($A9,'[3]Índices de Mercado Brasileiro'!$A$1:$AZ$65536,MATCH(V$1,'[3]Índices de Mercado Brasileiro'!$A$18:$IU$18,0),0),$A$2)</f>
        <v>2.4473280000000002</v>
      </c>
      <c r="W9" s="556">
        <f>IFERROR(VLOOKUP($A9,'[3]Índices de Mercado Brasileiro'!$A$1:$AZ$65536,MATCH(W$1,'[3]Índices de Mercado Brasileiro'!$A$18:$IU$18,0),0),$A$2)</f>
        <v>2.7360929999999999</v>
      </c>
      <c r="X9" s="556">
        <f>IFERROR(VLOOKUP($A9,'[3]Índices de Mercado Brasileiro'!$A$1:$AZ$65536,MATCH(X$1,'[3]Índices de Mercado Brasileiro'!$A$18:$IU$18,0),0),$A$2)</f>
        <v>2.2448800000000002</v>
      </c>
      <c r="Y9" s="556">
        <f>IFERROR(VLOOKUP($A9,'[3]Índices de Mercado Brasileiro'!$A$1:$AZ$65536,MATCH(Y$1,'[3]Índices de Mercado Brasileiro'!$A$18:$IU$18,0),0),$A$2)</f>
        <v>2.5040070000000001</v>
      </c>
      <c r="Z9" s="556">
        <f>IFERROR(VLOOKUP($A9,'[3]Índices de Mercado Brasileiro'!$A$1:$AZ$65536,MATCH(Z$1,'[3]Índices de Mercado Brasileiro'!$A$18:$IU$18,0),0),$A$2)</f>
        <v>2.2311130000000001</v>
      </c>
      <c r="AA9" s="556">
        <f>IFERROR(VLOOKUP($A9,'[3]Índices de Mercado Brasileiro'!$A$1:$AZ$65536,MATCH(AA$1,'[3]Índices de Mercado Brasileiro'!$A$18:$IU$18,0),0),$A$2)</f>
        <v>2.5791970000000002</v>
      </c>
      <c r="AB9" s="556">
        <f>IFERROR(VLOOKUP($A9,'[3]Índices de Mercado Brasileiro'!$A$1:$AZ$65536,MATCH(AB$1,'[3]Índices de Mercado Brasileiro'!$A$18:$IU$18,0),0),$A$2)</f>
        <v>2.0939999999999999</v>
      </c>
      <c r="AC9" s="556">
        <f>IFERROR(VLOOKUP($A9,'[3]Índices de Mercado Brasileiro'!$A$1:$AZ$65536,MATCH(AC$1,'[3]Índices de Mercado Brasileiro'!$A$18:$IU$18,0),0),$A$2)</f>
        <v>1.9759949999999999</v>
      </c>
      <c r="AD9" s="556">
        <f>IFERROR(VLOOKUP($A9,'[3]Índices de Mercado Brasileiro'!$A$1:$AZ$65536,MATCH(AD$1,'[3]Índices de Mercado Brasileiro'!$A$18:$IU$18,0),0),$A$2)</f>
        <v>2.8636940000000002</v>
      </c>
      <c r="AE9" s="556">
        <f>IFERROR(VLOOKUP($A9,'[3]Índices de Mercado Brasileiro'!$A$1:$AZ$65536,MATCH(AE$1,'[3]Índices de Mercado Brasileiro'!$A$18:$IU$18,0),0),$A$2)</f>
        <v>2.8069280000000001</v>
      </c>
      <c r="AF9" s="556">
        <f>IFERROR(VLOOKUP($A9,'[3]Índices de Mercado Brasileiro'!$A$1:$AZ$65536,MATCH(AF$1,'[3]Índices de Mercado Brasileiro'!$A$18:$IU$18,0),0),$A$2)</f>
        <v>2.8660679999999998</v>
      </c>
      <c r="AG9" s="556">
        <f>IFERROR(VLOOKUP($A9,'[3]Índices de Mercado Brasileiro'!$A$1:$AZ$65536,MATCH(AG$1,'[3]Índices de Mercado Brasileiro'!$A$18:$IU$18,0),0),$A$2)</f>
        <v>2.3207840000000002</v>
      </c>
      <c r="AH9" s="556">
        <f>IFERROR(VLOOKUP($A9,'[3]Índices de Mercado Brasileiro'!$A$1:$AZ$65536,MATCH(AH$1,'[3]Índices de Mercado Brasileiro'!$A$18:$IU$18,0),0),$A$2)</f>
        <v>2.4316390000000001</v>
      </c>
      <c r="AI9" s="556">
        <f>IFERROR(VLOOKUP($A9,'[3]Índices de Mercado Brasileiro'!$A$1:$AZ$65536,MATCH(AI$1,'[3]Índices de Mercado Brasileiro'!$A$18:$IU$18,0),0),$A$2)</f>
        <v>1.8369960000000001</v>
      </c>
      <c r="AJ9" s="556">
        <v>0</v>
      </c>
      <c r="AK9" s="556">
        <v>0</v>
      </c>
      <c r="AL9" s="556">
        <v>0</v>
      </c>
      <c r="AM9" s="556">
        <v>0</v>
      </c>
      <c r="AN9" s="556">
        <v>0</v>
      </c>
      <c r="AO9" s="556">
        <v>0</v>
      </c>
      <c r="AP9" s="556">
        <v>0</v>
      </c>
      <c r="AQ9" s="556">
        <v>0</v>
      </c>
      <c r="AR9" s="556">
        <v>0</v>
      </c>
      <c r="AS9" s="556">
        <v>0</v>
      </c>
      <c r="AT9" s="556">
        <v>0</v>
      </c>
      <c r="AU9" s="556">
        <v>0</v>
      </c>
      <c r="AV9" s="556">
        <v>0</v>
      </c>
      <c r="AW9" s="556">
        <v>0</v>
      </c>
      <c r="AX9" s="556">
        <v>0</v>
      </c>
      <c r="AY9" s="556">
        <v>0</v>
      </c>
      <c r="AZ9" s="556">
        <v>0</v>
      </c>
      <c r="BA9" s="556">
        <v>0</v>
      </c>
    </row>
    <row r="10" spans="1:53" s="329" customFormat="1" ht="13.5" thickTop="1"/>
    <row r="11" spans="1:53" s="329" customFormat="1"/>
    <row r="12" spans="1:53" s="329" customFormat="1"/>
    <row r="13" spans="1:53" s="329" customFormat="1"/>
    <row r="14" spans="1:53" s="329" customFormat="1"/>
    <row r="15" spans="1:53" s="329" customFormat="1"/>
    <row r="16" spans="1:53" s="329" customFormat="1"/>
    <row r="17" s="329" customFormat="1"/>
    <row r="300" spans="1:5">
      <c r="B300" s="376" t="s">
        <v>137</v>
      </c>
      <c r="C300" s="377" t="s">
        <v>138</v>
      </c>
      <c r="D300" s="329"/>
      <c r="E300" s="329"/>
    </row>
    <row r="301" spans="1:5">
      <c r="A301" s="330" t="s">
        <v>594</v>
      </c>
      <c r="B301" s="378" t="s">
        <v>1012</v>
      </c>
      <c r="C301" s="379" t="s">
        <v>1013</v>
      </c>
      <c r="D301" s="329"/>
      <c r="E301" s="329"/>
    </row>
    <row r="302" spans="1:5">
      <c r="A302" s="330" t="s">
        <v>301</v>
      </c>
      <c r="B302" s="378" t="s">
        <v>1018</v>
      </c>
      <c r="C302" s="379" t="s">
        <v>1017</v>
      </c>
      <c r="D302" s="329"/>
      <c r="E302" s="329"/>
    </row>
    <row r="303" spans="1:5">
      <c r="A303" s="330" t="s">
        <v>678</v>
      </c>
      <c r="B303" s="331" t="str">
        <f>VLOOKUP(C303,Opções!$F$23:$I$25,2,0)</f>
        <v>Other Informations</v>
      </c>
      <c r="C303" s="331">
        <v>3</v>
      </c>
    </row>
    <row r="304" spans="1:5">
      <c r="B304" s="380" t="s">
        <v>1014</v>
      </c>
      <c r="C304" s="381" t="s">
        <v>1015</v>
      </c>
    </row>
    <row r="305" spans="2:3">
      <c r="B305" s="382" t="s">
        <v>1016</v>
      </c>
      <c r="C305" s="383" t="s">
        <v>1016</v>
      </c>
    </row>
    <row r="306" spans="2:3">
      <c r="B306" s="116"/>
      <c r="C306" s="116"/>
    </row>
    <row r="307" spans="2:3">
      <c r="B307" s="116"/>
      <c r="C307" s="116"/>
    </row>
    <row r="308" spans="2:3">
      <c r="B308" s="116"/>
      <c r="C308" s="116"/>
    </row>
    <row r="309" spans="2:3">
      <c r="B309" s="536"/>
      <c r="C309" s="329"/>
    </row>
    <row r="310" spans="2:3">
      <c r="C310" s="329"/>
    </row>
    <row r="311" spans="2:3">
      <c r="C311" s="329"/>
    </row>
    <row r="312" spans="2:3">
      <c r="C312" s="329"/>
    </row>
    <row r="313" spans="2:3">
      <c r="C313" s="329"/>
    </row>
    <row r="314" spans="2:3">
      <c r="B314" s="329"/>
      <c r="C314" s="329"/>
    </row>
    <row r="315" spans="2:3">
      <c r="B315" s="329"/>
      <c r="C315" s="329"/>
    </row>
    <row r="316" spans="2:3">
      <c r="B316" s="329"/>
      <c r="C316" s="329"/>
    </row>
    <row r="317" spans="2:3">
      <c r="B317" s="329"/>
      <c r="C317" s="329"/>
    </row>
    <row r="318" spans="2:3">
      <c r="B318" s="329"/>
      <c r="C318" s="329"/>
    </row>
    <row r="319" spans="2:3">
      <c r="B319" s="329"/>
      <c r="C319" s="329"/>
    </row>
    <row r="320" spans="2:3">
      <c r="B320" s="329"/>
      <c r="C320" s="329"/>
    </row>
    <row r="321" spans="2:3">
      <c r="B321" s="329"/>
      <c r="C321" s="329"/>
    </row>
    <row r="322" spans="2:3">
      <c r="B322" s="329"/>
      <c r="C322" s="329"/>
    </row>
    <row r="323" spans="2:3">
      <c r="B323" s="329"/>
      <c r="C323" s="329"/>
    </row>
    <row r="324" spans="2:3">
      <c r="B324" s="329"/>
      <c r="C324" s="329"/>
    </row>
    <row r="325" spans="2:3">
      <c r="B325" s="329"/>
      <c r="C325" s="329"/>
    </row>
    <row r="326" spans="2:3">
      <c r="B326" s="329"/>
      <c r="C326" s="329"/>
    </row>
    <row r="327" spans="2:3">
      <c r="B327" s="329"/>
      <c r="C327" s="329"/>
    </row>
    <row r="328" spans="2:3">
      <c r="B328" s="329"/>
      <c r="C328" s="329"/>
    </row>
    <row r="329" spans="2:3">
      <c r="B329" s="329"/>
      <c r="C329" s="329"/>
    </row>
    <row r="330" spans="2:3">
      <c r="B330" s="329"/>
      <c r="C330" s="329"/>
    </row>
    <row r="331" spans="2:3">
      <c r="B331" s="329"/>
      <c r="C331" s="329"/>
    </row>
    <row r="332" spans="2:3">
      <c r="B332" s="329"/>
      <c r="C332" s="329"/>
    </row>
    <row r="333" spans="2:3">
      <c r="B333" s="329"/>
      <c r="C333" s="329"/>
    </row>
    <row r="334" spans="2:3">
      <c r="B334" s="329"/>
      <c r="C334" s="329"/>
    </row>
    <row r="335" spans="2:3">
      <c r="B335" s="329"/>
      <c r="C335" s="329"/>
    </row>
    <row r="336" spans="2:3">
      <c r="B336" s="329"/>
      <c r="C336" s="329"/>
    </row>
    <row r="337" spans="2:3">
      <c r="B337" s="329"/>
      <c r="C337" s="329"/>
    </row>
    <row r="338" spans="2:3">
      <c r="B338" s="329"/>
      <c r="C338" s="329"/>
    </row>
    <row r="339" spans="2:3">
      <c r="B339" s="329"/>
      <c r="C339" s="329"/>
    </row>
    <row r="340" spans="2:3">
      <c r="B340" s="329"/>
      <c r="C340" s="329"/>
    </row>
    <row r="341" spans="2:3">
      <c r="B341" s="329"/>
      <c r="C341" s="329"/>
    </row>
    <row r="342" spans="2:3">
      <c r="B342" s="329"/>
      <c r="C342" s="329"/>
    </row>
    <row r="343" spans="2:3">
      <c r="B343" s="329"/>
      <c r="C343" s="329"/>
    </row>
    <row r="344" spans="2:3">
      <c r="B344" s="329"/>
      <c r="C344" s="329"/>
    </row>
    <row r="345" spans="2:3">
      <c r="B345" s="329"/>
      <c r="C345" s="329"/>
    </row>
    <row r="346" spans="2:3">
      <c r="B346" s="329"/>
      <c r="C346" s="329"/>
    </row>
    <row r="347" spans="2:3">
      <c r="B347" s="329"/>
      <c r="C347" s="329"/>
    </row>
    <row r="348" spans="2:3">
      <c r="B348" s="329"/>
      <c r="C348" s="329"/>
    </row>
    <row r="349" spans="2:3">
      <c r="B349" s="329"/>
      <c r="C349" s="329"/>
    </row>
    <row r="350" spans="2:3">
      <c r="B350" s="329"/>
      <c r="C350" s="329"/>
    </row>
    <row r="351" spans="2:3">
      <c r="B351" s="329"/>
      <c r="C351" s="329"/>
    </row>
    <row r="352" spans="2:3">
      <c r="B352" s="329"/>
      <c r="C352" s="329"/>
    </row>
    <row r="353" spans="2:3">
      <c r="B353" s="329"/>
      <c r="C353" s="329"/>
    </row>
    <row r="354" spans="2:3">
      <c r="B354" s="329"/>
      <c r="C354" s="329"/>
    </row>
    <row r="355" spans="2:3">
      <c r="B355" s="329"/>
      <c r="C355" s="329"/>
    </row>
    <row r="356" spans="2:3">
      <c r="B356" s="329"/>
      <c r="C356" s="329"/>
    </row>
    <row r="357" spans="2:3">
      <c r="B357" s="329"/>
      <c r="C357" s="329"/>
    </row>
    <row r="358" spans="2:3">
      <c r="B358" s="329"/>
      <c r="C358" s="329"/>
    </row>
    <row r="359" spans="2:3">
      <c r="B359" s="329"/>
      <c r="C359" s="329"/>
    </row>
    <row r="360" spans="2:3">
      <c r="B360" s="329"/>
      <c r="C360" s="329"/>
    </row>
    <row r="361" spans="2:3">
      <c r="B361" s="329"/>
      <c r="C361" s="329"/>
    </row>
    <row r="362" spans="2:3">
      <c r="B362" s="329"/>
      <c r="C362" s="329"/>
    </row>
    <row r="363" spans="2:3">
      <c r="B363" s="329"/>
      <c r="C363" s="329"/>
    </row>
    <row r="364" spans="2:3">
      <c r="B364" s="329"/>
      <c r="C364" s="329"/>
    </row>
    <row r="365" spans="2:3">
      <c r="B365" s="329"/>
      <c r="C365" s="329"/>
    </row>
    <row r="366" spans="2:3">
      <c r="B366" s="329"/>
      <c r="C366" s="329"/>
    </row>
    <row r="367" spans="2:3">
      <c r="B367" s="329"/>
      <c r="C367" s="329"/>
    </row>
    <row r="368" spans="2:3">
      <c r="B368" s="329"/>
      <c r="C368" s="329"/>
    </row>
    <row r="369" spans="2:3">
      <c r="B369" s="329"/>
      <c r="C369" s="329"/>
    </row>
    <row r="370" spans="2:3">
      <c r="B370" s="329"/>
      <c r="C370" s="329"/>
    </row>
    <row r="371" spans="2:3">
      <c r="B371" s="329"/>
      <c r="C371" s="329"/>
    </row>
    <row r="372" spans="2:3">
      <c r="B372" s="329"/>
      <c r="C372" s="329"/>
    </row>
    <row r="373" spans="2:3">
      <c r="B373" s="329"/>
      <c r="C373" s="329"/>
    </row>
    <row r="374" spans="2:3">
      <c r="B374" s="329"/>
      <c r="C374" s="329"/>
    </row>
    <row r="375" spans="2:3">
      <c r="B375" s="329"/>
      <c r="C375" s="329"/>
    </row>
    <row r="376" spans="2:3">
      <c r="B376" s="329"/>
      <c r="C376" s="329"/>
    </row>
    <row r="377" spans="2:3">
      <c r="B377" s="329"/>
      <c r="C377" s="329"/>
    </row>
    <row r="378" spans="2:3">
      <c r="B378" s="329"/>
      <c r="C378" s="329"/>
    </row>
    <row r="379" spans="2:3">
      <c r="B379" s="329"/>
      <c r="C379" s="329"/>
    </row>
    <row r="380" spans="2:3">
      <c r="B380" s="329"/>
      <c r="C380" s="329"/>
    </row>
    <row r="381" spans="2:3">
      <c r="B381" s="329"/>
      <c r="C381" s="329"/>
    </row>
    <row r="382" spans="2:3">
      <c r="B382" s="329"/>
      <c r="C382" s="329"/>
    </row>
    <row r="383" spans="2:3">
      <c r="B383" s="329"/>
      <c r="C383" s="329"/>
    </row>
    <row r="384" spans="2:3">
      <c r="B384" s="329"/>
      <c r="C384" s="329"/>
    </row>
    <row r="385" spans="2:3">
      <c r="B385" s="329"/>
      <c r="C385" s="329"/>
    </row>
    <row r="386" spans="2:3">
      <c r="B386" s="329"/>
      <c r="C386" s="329"/>
    </row>
    <row r="387" spans="2:3">
      <c r="B387" s="329"/>
      <c r="C387" s="329"/>
    </row>
    <row r="388" spans="2:3">
      <c r="B388" s="329"/>
      <c r="C388" s="329"/>
    </row>
    <row r="389" spans="2:3">
      <c r="B389" s="329"/>
      <c r="C389" s="329"/>
    </row>
    <row r="390" spans="2:3">
      <c r="B390" s="329"/>
      <c r="C390" s="329"/>
    </row>
    <row r="391" spans="2:3">
      <c r="B391" s="329"/>
      <c r="C391" s="329"/>
    </row>
    <row r="392" spans="2:3">
      <c r="B392" s="329"/>
      <c r="C392" s="329"/>
    </row>
    <row r="393" spans="2:3">
      <c r="B393" s="329"/>
      <c r="C393" s="329"/>
    </row>
    <row r="394" spans="2:3">
      <c r="B394" s="329"/>
      <c r="C394" s="329"/>
    </row>
    <row r="395" spans="2:3">
      <c r="B395" s="329"/>
      <c r="C395" s="329"/>
    </row>
    <row r="396" spans="2:3">
      <c r="B396" s="329"/>
      <c r="C396" s="329"/>
    </row>
    <row r="397" spans="2:3">
      <c r="B397" s="329"/>
      <c r="C397" s="329"/>
    </row>
    <row r="398" spans="2:3">
      <c r="B398" s="329"/>
      <c r="C398" s="329"/>
    </row>
    <row r="399" spans="2:3">
      <c r="B399" s="329"/>
      <c r="C399" s="329"/>
    </row>
    <row r="400" spans="2:3">
      <c r="B400" s="329"/>
      <c r="C400" s="329"/>
    </row>
    <row r="401" spans="2:3">
      <c r="B401" s="329"/>
      <c r="C401" s="329"/>
    </row>
    <row r="402" spans="2:3">
      <c r="B402" s="329"/>
      <c r="C402" s="329"/>
    </row>
    <row r="403" spans="2:3">
      <c r="B403" s="329"/>
      <c r="C403" s="329"/>
    </row>
    <row r="404" spans="2:3">
      <c r="B404" s="329"/>
      <c r="C404" s="329"/>
    </row>
    <row r="405" spans="2:3">
      <c r="B405" s="329"/>
      <c r="C405" s="329"/>
    </row>
    <row r="406" spans="2:3">
      <c r="B406" s="329"/>
      <c r="C406" s="329"/>
    </row>
    <row r="407" spans="2:3">
      <c r="B407" s="329"/>
      <c r="C407" s="329"/>
    </row>
    <row r="408" spans="2:3">
      <c r="B408" s="329"/>
      <c r="C408" s="329"/>
    </row>
    <row r="409" spans="2:3">
      <c r="B409" s="329"/>
      <c r="C409" s="329"/>
    </row>
    <row r="410" spans="2:3">
      <c r="B410" s="329"/>
      <c r="C410" s="329"/>
    </row>
    <row r="411" spans="2:3">
      <c r="B411" s="329"/>
      <c r="C411" s="329"/>
    </row>
    <row r="412" spans="2:3">
      <c r="B412" s="329"/>
      <c r="C412" s="329"/>
    </row>
    <row r="413" spans="2:3">
      <c r="B413" s="329"/>
      <c r="C413" s="329"/>
    </row>
    <row r="414" spans="2:3">
      <c r="B414" s="329"/>
      <c r="C414" s="329"/>
    </row>
    <row r="415" spans="2:3">
      <c r="B415" s="329"/>
      <c r="C415" s="329"/>
    </row>
    <row r="416" spans="2:3">
      <c r="B416" s="329"/>
      <c r="C416" s="329"/>
    </row>
    <row r="417" spans="2:3">
      <c r="B417" s="329"/>
      <c r="C417" s="329"/>
    </row>
    <row r="418" spans="2:3">
      <c r="B418" s="329"/>
      <c r="C418" s="329"/>
    </row>
    <row r="419" spans="2:3">
      <c r="B419" s="329"/>
      <c r="C419" s="329"/>
    </row>
    <row r="420" spans="2:3">
      <c r="B420" s="329"/>
      <c r="C420" s="329"/>
    </row>
    <row r="421" spans="2:3">
      <c r="B421" s="329"/>
      <c r="C421" s="329"/>
    </row>
    <row r="422" spans="2:3">
      <c r="B422" s="329"/>
      <c r="C422" s="329"/>
    </row>
    <row r="423" spans="2:3">
      <c r="B423" s="329"/>
      <c r="C423" s="329"/>
    </row>
  </sheetData>
  <sheetProtection sheet="1" objects="1" scenarios="1"/>
  <hyperlinks>
    <hyperlink ref="B6" location="'Index'!A1" display="'Índice'!A1" xr:uid="{B33F3135-849F-4AF7-95F5-81658B885627}"/>
  </hyperlinks>
  <printOptions horizontalCentered="1"/>
  <pageMargins left="0.39370078740157483" right="0.39370078740157483" top="0.39370078740157483" bottom="0.39370078740157483" header="0.51181102362204722" footer="0.51181102362204722"/>
  <pageSetup paperSize="9" orientation="landscape" r:id="rId1"/>
  <headerFooter alignWithMargins="0">
    <oddHeader>&amp;R&amp;"Calibri"&amp;10&amp;K000000 #interna&amp;1#_x000D_</oddHead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71B71-0AE8-44B0-90F7-2A80D44AAB0A}">
  <sheetPr codeName="Plan55">
    <tabColor rgb="FF808080"/>
  </sheetPr>
  <dimension ref="A1:CN411"/>
  <sheetViews>
    <sheetView showGridLines="0" showRowColHeaders="0" zoomScaleNormal="100" workbookViewId="0">
      <pane xSplit="1" ySplit="5" topLeftCell="CF6" activePane="bottomRight" state="frozen"/>
      <selection pane="topRight" activeCell="B1" sqref="B1"/>
      <selection pane="bottomLeft" activeCell="A6" sqref="A6"/>
      <selection pane="bottomRight" activeCell="CO5" sqref="CO5"/>
    </sheetView>
  </sheetViews>
  <sheetFormatPr defaultColWidth="12.42578125" defaultRowHeight="12.75"/>
  <cols>
    <col min="1" max="1" width="52.7109375" customWidth="1"/>
    <col min="2" max="236" width="12.7109375" customWidth="1"/>
  </cols>
  <sheetData>
    <row r="1" spans="1:92" s="323" customFormat="1" ht="16.350000000000001" customHeight="1">
      <c r="A1" s="458"/>
      <c r="B1" s="459"/>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c r="BF1" s="94"/>
      <c r="BG1" s="94"/>
      <c r="BH1" s="94"/>
      <c r="BI1" s="94"/>
      <c r="BJ1" s="94"/>
      <c r="BK1" s="94"/>
      <c r="BL1" s="94"/>
      <c r="BM1" s="94"/>
      <c r="BN1" s="94"/>
      <c r="BO1" s="94"/>
      <c r="BP1" s="94"/>
      <c r="BQ1" s="94"/>
      <c r="BR1" s="94"/>
      <c r="BS1" s="94"/>
      <c r="BT1" s="94"/>
      <c r="BU1" s="94"/>
      <c r="BV1" s="94"/>
      <c r="BW1" s="94"/>
      <c r="BX1" s="94"/>
      <c r="BY1" s="94"/>
      <c r="BZ1" s="94"/>
      <c r="CA1" s="94"/>
      <c r="CB1" s="94"/>
      <c r="CC1" s="94"/>
      <c r="CD1" s="94"/>
      <c r="CE1" s="94"/>
      <c r="CF1" s="94"/>
      <c r="CG1" s="94"/>
      <c r="CH1" s="94"/>
      <c r="CI1" s="94"/>
      <c r="CJ1" s="94"/>
      <c r="CK1" s="94"/>
      <c r="CL1" s="94"/>
      <c r="CM1" s="94"/>
      <c r="CN1" s="94"/>
    </row>
    <row r="2" spans="1:92" s="323" customFormat="1" ht="33" customHeight="1">
      <c r="A2" s="620" t="s">
        <v>8</v>
      </c>
      <c r="B2" s="459"/>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c r="BT2" s="94"/>
      <c r="BU2" s="94"/>
      <c r="BV2" s="94"/>
      <c r="BW2" s="94"/>
      <c r="BX2" s="94"/>
      <c r="BY2" s="94"/>
      <c r="BZ2" s="94"/>
      <c r="CA2" s="94"/>
      <c r="CB2" s="94"/>
      <c r="CC2" s="94"/>
      <c r="CD2" s="94"/>
      <c r="CE2" s="94"/>
      <c r="CF2" s="94"/>
      <c r="CG2" s="94"/>
      <c r="CH2" s="94"/>
      <c r="CI2" s="94"/>
      <c r="CJ2" s="94"/>
      <c r="CK2" s="94"/>
      <c r="CL2" s="94"/>
      <c r="CM2" s="94"/>
      <c r="CN2" s="94"/>
    </row>
    <row r="3" spans="1:92" s="323" customFormat="1" ht="16.350000000000001" customHeight="1">
      <c r="A3" s="468"/>
      <c r="B3" s="459"/>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c r="BT3" s="94"/>
      <c r="BU3" s="94"/>
      <c r="BV3" s="94"/>
      <c r="BW3" s="94"/>
      <c r="BX3" s="94"/>
      <c r="BY3" s="94"/>
      <c r="BZ3" s="94"/>
      <c r="CA3" s="94"/>
      <c r="CB3" s="94"/>
      <c r="CC3" s="94"/>
      <c r="CD3" s="94"/>
      <c r="CE3" s="94"/>
      <c r="CF3" s="94"/>
      <c r="CG3" s="94"/>
      <c r="CH3" s="94"/>
      <c r="CI3" s="94"/>
      <c r="CJ3" s="94"/>
      <c r="CK3" s="94"/>
      <c r="CL3" s="94"/>
      <c r="CM3" s="94"/>
      <c r="CN3" s="94"/>
    </row>
    <row r="4" spans="1:92" s="323" customFormat="1" ht="16.350000000000001" customHeight="1">
      <c r="A4" s="95" t="s">
        <v>1457</v>
      </c>
      <c r="B4" s="94" t="s">
        <v>1606</v>
      </c>
      <c r="C4" s="94" t="s">
        <v>1607</v>
      </c>
      <c r="D4" s="94" t="s">
        <v>1608</v>
      </c>
      <c r="E4" s="94" t="s">
        <v>1609</v>
      </c>
      <c r="F4" s="94" t="s">
        <v>1610</v>
      </c>
      <c r="G4" s="94" t="s">
        <v>1611</v>
      </c>
      <c r="H4" s="94" t="s">
        <v>1612</v>
      </c>
      <c r="I4" s="94" t="s">
        <v>1613</v>
      </c>
      <c r="J4" s="94" t="s">
        <v>1614</v>
      </c>
      <c r="K4" s="94" t="s">
        <v>1615</v>
      </c>
      <c r="L4" s="94" t="s">
        <v>1616</v>
      </c>
      <c r="M4" s="94" t="s">
        <v>1617</v>
      </c>
      <c r="N4" s="94" t="s">
        <v>1618</v>
      </c>
      <c r="O4" s="94" t="s">
        <v>1619</v>
      </c>
      <c r="P4" s="94" t="s">
        <v>1620</v>
      </c>
      <c r="Q4" s="94" t="s">
        <v>1621</v>
      </c>
      <c r="R4" s="94" t="s">
        <v>1551</v>
      </c>
      <c r="S4" s="94" t="s">
        <v>1552</v>
      </c>
      <c r="T4" s="94" t="s">
        <v>1553</v>
      </c>
      <c r="U4" s="94" t="s">
        <v>1554</v>
      </c>
      <c r="V4" s="94" t="s">
        <v>1555</v>
      </c>
      <c r="W4" s="94" t="s">
        <v>1556</v>
      </c>
      <c r="X4" s="94" t="s">
        <v>1557</v>
      </c>
      <c r="Y4" s="94" t="s">
        <v>1558</v>
      </c>
      <c r="Z4" s="94" t="s">
        <v>1559</v>
      </c>
      <c r="AA4" s="94" t="s">
        <v>1560</v>
      </c>
      <c r="AB4" s="94" t="s">
        <v>1561</v>
      </c>
      <c r="AC4" s="94" t="s">
        <v>1562</v>
      </c>
      <c r="AD4" s="94" t="s">
        <v>1563</v>
      </c>
      <c r="AE4" s="94" t="s">
        <v>1564</v>
      </c>
      <c r="AF4" s="94" t="s">
        <v>1565</v>
      </c>
      <c r="AG4" s="94" t="s">
        <v>1566</v>
      </c>
      <c r="AH4" s="94" t="s">
        <v>1567</v>
      </c>
      <c r="AI4" s="94" t="s">
        <v>1568</v>
      </c>
      <c r="AJ4" s="94" t="s">
        <v>1569</v>
      </c>
      <c r="AK4" s="94" t="s">
        <v>1570</v>
      </c>
      <c r="AL4" s="94" t="s">
        <v>1571</v>
      </c>
      <c r="AM4" s="94" t="s">
        <v>1572</v>
      </c>
      <c r="AN4" s="94" t="s">
        <v>1573</v>
      </c>
      <c r="AO4" s="94" t="s">
        <v>1574</v>
      </c>
      <c r="AP4" s="94" t="s">
        <v>1575</v>
      </c>
      <c r="AQ4" s="94" t="s">
        <v>1576</v>
      </c>
      <c r="AR4" s="94" t="s">
        <v>1577</v>
      </c>
      <c r="AS4" s="94" t="s">
        <v>1578</v>
      </c>
      <c r="AT4" s="94" t="s">
        <v>1521</v>
      </c>
      <c r="AU4" s="94" t="s">
        <v>1522</v>
      </c>
      <c r="AV4" s="94" t="s">
        <v>1523</v>
      </c>
      <c r="AW4" s="94" t="s">
        <v>1524</v>
      </c>
      <c r="AX4" s="94" t="s">
        <v>1492</v>
      </c>
      <c r="AY4" s="94" t="s">
        <v>1493</v>
      </c>
      <c r="AZ4" s="94" t="s">
        <v>1494</v>
      </c>
      <c r="BA4" s="94" t="s">
        <v>1495</v>
      </c>
      <c r="BB4" s="94" t="s">
        <v>1496</v>
      </c>
      <c r="BC4" s="94" t="s">
        <v>1497</v>
      </c>
      <c r="BD4" s="94" t="s">
        <v>1498</v>
      </c>
      <c r="BE4" s="94" t="s">
        <v>1499</v>
      </c>
      <c r="BF4" s="94" t="s">
        <v>1500</v>
      </c>
      <c r="BG4" s="94" t="s">
        <v>1501</v>
      </c>
      <c r="BH4" s="94" t="s">
        <v>1502</v>
      </c>
      <c r="BI4" s="94" t="s">
        <v>1503</v>
      </c>
      <c r="BJ4" s="94" t="s">
        <v>1504</v>
      </c>
      <c r="BK4" s="94" t="s">
        <v>1505</v>
      </c>
      <c r="BL4" s="94" t="s">
        <v>1506</v>
      </c>
      <c r="BM4" s="94" t="s">
        <v>1507</v>
      </c>
      <c r="BN4" s="94" t="s">
        <v>1508</v>
      </c>
      <c r="BO4" s="94" t="s">
        <v>1509</v>
      </c>
      <c r="BP4" s="94" t="s">
        <v>1510</v>
      </c>
      <c r="BQ4" s="94" t="s">
        <v>1511</v>
      </c>
      <c r="BR4" s="94" t="s">
        <v>1512</v>
      </c>
      <c r="BS4" s="94" t="s">
        <v>1513</v>
      </c>
      <c r="BT4" s="94" t="s">
        <v>1514</v>
      </c>
      <c r="BU4" s="94" t="s">
        <v>1515</v>
      </c>
      <c r="BV4" s="94" t="s">
        <v>1516</v>
      </c>
      <c r="BW4" s="94" t="s">
        <v>1517</v>
      </c>
      <c r="BX4" s="94" t="s">
        <v>1518</v>
      </c>
      <c r="BY4" s="94" t="s">
        <v>1519</v>
      </c>
      <c r="BZ4" s="94" t="s">
        <v>1520</v>
      </c>
      <c r="CA4" s="94" t="s">
        <v>1388</v>
      </c>
      <c r="CB4" s="94" t="s">
        <v>1389</v>
      </c>
      <c r="CC4" s="94" t="s">
        <v>1390</v>
      </c>
      <c r="CD4" s="94" t="s">
        <v>1391</v>
      </c>
      <c r="CE4" s="94" t="s">
        <v>1392</v>
      </c>
      <c r="CF4" s="94" t="s">
        <v>1393</v>
      </c>
      <c r="CG4" s="94" t="s">
        <v>1394</v>
      </c>
      <c r="CH4" s="94" t="s">
        <v>1395</v>
      </c>
      <c r="CI4" s="94" t="s">
        <v>1396</v>
      </c>
      <c r="CJ4" s="94" t="s">
        <v>1397</v>
      </c>
      <c r="CK4" s="94" t="s">
        <v>1398</v>
      </c>
      <c r="CL4" s="94" t="s">
        <v>1399</v>
      </c>
      <c r="CM4" s="94" t="s">
        <v>1400</v>
      </c>
      <c r="CN4" s="94" t="s">
        <v>1401</v>
      </c>
    </row>
    <row r="5" spans="1:92" s="109" customFormat="1" ht="4.5" customHeight="1">
      <c r="A5" s="344"/>
      <c r="B5" s="345"/>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c r="BV5" s="97"/>
      <c r="BW5" s="97"/>
      <c r="BX5" s="97"/>
      <c r="BY5" s="97"/>
      <c r="BZ5" s="97"/>
      <c r="CA5" s="97"/>
      <c r="CB5" s="97"/>
      <c r="CC5" s="97"/>
      <c r="CD5" s="97"/>
      <c r="CE5" s="97"/>
      <c r="CF5" s="97"/>
      <c r="CG5" s="97"/>
      <c r="CH5" s="97"/>
      <c r="CI5" s="97"/>
      <c r="CJ5" s="97"/>
      <c r="CK5" s="97"/>
      <c r="CL5" s="97"/>
      <c r="CM5" s="97"/>
      <c r="CN5" s="97"/>
    </row>
    <row r="6" spans="1:92" s="557" customFormat="1">
      <c r="A6" s="118" t="s">
        <v>8</v>
      </c>
      <c r="B6" s="561"/>
      <c r="C6" s="561"/>
      <c r="D6" s="561"/>
      <c r="E6" s="561"/>
      <c r="F6" s="561"/>
      <c r="G6" s="561"/>
      <c r="H6" s="561"/>
      <c r="I6" s="562"/>
      <c r="J6" s="562"/>
      <c r="K6" s="562"/>
      <c r="L6" s="562"/>
      <c r="M6" s="562"/>
      <c r="N6" s="562"/>
      <c r="O6" s="562"/>
      <c r="P6" s="562"/>
      <c r="Q6" s="562"/>
      <c r="R6" s="562"/>
      <c r="S6" s="562"/>
      <c r="T6" s="562"/>
      <c r="U6" s="562"/>
      <c r="V6" s="562"/>
      <c r="W6" s="562"/>
      <c r="X6" s="562"/>
      <c r="Y6" s="562"/>
      <c r="Z6" s="562"/>
      <c r="AA6" s="562"/>
      <c r="AB6" s="562"/>
      <c r="AC6" s="562"/>
      <c r="AD6" s="562"/>
      <c r="AE6" s="562"/>
      <c r="AF6" s="562"/>
      <c r="AG6" s="562"/>
      <c r="AH6" s="562"/>
      <c r="AI6" s="562"/>
      <c r="AJ6" s="562"/>
      <c r="AK6" s="562"/>
      <c r="AL6" s="562"/>
      <c r="AM6" s="562"/>
      <c r="AN6" s="562"/>
      <c r="AO6" s="562"/>
      <c r="AP6" s="562"/>
      <c r="AQ6" s="562"/>
      <c r="AR6" s="562"/>
      <c r="AS6" s="562"/>
      <c r="AT6" s="562"/>
      <c r="AU6" s="562"/>
      <c r="AV6" s="562"/>
      <c r="AW6" s="562"/>
      <c r="AX6" s="562"/>
      <c r="AY6" s="562"/>
      <c r="AZ6" s="562"/>
      <c r="BA6" s="562"/>
      <c r="BB6" s="562"/>
      <c r="BC6" s="562"/>
      <c r="BD6" s="562"/>
      <c r="BE6" s="562"/>
      <c r="BF6" s="562"/>
      <c r="BG6" s="562"/>
      <c r="BH6" s="562"/>
      <c r="BI6" s="562"/>
      <c r="BJ6" s="562"/>
      <c r="BK6" s="562"/>
      <c r="BL6" s="562"/>
      <c r="BM6" s="562"/>
      <c r="BN6" s="562"/>
      <c r="BO6" s="562"/>
      <c r="BP6" s="562"/>
      <c r="BQ6" s="562"/>
      <c r="BR6" s="562"/>
      <c r="BS6" s="562"/>
      <c r="BT6" s="562"/>
      <c r="BU6" s="562"/>
      <c r="BV6" s="562"/>
      <c r="BW6" s="562"/>
      <c r="BX6" s="562"/>
      <c r="BY6" s="562"/>
      <c r="BZ6" s="562"/>
      <c r="CA6" s="562"/>
      <c r="CB6" s="562"/>
      <c r="CC6" s="562"/>
      <c r="CD6" s="562"/>
      <c r="CE6" s="562"/>
      <c r="CF6" s="562"/>
      <c r="CG6" s="562"/>
      <c r="CH6" s="562"/>
      <c r="CI6" s="562"/>
      <c r="CJ6" s="562"/>
      <c r="CK6" s="562"/>
      <c r="CL6" s="562"/>
      <c r="CM6" s="562"/>
      <c r="CN6" s="562"/>
    </row>
    <row r="7" spans="1:92" s="505" customFormat="1">
      <c r="A7" s="293" t="s">
        <v>481</v>
      </c>
      <c r="B7" s="173"/>
      <c r="C7" s="173"/>
      <c r="D7" s="173"/>
      <c r="E7" s="173"/>
      <c r="F7" s="173"/>
      <c r="G7" s="173"/>
      <c r="H7" s="173"/>
      <c r="I7" s="173"/>
      <c r="J7" s="173"/>
      <c r="K7" s="173"/>
      <c r="L7" s="173"/>
      <c r="M7" s="173"/>
      <c r="N7" s="173"/>
      <c r="O7" s="173"/>
      <c r="P7" s="173"/>
      <c r="Q7" s="173"/>
      <c r="R7" s="173"/>
      <c r="S7" s="173"/>
      <c r="T7" s="173"/>
      <c r="U7" s="173"/>
      <c r="V7" s="173"/>
      <c r="W7" s="173"/>
      <c r="X7" s="173"/>
      <c r="Y7" s="173"/>
      <c r="Z7" s="173"/>
      <c r="AA7" s="173"/>
      <c r="AB7" s="173"/>
      <c r="AC7" s="173"/>
      <c r="AD7" s="173"/>
      <c r="AE7" s="173"/>
      <c r="AF7" s="173"/>
      <c r="AG7" s="532"/>
      <c r="AH7" s="532"/>
      <c r="AI7" s="532"/>
      <c r="AJ7" s="532"/>
      <c r="AK7" s="532"/>
      <c r="AL7" s="532"/>
      <c r="AM7" s="532"/>
      <c r="AN7" s="532"/>
      <c r="AO7" s="532"/>
      <c r="AP7" s="532"/>
      <c r="AQ7" s="532"/>
      <c r="AR7" s="532"/>
      <c r="AS7" s="532"/>
      <c r="AT7" s="532"/>
      <c r="AU7" s="532"/>
      <c r="AV7" s="532"/>
      <c r="AW7" s="532"/>
      <c r="AX7" s="532"/>
      <c r="AY7" s="532"/>
      <c r="AZ7" s="532"/>
      <c r="BA7" s="532"/>
      <c r="BB7" s="532"/>
      <c r="BC7" s="532"/>
      <c r="BD7" s="532"/>
      <c r="BE7" s="532"/>
      <c r="BF7" s="532"/>
      <c r="BG7" s="532"/>
      <c r="BH7" s="532"/>
      <c r="BI7" s="532"/>
      <c r="BJ7" s="532"/>
      <c r="BK7" s="532"/>
      <c r="BL7" s="532"/>
      <c r="BM7" s="532"/>
      <c r="BN7" s="532"/>
      <c r="BO7" s="532"/>
      <c r="BP7" s="532"/>
      <c r="BQ7" s="532"/>
      <c r="BR7" s="532"/>
      <c r="BS7" s="532"/>
      <c r="BT7" s="532"/>
      <c r="BU7" s="532"/>
      <c r="BV7" s="532"/>
      <c r="BW7" s="532"/>
      <c r="BX7" s="532"/>
      <c r="BY7" s="532"/>
      <c r="BZ7" s="532"/>
      <c r="CA7" s="532"/>
      <c r="CB7" s="532"/>
      <c r="CC7" s="532"/>
      <c r="CD7" s="532"/>
      <c r="CE7" s="532"/>
      <c r="CF7" s="532"/>
      <c r="CG7" s="532"/>
      <c r="CH7" s="532"/>
      <c r="CI7" s="532"/>
      <c r="CJ7" s="532"/>
      <c r="CK7" s="532"/>
      <c r="CL7" s="532"/>
      <c r="CM7" s="532"/>
      <c r="CN7" s="532"/>
    </row>
    <row r="8" spans="1:92" s="505" customFormat="1">
      <c r="A8" s="129" t="s">
        <v>482</v>
      </c>
      <c r="B8" s="173" t="s">
        <v>1458</v>
      </c>
      <c r="C8" s="173" t="s">
        <v>1458</v>
      </c>
      <c r="D8" s="173" t="s">
        <v>1458</v>
      </c>
      <c r="E8" s="173" t="s">
        <v>31</v>
      </c>
      <c r="F8" s="173" t="s">
        <v>31</v>
      </c>
      <c r="G8" s="173" t="s">
        <v>23</v>
      </c>
      <c r="H8" s="173" t="s">
        <v>23</v>
      </c>
      <c r="I8" s="173" t="s">
        <v>23</v>
      </c>
      <c r="J8" s="173" t="s">
        <v>23</v>
      </c>
      <c r="K8" s="173" t="s">
        <v>32</v>
      </c>
      <c r="L8" s="173" t="s">
        <v>32</v>
      </c>
      <c r="M8" s="173" t="s">
        <v>32</v>
      </c>
      <c r="N8" s="173" t="s">
        <v>32</v>
      </c>
      <c r="O8" s="173" t="s">
        <v>33</v>
      </c>
      <c r="P8" s="173" t="s">
        <v>33</v>
      </c>
      <c r="Q8" s="173" t="s">
        <v>33</v>
      </c>
      <c r="R8" s="173" t="s">
        <v>33</v>
      </c>
      <c r="S8" s="173" t="s">
        <v>33</v>
      </c>
      <c r="T8" s="173" t="s">
        <v>32</v>
      </c>
      <c r="U8" s="173" t="s">
        <v>32</v>
      </c>
      <c r="V8" s="173" t="s">
        <v>34</v>
      </c>
      <c r="W8" s="173" t="s">
        <v>34</v>
      </c>
      <c r="X8" s="173" t="s">
        <v>34</v>
      </c>
      <c r="Y8" s="173" t="s">
        <v>34</v>
      </c>
      <c r="Z8" s="173" t="s">
        <v>34</v>
      </c>
      <c r="AA8" s="173" t="s">
        <v>34</v>
      </c>
      <c r="AB8" s="173" t="s">
        <v>34</v>
      </c>
      <c r="AC8" s="173" t="s">
        <v>34</v>
      </c>
      <c r="AD8" s="173" t="s">
        <v>34</v>
      </c>
      <c r="AE8" s="173" t="s">
        <v>34</v>
      </c>
      <c r="AF8" s="173" t="s">
        <v>34</v>
      </c>
      <c r="AG8" s="173" t="s">
        <v>34</v>
      </c>
      <c r="AH8" s="173" t="s">
        <v>34</v>
      </c>
      <c r="AI8" s="173" t="s">
        <v>34</v>
      </c>
      <c r="AJ8" s="173" t="s">
        <v>34</v>
      </c>
      <c r="AK8" s="173" t="s">
        <v>34</v>
      </c>
      <c r="AL8" s="173" t="s">
        <v>34</v>
      </c>
      <c r="AM8" s="173" t="s">
        <v>34</v>
      </c>
      <c r="AN8" s="173" t="s">
        <v>34</v>
      </c>
      <c r="AO8" s="173" t="s">
        <v>34</v>
      </c>
      <c r="AP8" s="173">
        <v>0</v>
      </c>
      <c r="AQ8" s="173">
        <v>0</v>
      </c>
      <c r="AR8" s="173">
        <v>0</v>
      </c>
      <c r="AS8" s="173">
        <v>0</v>
      </c>
      <c r="AT8" s="173">
        <v>0</v>
      </c>
      <c r="AU8" s="173">
        <v>0</v>
      </c>
      <c r="AV8" s="173">
        <v>0</v>
      </c>
      <c r="AW8" s="173">
        <v>0</v>
      </c>
      <c r="AX8" s="173">
        <v>0</v>
      </c>
      <c r="AY8" s="173">
        <v>0</v>
      </c>
      <c r="AZ8" s="173">
        <v>0</v>
      </c>
      <c r="BA8" s="173">
        <v>0</v>
      </c>
      <c r="BB8" s="173">
        <v>0</v>
      </c>
      <c r="BC8" s="173">
        <v>0</v>
      </c>
      <c r="BD8" s="173">
        <v>0</v>
      </c>
      <c r="BE8" s="173">
        <v>0</v>
      </c>
      <c r="BF8" s="173">
        <v>0</v>
      </c>
      <c r="BG8" s="173">
        <v>0</v>
      </c>
      <c r="BH8" s="173">
        <v>0</v>
      </c>
      <c r="BI8" s="173">
        <v>0</v>
      </c>
      <c r="BJ8" s="173">
        <v>0</v>
      </c>
      <c r="BK8" s="173">
        <v>0</v>
      </c>
      <c r="BL8" s="173">
        <v>0</v>
      </c>
      <c r="BM8" s="173">
        <v>0</v>
      </c>
      <c r="BN8" s="173">
        <v>0</v>
      </c>
      <c r="BO8" s="173">
        <v>0</v>
      </c>
      <c r="BP8" s="173">
        <v>0</v>
      </c>
      <c r="BQ8" s="173">
        <v>0</v>
      </c>
      <c r="BR8" s="173">
        <v>0</v>
      </c>
      <c r="BS8" s="173">
        <v>0</v>
      </c>
      <c r="BT8" s="173">
        <v>0</v>
      </c>
      <c r="BU8" s="173">
        <v>0</v>
      </c>
      <c r="BV8" s="173">
        <v>0</v>
      </c>
      <c r="BW8" s="173">
        <v>0</v>
      </c>
      <c r="BX8" s="173">
        <v>0</v>
      </c>
      <c r="BY8" s="173">
        <v>0</v>
      </c>
      <c r="BZ8" s="173">
        <v>0</v>
      </c>
      <c r="CA8" s="173">
        <v>0</v>
      </c>
      <c r="CB8" s="173">
        <v>0</v>
      </c>
      <c r="CC8" s="173">
        <v>0</v>
      </c>
      <c r="CD8" s="173">
        <v>0</v>
      </c>
      <c r="CE8" s="173">
        <v>0</v>
      </c>
      <c r="CF8" s="173">
        <v>0</v>
      </c>
      <c r="CG8" s="173">
        <v>0</v>
      </c>
      <c r="CH8" s="173">
        <v>0</v>
      </c>
      <c r="CI8" s="173">
        <v>0</v>
      </c>
      <c r="CJ8" s="173">
        <v>0</v>
      </c>
      <c r="CK8" s="173">
        <v>0</v>
      </c>
      <c r="CL8" s="173">
        <v>0</v>
      </c>
      <c r="CM8" s="173">
        <v>0</v>
      </c>
      <c r="CN8" s="173">
        <v>0</v>
      </c>
    </row>
    <row r="9" spans="1:92" s="505" customFormat="1">
      <c r="A9" s="129" t="s">
        <v>484</v>
      </c>
      <c r="B9" s="173" t="s">
        <v>1458</v>
      </c>
      <c r="C9" s="173" t="s">
        <v>1458</v>
      </c>
      <c r="D9" s="173" t="s">
        <v>1458</v>
      </c>
      <c r="E9" s="173" t="s">
        <v>1458</v>
      </c>
      <c r="F9" s="173" t="s">
        <v>1458</v>
      </c>
      <c r="G9" s="173" t="s">
        <v>1458</v>
      </c>
      <c r="H9" s="173" t="s">
        <v>1458</v>
      </c>
      <c r="I9" s="173" t="s">
        <v>1458</v>
      </c>
      <c r="J9" s="173" t="s">
        <v>1458</v>
      </c>
      <c r="K9" s="173" t="s">
        <v>1458</v>
      </c>
      <c r="L9" s="173" t="s">
        <v>1458</v>
      </c>
      <c r="M9" s="173" t="s">
        <v>1458</v>
      </c>
      <c r="N9" s="173" t="s">
        <v>1458</v>
      </c>
      <c r="O9" s="173" t="s">
        <v>1458</v>
      </c>
      <c r="P9" s="173" t="s">
        <v>1458</v>
      </c>
      <c r="Q9" s="173" t="s">
        <v>1458</v>
      </c>
      <c r="R9" s="173" t="s">
        <v>1458</v>
      </c>
      <c r="S9" s="173" t="s">
        <v>1458</v>
      </c>
      <c r="T9" s="173" t="s">
        <v>1458</v>
      </c>
      <c r="U9" s="173" t="s">
        <v>1458</v>
      </c>
      <c r="V9" s="173" t="s">
        <v>1458</v>
      </c>
      <c r="W9" s="173" t="s">
        <v>1458</v>
      </c>
      <c r="X9" s="173" t="s">
        <v>1458</v>
      </c>
      <c r="Y9" s="173" t="s">
        <v>1458</v>
      </c>
      <c r="Z9" s="173" t="s">
        <v>1458</v>
      </c>
      <c r="AA9" s="173" t="s">
        <v>1458</v>
      </c>
      <c r="AB9" s="173" t="s">
        <v>1458</v>
      </c>
      <c r="AC9" s="173" t="s">
        <v>1458</v>
      </c>
      <c r="AD9" s="173" t="s">
        <v>1458</v>
      </c>
      <c r="AE9" s="173" t="s">
        <v>1458</v>
      </c>
      <c r="AF9" s="173" t="s">
        <v>1458</v>
      </c>
      <c r="AG9" s="173" t="s">
        <v>1458</v>
      </c>
      <c r="AH9" s="173" t="s">
        <v>1458</v>
      </c>
      <c r="AI9" s="173" t="s">
        <v>1458</v>
      </c>
      <c r="AJ9" s="173" t="s">
        <v>1458</v>
      </c>
      <c r="AK9" s="173" t="s">
        <v>1458</v>
      </c>
      <c r="AL9" s="173" t="s">
        <v>14</v>
      </c>
      <c r="AM9" s="173" t="s">
        <v>14</v>
      </c>
      <c r="AN9" s="173" t="s">
        <v>14</v>
      </c>
      <c r="AO9" s="173" t="s">
        <v>14</v>
      </c>
      <c r="AP9" s="173" t="s">
        <v>1675</v>
      </c>
      <c r="AQ9" s="173" t="s">
        <v>1675</v>
      </c>
      <c r="AR9" s="173" t="s">
        <v>1675</v>
      </c>
      <c r="AS9" s="173" t="s">
        <v>1675</v>
      </c>
      <c r="AT9" s="173" t="s">
        <v>1675</v>
      </c>
      <c r="AU9" s="173" t="s">
        <v>1675</v>
      </c>
      <c r="AV9" s="173" t="s">
        <v>1675</v>
      </c>
      <c r="AW9" s="173" t="s">
        <v>1675</v>
      </c>
      <c r="AX9" s="173" t="s">
        <v>1675</v>
      </c>
      <c r="AY9" s="173" t="s">
        <v>1675</v>
      </c>
      <c r="AZ9" s="173" t="s">
        <v>1675</v>
      </c>
      <c r="BA9" s="173" t="s">
        <v>1675</v>
      </c>
      <c r="BB9" s="173" t="s">
        <v>1675</v>
      </c>
      <c r="BC9" s="173" t="s">
        <v>1675</v>
      </c>
      <c r="BD9" s="173" t="s">
        <v>1675</v>
      </c>
      <c r="BE9" s="173" t="s">
        <v>1675</v>
      </c>
      <c r="BF9" s="173" t="s">
        <v>1675</v>
      </c>
      <c r="BG9" s="173" t="s">
        <v>1676</v>
      </c>
      <c r="BH9" s="173" t="s">
        <v>1676</v>
      </c>
      <c r="BI9" s="173" t="s">
        <v>1676</v>
      </c>
      <c r="BJ9" s="173" t="s">
        <v>1676</v>
      </c>
      <c r="BK9" s="173" t="s">
        <v>1676</v>
      </c>
      <c r="BL9" s="173" t="s">
        <v>1676</v>
      </c>
      <c r="BM9" s="173" t="s">
        <v>1676</v>
      </c>
      <c r="BN9" s="173" t="s">
        <v>1676</v>
      </c>
      <c r="BO9" s="173" t="s">
        <v>1676</v>
      </c>
      <c r="BP9" s="173" t="s">
        <v>1676</v>
      </c>
      <c r="BQ9" s="173" t="s">
        <v>1676</v>
      </c>
      <c r="BR9" s="173" t="s">
        <v>1676</v>
      </c>
      <c r="BS9" s="173" t="s">
        <v>1676</v>
      </c>
      <c r="BT9" s="173" t="s">
        <v>1676</v>
      </c>
      <c r="BU9" s="173" t="s">
        <v>1676</v>
      </c>
      <c r="BV9" s="173" t="s">
        <v>1676</v>
      </c>
      <c r="BW9" s="173" t="s">
        <v>1676</v>
      </c>
      <c r="BX9" s="173" t="s">
        <v>1676</v>
      </c>
      <c r="BY9" s="173" t="s">
        <v>1676</v>
      </c>
      <c r="BZ9" s="173" t="s">
        <v>1676</v>
      </c>
      <c r="CA9" s="173" t="s">
        <v>1676</v>
      </c>
      <c r="CB9" s="173" t="s">
        <v>1676</v>
      </c>
      <c r="CC9" s="173" t="s">
        <v>1676</v>
      </c>
      <c r="CD9" s="173" t="s">
        <v>1676</v>
      </c>
      <c r="CE9" s="173" t="s">
        <v>1676</v>
      </c>
      <c r="CF9" s="173" t="s">
        <v>1676</v>
      </c>
      <c r="CG9" s="173" t="s">
        <v>1676</v>
      </c>
      <c r="CH9" s="173" t="s">
        <v>1676</v>
      </c>
      <c r="CI9" s="173" t="s">
        <v>1677</v>
      </c>
      <c r="CJ9" s="173" t="s">
        <v>1677</v>
      </c>
      <c r="CK9" s="173" t="s">
        <v>1677</v>
      </c>
      <c r="CL9" s="173" t="s">
        <v>1677</v>
      </c>
      <c r="CM9" s="173" t="s">
        <v>1677</v>
      </c>
      <c r="CN9" s="173" t="s">
        <v>1677</v>
      </c>
    </row>
    <row r="10" spans="1:92" s="505" customFormat="1">
      <c r="A10" s="129" t="s">
        <v>486</v>
      </c>
      <c r="B10" s="173" t="s">
        <v>1458</v>
      </c>
      <c r="C10" s="173" t="s">
        <v>1458</v>
      </c>
      <c r="D10" s="173" t="s">
        <v>1458</v>
      </c>
      <c r="E10" s="173" t="s">
        <v>21</v>
      </c>
      <c r="F10" s="173" t="s">
        <v>21</v>
      </c>
      <c r="G10" s="173" t="s">
        <v>21</v>
      </c>
      <c r="H10" s="173" t="s">
        <v>21</v>
      </c>
      <c r="I10" s="173" t="s">
        <v>21</v>
      </c>
      <c r="J10" s="173" t="s">
        <v>21</v>
      </c>
      <c r="K10" s="173" t="s">
        <v>21</v>
      </c>
      <c r="L10" s="173" t="s">
        <v>21</v>
      </c>
      <c r="M10" s="173" t="s">
        <v>21</v>
      </c>
      <c r="N10" s="173" t="s">
        <v>21</v>
      </c>
      <c r="O10" s="173" t="s">
        <v>35</v>
      </c>
      <c r="P10" s="173" t="s">
        <v>35</v>
      </c>
      <c r="Q10" s="173" t="s">
        <v>35</v>
      </c>
      <c r="R10" s="173" t="s">
        <v>35</v>
      </c>
      <c r="S10" s="173" t="s">
        <v>35</v>
      </c>
      <c r="T10" s="173" t="s">
        <v>21</v>
      </c>
      <c r="U10" s="173" t="s">
        <v>21</v>
      </c>
      <c r="V10" s="173" t="s">
        <v>21</v>
      </c>
      <c r="W10" s="173" t="s">
        <v>36</v>
      </c>
      <c r="X10" s="173" t="s">
        <v>36</v>
      </c>
      <c r="Y10" s="173" t="s">
        <v>36</v>
      </c>
      <c r="Z10" s="173" t="s">
        <v>36</v>
      </c>
      <c r="AA10" s="173" t="s">
        <v>36</v>
      </c>
      <c r="AB10" s="173" t="s">
        <v>36</v>
      </c>
      <c r="AC10" s="173" t="s">
        <v>36</v>
      </c>
      <c r="AD10" s="173" t="s">
        <v>36</v>
      </c>
      <c r="AE10" s="173" t="s">
        <v>36</v>
      </c>
      <c r="AF10" s="173" t="s">
        <v>36</v>
      </c>
      <c r="AG10" s="173" t="s">
        <v>36</v>
      </c>
      <c r="AH10" s="173" t="s">
        <v>36</v>
      </c>
      <c r="AI10" s="173" t="s">
        <v>36</v>
      </c>
      <c r="AJ10" s="173" t="s">
        <v>36</v>
      </c>
      <c r="AK10" s="173" t="s">
        <v>36</v>
      </c>
      <c r="AL10" s="173" t="s">
        <v>1678</v>
      </c>
      <c r="AM10" s="173" t="s">
        <v>1678</v>
      </c>
      <c r="AN10" s="173" t="s">
        <v>1678</v>
      </c>
      <c r="AO10" s="173" t="s">
        <v>1678</v>
      </c>
      <c r="AP10" s="173" t="s">
        <v>1678</v>
      </c>
      <c r="AQ10" s="173" t="s">
        <v>1678</v>
      </c>
      <c r="AR10" s="173" t="s">
        <v>1678</v>
      </c>
      <c r="AS10" s="173" t="s">
        <v>1678</v>
      </c>
      <c r="AT10" s="173" t="s">
        <v>1678</v>
      </c>
      <c r="AU10" s="173" t="s">
        <v>1678</v>
      </c>
      <c r="AV10" s="173" t="s">
        <v>1678</v>
      </c>
      <c r="AW10" s="173" t="s">
        <v>1678</v>
      </c>
      <c r="AX10" s="173" t="s">
        <v>1678</v>
      </c>
      <c r="AY10" s="173" t="s">
        <v>1678</v>
      </c>
      <c r="AZ10" s="173" t="s">
        <v>1678</v>
      </c>
      <c r="BA10" s="173" t="s">
        <v>1678</v>
      </c>
      <c r="BB10" s="173" t="s">
        <v>1678</v>
      </c>
      <c r="BC10" s="173" t="s">
        <v>1678</v>
      </c>
      <c r="BD10" s="173" t="s">
        <v>36</v>
      </c>
      <c r="BE10" s="173" t="s">
        <v>21</v>
      </c>
      <c r="BF10" s="173" t="s">
        <v>21</v>
      </c>
      <c r="BG10" s="173" t="s">
        <v>21</v>
      </c>
      <c r="BH10" s="173" t="s">
        <v>21</v>
      </c>
      <c r="BI10" s="173" t="s">
        <v>21</v>
      </c>
      <c r="BJ10" s="173" t="s">
        <v>21</v>
      </c>
      <c r="BK10" s="173" t="s">
        <v>21</v>
      </c>
      <c r="BL10" s="173" t="s">
        <v>21</v>
      </c>
      <c r="BM10" s="173" t="s">
        <v>21</v>
      </c>
      <c r="BN10" s="173" t="s">
        <v>21</v>
      </c>
      <c r="BO10" s="173" t="s">
        <v>21</v>
      </c>
      <c r="BP10" s="173" t="s">
        <v>21</v>
      </c>
      <c r="BQ10" s="173" t="s">
        <v>21</v>
      </c>
      <c r="BR10" s="173" t="s">
        <v>21</v>
      </c>
      <c r="BS10" s="173" t="s">
        <v>21</v>
      </c>
      <c r="BT10" s="173" t="s">
        <v>21</v>
      </c>
      <c r="BU10" s="173" t="s">
        <v>21</v>
      </c>
      <c r="BV10" s="173" t="s">
        <v>21</v>
      </c>
      <c r="BW10" s="173" t="s">
        <v>21</v>
      </c>
      <c r="BX10" s="173" t="s">
        <v>21</v>
      </c>
      <c r="BY10" s="173" t="s">
        <v>21</v>
      </c>
      <c r="BZ10" s="173" t="s">
        <v>21</v>
      </c>
      <c r="CA10" s="173" t="s">
        <v>21</v>
      </c>
      <c r="CB10" s="173" t="s">
        <v>21</v>
      </c>
      <c r="CC10" s="173" t="s">
        <v>21</v>
      </c>
      <c r="CD10" s="173" t="s">
        <v>21</v>
      </c>
      <c r="CE10" s="173" t="s">
        <v>21</v>
      </c>
      <c r="CF10" s="173" t="s">
        <v>21</v>
      </c>
      <c r="CG10" s="173" t="s">
        <v>21</v>
      </c>
      <c r="CH10" s="173" t="s">
        <v>21</v>
      </c>
      <c r="CI10" s="173" t="s">
        <v>21</v>
      </c>
      <c r="CJ10" s="173" t="s">
        <v>21</v>
      </c>
      <c r="CK10" s="173" t="s">
        <v>21</v>
      </c>
      <c r="CL10" s="173" t="s">
        <v>21</v>
      </c>
      <c r="CM10" s="173" t="s">
        <v>21</v>
      </c>
      <c r="CN10" s="173" t="s">
        <v>21</v>
      </c>
    </row>
    <row r="11" spans="1:92" s="505" customFormat="1">
      <c r="A11" s="129" t="s">
        <v>488</v>
      </c>
      <c r="B11" s="173" t="s">
        <v>1458</v>
      </c>
      <c r="C11" s="173" t="s">
        <v>1458</v>
      </c>
      <c r="D11" s="173" t="s">
        <v>1458</v>
      </c>
      <c r="E11" s="173" t="s">
        <v>21</v>
      </c>
      <c r="F11" s="173" t="s">
        <v>21</v>
      </c>
      <c r="G11" s="173" t="s">
        <v>21</v>
      </c>
      <c r="H11" s="173" t="s">
        <v>21</v>
      </c>
      <c r="I11" s="173" t="s">
        <v>37</v>
      </c>
      <c r="J11" s="173" t="s">
        <v>37</v>
      </c>
      <c r="K11" s="173" t="s">
        <v>38</v>
      </c>
      <c r="L11" s="173" t="s">
        <v>38</v>
      </c>
      <c r="M11" s="173" t="s">
        <v>39</v>
      </c>
      <c r="N11" s="173" t="s">
        <v>39</v>
      </c>
      <c r="O11" s="173" t="s">
        <v>39</v>
      </c>
      <c r="P11" s="173" t="s">
        <v>39</v>
      </c>
      <c r="Q11" s="173" t="s">
        <v>39</v>
      </c>
      <c r="R11" s="173" t="s">
        <v>39</v>
      </c>
      <c r="S11" s="173" t="s">
        <v>40</v>
      </c>
      <c r="T11" s="173" t="s">
        <v>40</v>
      </c>
      <c r="U11" s="173" t="s">
        <v>40</v>
      </c>
      <c r="V11" s="173" t="s">
        <v>40</v>
      </c>
      <c r="W11" s="173" t="s">
        <v>41</v>
      </c>
      <c r="X11" s="173" t="s">
        <v>41</v>
      </c>
      <c r="Y11" s="173" t="s">
        <v>41</v>
      </c>
      <c r="Z11" s="173" t="s">
        <v>41</v>
      </c>
      <c r="AA11" s="173" t="s">
        <v>41</v>
      </c>
      <c r="AB11" s="173" t="s">
        <v>41</v>
      </c>
      <c r="AC11" s="173" t="s">
        <v>41</v>
      </c>
      <c r="AD11" s="173" t="s">
        <v>41</v>
      </c>
      <c r="AE11" s="173" t="s">
        <v>41</v>
      </c>
      <c r="AF11" s="173" t="s">
        <v>41</v>
      </c>
      <c r="AG11" s="173" t="s">
        <v>41</v>
      </c>
      <c r="AH11" s="173" t="s">
        <v>41</v>
      </c>
      <c r="AI11" s="173" t="s">
        <v>41</v>
      </c>
      <c r="AJ11" s="173" t="s">
        <v>41</v>
      </c>
      <c r="AK11" s="173" t="s">
        <v>41</v>
      </c>
      <c r="AL11" s="173" t="s">
        <v>1679</v>
      </c>
      <c r="AM11" s="173" t="s">
        <v>1679</v>
      </c>
      <c r="AN11" s="173" t="s">
        <v>1679</v>
      </c>
      <c r="AO11" s="173" t="s">
        <v>1679</v>
      </c>
      <c r="AP11" s="173" t="s">
        <v>1679</v>
      </c>
      <c r="AQ11" s="173" t="s">
        <v>1679</v>
      </c>
      <c r="AR11" s="173" t="s">
        <v>1679</v>
      </c>
      <c r="AS11" s="173" t="s">
        <v>1679</v>
      </c>
      <c r="AT11" s="173" t="s">
        <v>1679</v>
      </c>
      <c r="AU11" s="173" t="s">
        <v>1679</v>
      </c>
      <c r="AV11" s="173" t="s">
        <v>1679</v>
      </c>
      <c r="AW11" s="173" t="s">
        <v>1679</v>
      </c>
      <c r="AX11" s="173" t="s">
        <v>1679</v>
      </c>
      <c r="AY11" s="173" t="s">
        <v>1679</v>
      </c>
      <c r="AZ11" s="173" t="s">
        <v>1679</v>
      </c>
      <c r="BA11" s="173" t="s">
        <v>1679</v>
      </c>
      <c r="BB11" s="173" t="s">
        <v>1679</v>
      </c>
      <c r="BC11" s="173" t="s">
        <v>1679</v>
      </c>
      <c r="BD11" s="173" t="s">
        <v>41</v>
      </c>
      <c r="BE11" s="173" t="s">
        <v>40</v>
      </c>
      <c r="BF11" s="173" t="s">
        <v>40</v>
      </c>
      <c r="BG11" s="173" t="s">
        <v>39</v>
      </c>
      <c r="BH11" s="173" t="s">
        <v>39</v>
      </c>
      <c r="BI11" s="173" t="s">
        <v>39</v>
      </c>
      <c r="BJ11" s="173" t="s">
        <v>39</v>
      </c>
      <c r="BK11" s="173" t="s">
        <v>39</v>
      </c>
      <c r="BL11" s="173" t="s">
        <v>39</v>
      </c>
      <c r="BM11" s="173" t="s">
        <v>39</v>
      </c>
      <c r="BN11" s="173" t="s">
        <v>38</v>
      </c>
      <c r="BO11" s="173" t="s">
        <v>38</v>
      </c>
      <c r="BP11" s="173" t="s">
        <v>38</v>
      </c>
      <c r="BQ11" s="173" t="s">
        <v>38</v>
      </c>
      <c r="BR11" s="173" t="s">
        <v>38</v>
      </c>
      <c r="BS11" s="173" t="s">
        <v>38</v>
      </c>
      <c r="BT11" s="173" t="s">
        <v>38</v>
      </c>
      <c r="BU11" s="173" t="s">
        <v>38</v>
      </c>
      <c r="BV11" s="173" t="s">
        <v>38</v>
      </c>
      <c r="BW11" s="173" t="s">
        <v>38</v>
      </c>
      <c r="BX11" s="173" t="s">
        <v>38</v>
      </c>
      <c r="BY11" s="173" t="s">
        <v>38</v>
      </c>
      <c r="BZ11" s="173" t="s">
        <v>38</v>
      </c>
      <c r="CA11" s="173" t="s">
        <v>38</v>
      </c>
      <c r="CB11" s="173" t="s">
        <v>38</v>
      </c>
      <c r="CC11" s="173" t="s">
        <v>38</v>
      </c>
      <c r="CD11" s="173" t="s">
        <v>38</v>
      </c>
      <c r="CE11" s="173" t="s">
        <v>38</v>
      </c>
      <c r="CF11" s="173" t="s">
        <v>38</v>
      </c>
      <c r="CG11" s="173" t="s">
        <v>38</v>
      </c>
      <c r="CH11" s="173" t="s">
        <v>38</v>
      </c>
      <c r="CI11" s="173" t="s">
        <v>39</v>
      </c>
      <c r="CJ11" s="173" t="s">
        <v>39</v>
      </c>
      <c r="CK11" s="173" t="s">
        <v>39</v>
      </c>
      <c r="CL11" s="173" t="s">
        <v>39</v>
      </c>
      <c r="CM11" s="173" t="s">
        <v>39</v>
      </c>
      <c r="CN11" s="173" t="s">
        <v>39</v>
      </c>
    </row>
    <row r="12" spans="1:92" s="505" customFormat="1">
      <c r="A12" s="238" t="s">
        <v>490</v>
      </c>
      <c r="B12" s="173" t="s">
        <v>1458</v>
      </c>
      <c r="C12" s="173" t="s">
        <v>1458</v>
      </c>
      <c r="D12" s="173" t="s">
        <v>1458</v>
      </c>
      <c r="E12" s="173" t="s">
        <v>1458</v>
      </c>
      <c r="F12" s="173" t="s">
        <v>1458</v>
      </c>
      <c r="G12" s="173" t="s">
        <v>1458</v>
      </c>
      <c r="H12" s="173" t="s">
        <v>1458</v>
      </c>
      <c r="I12" s="173" t="s">
        <v>1458</v>
      </c>
      <c r="J12" s="173" t="s">
        <v>1458</v>
      </c>
      <c r="K12" s="173" t="s">
        <v>1458</v>
      </c>
      <c r="L12" s="173" t="s">
        <v>1458</v>
      </c>
      <c r="M12" s="173" t="s">
        <v>1458</v>
      </c>
      <c r="N12" s="173" t="s">
        <v>1458</v>
      </c>
      <c r="O12" s="173" t="s">
        <v>1458</v>
      </c>
      <c r="P12" s="173" t="s">
        <v>1458</v>
      </c>
      <c r="Q12" s="173" t="s">
        <v>1458</v>
      </c>
      <c r="R12" s="173" t="s">
        <v>1458</v>
      </c>
      <c r="S12" s="173" t="s">
        <v>1458</v>
      </c>
      <c r="T12" s="173" t="s">
        <v>1458</v>
      </c>
      <c r="U12" s="173" t="s">
        <v>1458</v>
      </c>
      <c r="V12" s="173" t="s">
        <v>1458</v>
      </c>
      <c r="W12" s="173" t="s">
        <v>1458</v>
      </c>
      <c r="X12" s="173" t="s">
        <v>1458</v>
      </c>
      <c r="Y12" s="173" t="s">
        <v>1458</v>
      </c>
      <c r="Z12" s="173" t="s">
        <v>1458</v>
      </c>
      <c r="AA12" s="173" t="s">
        <v>1458</v>
      </c>
      <c r="AB12" s="173" t="s">
        <v>1458</v>
      </c>
      <c r="AC12" s="173" t="s">
        <v>1458</v>
      </c>
      <c r="AD12" s="173" t="s">
        <v>1458</v>
      </c>
      <c r="AE12" s="173" t="s">
        <v>1458</v>
      </c>
      <c r="AF12" s="173" t="s">
        <v>1458</v>
      </c>
      <c r="AG12" s="173" t="s">
        <v>1458</v>
      </c>
      <c r="AH12" s="173" t="s">
        <v>1458</v>
      </c>
      <c r="AI12" s="173" t="s">
        <v>1458</v>
      </c>
      <c r="AJ12" s="173" t="s">
        <v>1458</v>
      </c>
      <c r="AK12" s="173" t="s">
        <v>1458</v>
      </c>
      <c r="AL12" s="173" t="s">
        <v>1458</v>
      </c>
      <c r="AM12" s="173" t="s">
        <v>1458</v>
      </c>
      <c r="AN12" s="173" t="s">
        <v>1458</v>
      </c>
      <c r="AO12" s="173" t="s">
        <v>1458</v>
      </c>
      <c r="AP12" s="173" t="s">
        <v>1680</v>
      </c>
      <c r="AQ12" s="173" t="s">
        <v>1680</v>
      </c>
      <c r="AR12" s="173" t="s">
        <v>1680</v>
      </c>
      <c r="AS12" s="173" t="s">
        <v>1680</v>
      </c>
      <c r="AT12" s="173" t="s">
        <v>1680</v>
      </c>
      <c r="AU12" s="173" t="s">
        <v>1680</v>
      </c>
      <c r="AV12" s="173" t="s">
        <v>1680</v>
      </c>
      <c r="AW12" s="173" t="s">
        <v>1680</v>
      </c>
      <c r="AX12" s="173" t="s">
        <v>1680</v>
      </c>
      <c r="AY12" s="173" t="s">
        <v>1680</v>
      </c>
      <c r="AZ12" s="173" t="s">
        <v>1680</v>
      </c>
      <c r="BA12" s="173" t="s">
        <v>1680</v>
      </c>
      <c r="BB12" s="173" t="s">
        <v>1680</v>
      </c>
      <c r="BC12" s="173" t="s">
        <v>1681</v>
      </c>
      <c r="BD12" s="173" t="s">
        <v>1680</v>
      </c>
      <c r="BE12" s="173" t="s">
        <v>1681</v>
      </c>
      <c r="BF12" s="173" t="s">
        <v>1681</v>
      </c>
      <c r="BG12" s="173" t="s">
        <v>1681</v>
      </c>
      <c r="BH12" s="173" t="s">
        <v>1681</v>
      </c>
      <c r="BI12" s="173" t="s">
        <v>1680</v>
      </c>
      <c r="BJ12" s="173" t="s">
        <v>1681</v>
      </c>
      <c r="BK12" s="173" t="s">
        <v>1681</v>
      </c>
      <c r="BL12" s="173" t="s">
        <v>1681</v>
      </c>
      <c r="BM12" s="173" t="s">
        <v>1681</v>
      </c>
      <c r="BN12" s="173" t="s">
        <v>1680</v>
      </c>
      <c r="BO12" s="173" t="s">
        <v>1680</v>
      </c>
      <c r="BP12" s="173" t="s">
        <v>1680</v>
      </c>
      <c r="BQ12" s="173" t="s">
        <v>1680</v>
      </c>
      <c r="BR12" s="173" t="s">
        <v>1680</v>
      </c>
      <c r="BS12" s="173" t="s">
        <v>1680</v>
      </c>
      <c r="BT12" s="173" t="s">
        <v>1680</v>
      </c>
      <c r="BU12" s="173" t="s">
        <v>1680</v>
      </c>
      <c r="BV12" s="173" t="s">
        <v>1680</v>
      </c>
      <c r="BW12" s="173" t="s">
        <v>1681</v>
      </c>
      <c r="BX12" s="173" t="s">
        <v>1681</v>
      </c>
      <c r="BY12" s="173" t="s">
        <v>1681</v>
      </c>
      <c r="BZ12" s="173" t="s">
        <v>1681</v>
      </c>
      <c r="CA12" s="173" t="s">
        <v>1681</v>
      </c>
      <c r="CB12" s="173" t="s">
        <v>1681</v>
      </c>
      <c r="CC12" s="173" t="s">
        <v>1681</v>
      </c>
      <c r="CD12" s="173" t="s">
        <v>1681</v>
      </c>
      <c r="CE12" s="173" t="s">
        <v>1680</v>
      </c>
      <c r="CF12" s="173" t="s">
        <v>1680</v>
      </c>
      <c r="CG12" s="173" t="s">
        <v>1680</v>
      </c>
      <c r="CH12" s="173" t="s">
        <v>1680</v>
      </c>
      <c r="CI12" s="173" t="s">
        <v>1680</v>
      </c>
      <c r="CJ12" s="173" t="s">
        <v>1680</v>
      </c>
      <c r="CK12" s="173" t="s">
        <v>1680</v>
      </c>
      <c r="CL12" s="173" t="s">
        <v>1680</v>
      </c>
      <c r="CM12" s="173" t="s">
        <v>1680</v>
      </c>
      <c r="CN12" s="173" t="s">
        <v>1680</v>
      </c>
    </row>
    <row r="13" spans="1:92" s="505" customFormat="1">
      <c r="A13" s="129" t="s">
        <v>492</v>
      </c>
      <c r="B13" s="173" t="s">
        <v>1458</v>
      </c>
      <c r="C13" s="173" t="s">
        <v>1458</v>
      </c>
      <c r="D13" s="173" t="s">
        <v>1458</v>
      </c>
      <c r="E13" s="173" t="s">
        <v>21</v>
      </c>
      <c r="F13" s="173" t="s">
        <v>21</v>
      </c>
      <c r="G13" s="173" t="s">
        <v>21</v>
      </c>
      <c r="H13" s="173" t="s">
        <v>21</v>
      </c>
      <c r="I13" s="173" t="s">
        <v>21</v>
      </c>
      <c r="J13" s="173" t="s">
        <v>21</v>
      </c>
      <c r="K13" s="173" t="s">
        <v>21</v>
      </c>
      <c r="L13" s="173" t="s">
        <v>21</v>
      </c>
      <c r="M13" s="173" t="s">
        <v>21</v>
      </c>
      <c r="N13" s="173" t="s">
        <v>21</v>
      </c>
      <c r="O13" s="173" t="s">
        <v>35</v>
      </c>
      <c r="P13" s="173" t="s">
        <v>35</v>
      </c>
      <c r="Q13" s="173" t="s">
        <v>35</v>
      </c>
      <c r="R13" s="173" t="s">
        <v>35</v>
      </c>
      <c r="S13" s="173" t="s">
        <v>35</v>
      </c>
      <c r="T13" s="173" t="s">
        <v>21</v>
      </c>
      <c r="U13" s="173" t="s">
        <v>21</v>
      </c>
      <c r="V13" s="173" t="s">
        <v>21</v>
      </c>
      <c r="W13" s="173" t="s">
        <v>36</v>
      </c>
      <c r="X13" s="173" t="s">
        <v>36</v>
      </c>
      <c r="Y13" s="173" t="s">
        <v>36</v>
      </c>
      <c r="Z13" s="173" t="s">
        <v>36</v>
      </c>
      <c r="AA13" s="173" t="s">
        <v>36</v>
      </c>
      <c r="AB13" s="173" t="s">
        <v>36</v>
      </c>
      <c r="AC13" s="173" t="s">
        <v>36</v>
      </c>
      <c r="AD13" s="173" t="s">
        <v>36</v>
      </c>
      <c r="AE13" s="173" t="s">
        <v>36</v>
      </c>
      <c r="AF13" s="173" t="s">
        <v>36</v>
      </c>
      <c r="AG13" s="173" t="s">
        <v>36</v>
      </c>
      <c r="AH13" s="173" t="s">
        <v>36</v>
      </c>
      <c r="AI13" s="173" t="s">
        <v>36</v>
      </c>
      <c r="AJ13" s="173" t="s">
        <v>36</v>
      </c>
      <c r="AK13" s="173" t="s">
        <v>36</v>
      </c>
      <c r="AL13" s="173" t="s">
        <v>1678</v>
      </c>
      <c r="AM13" s="173" t="s">
        <v>1678</v>
      </c>
      <c r="AN13" s="173" t="s">
        <v>1678</v>
      </c>
      <c r="AO13" s="173" t="s">
        <v>1678</v>
      </c>
      <c r="AP13" s="173" t="s">
        <v>1678</v>
      </c>
      <c r="AQ13" s="173" t="s">
        <v>1678</v>
      </c>
      <c r="AR13" s="173" t="s">
        <v>1678</v>
      </c>
      <c r="AS13" s="173" t="s">
        <v>1678</v>
      </c>
      <c r="AT13" s="173" t="s">
        <v>1678</v>
      </c>
      <c r="AU13" s="173" t="s">
        <v>1678</v>
      </c>
      <c r="AV13" s="173" t="s">
        <v>1678</v>
      </c>
      <c r="AW13" s="173" t="s">
        <v>1678</v>
      </c>
      <c r="AX13" s="173" t="s">
        <v>1678</v>
      </c>
      <c r="AY13" s="173" t="s">
        <v>1678</v>
      </c>
      <c r="AZ13" s="173" t="s">
        <v>1678</v>
      </c>
      <c r="BA13" s="173" t="s">
        <v>1678</v>
      </c>
      <c r="BB13" s="173" t="s">
        <v>1678</v>
      </c>
      <c r="BC13" s="173" t="s">
        <v>1678</v>
      </c>
      <c r="BD13" s="173" t="s">
        <v>36</v>
      </c>
      <c r="BE13" s="173" t="s">
        <v>21</v>
      </c>
      <c r="BF13" s="173" t="s">
        <v>21</v>
      </c>
      <c r="BG13" s="173" t="s">
        <v>21</v>
      </c>
      <c r="BH13" s="173" t="s">
        <v>21</v>
      </c>
      <c r="BI13" s="173" t="s">
        <v>21</v>
      </c>
      <c r="BJ13" s="173" t="s">
        <v>21</v>
      </c>
      <c r="BK13" s="173" t="s">
        <v>21</v>
      </c>
      <c r="BL13" s="173" t="s">
        <v>21</v>
      </c>
      <c r="BM13" s="173" t="s">
        <v>21</v>
      </c>
      <c r="BN13" s="173" t="s">
        <v>21</v>
      </c>
      <c r="BO13" s="173" t="s">
        <v>21</v>
      </c>
      <c r="BP13" s="173" t="s">
        <v>21</v>
      </c>
      <c r="BQ13" s="173" t="s">
        <v>21</v>
      </c>
      <c r="BR13" s="173" t="s">
        <v>21</v>
      </c>
      <c r="BS13" s="173" t="s">
        <v>21</v>
      </c>
      <c r="BT13" s="173" t="s">
        <v>21</v>
      </c>
      <c r="BU13" s="173" t="s">
        <v>21</v>
      </c>
      <c r="BV13" s="173" t="s">
        <v>21</v>
      </c>
      <c r="BW13" s="173" t="s">
        <v>21</v>
      </c>
      <c r="BX13" s="173" t="s">
        <v>21</v>
      </c>
      <c r="BY13" s="173" t="s">
        <v>21</v>
      </c>
      <c r="BZ13" s="173" t="s">
        <v>21</v>
      </c>
      <c r="CA13" s="173" t="s">
        <v>21</v>
      </c>
      <c r="CB13" s="173" t="s">
        <v>21</v>
      </c>
      <c r="CC13" s="173" t="s">
        <v>21</v>
      </c>
      <c r="CD13" s="173" t="s">
        <v>21</v>
      </c>
      <c r="CE13" s="173" t="s">
        <v>21</v>
      </c>
      <c r="CF13" s="173" t="s">
        <v>21</v>
      </c>
      <c r="CG13" s="173" t="s">
        <v>21</v>
      </c>
      <c r="CH13" s="173" t="s">
        <v>21</v>
      </c>
      <c r="CI13" s="173" t="s">
        <v>21</v>
      </c>
      <c r="CJ13" s="173" t="s">
        <v>21</v>
      </c>
      <c r="CK13" s="173" t="s">
        <v>21</v>
      </c>
      <c r="CL13" s="173" t="s">
        <v>21</v>
      </c>
      <c r="CM13" s="173" t="s">
        <v>21</v>
      </c>
      <c r="CN13" s="173" t="s">
        <v>21</v>
      </c>
    </row>
    <row r="14" spans="1:92" s="505" customFormat="1">
      <c r="A14" s="129" t="s">
        <v>494</v>
      </c>
      <c r="B14" s="173" t="s">
        <v>1458</v>
      </c>
      <c r="C14" s="173" t="s">
        <v>1458</v>
      </c>
      <c r="D14" s="173" t="s">
        <v>1458</v>
      </c>
      <c r="E14" s="173" t="s">
        <v>21</v>
      </c>
      <c r="F14" s="173" t="s">
        <v>21</v>
      </c>
      <c r="G14" s="173" t="s">
        <v>21</v>
      </c>
      <c r="H14" s="173" t="s">
        <v>21</v>
      </c>
      <c r="I14" s="173" t="s">
        <v>37</v>
      </c>
      <c r="J14" s="173" t="s">
        <v>37</v>
      </c>
      <c r="K14" s="173" t="s">
        <v>37</v>
      </c>
      <c r="L14" s="173" t="s">
        <v>37</v>
      </c>
      <c r="M14" s="173" t="s">
        <v>38</v>
      </c>
      <c r="N14" s="173" t="s">
        <v>38</v>
      </c>
      <c r="O14" s="173" t="s">
        <v>38</v>
      </c>
      <c r="P14" s="173" t="s">
        <v>38</v>
      </c>
      <c r="Q14" s="173" t="s">
        <v>38</v>
      </c>
      <c r="R14" s="173" t="s">
        <v>38</v>
      </c>
      <c r="S14" s="173" t="s">
        <v>39</v>
      </c>
      <c r="T14" s="173" t="s">
        <v>40</v>
      </c>
      <c r="U14" s="173" t="s">
        <v>40</v>
      </c>
      <c r="V14" s="173" t="s">
        <v>40</v>
      </c>
      <c r="W14" s="173" t="s">
        <v>41</v>
      </c>
      <c r="X14" s="173" t="s">
        <v>41</v>
      </c>
      <c r="Y14" s="173" t="s">
        <v>41</v>
      </c>
      <c r="Z14" s="173" t="s">
        <v>41</v>
      </c>
      <c r="AA14" s="173" t="s">
        <v>41</v>
      </c>
      <c r="AB14" s="173" t="s">
        <v>41</v>
      </c>
      <c r="AC14" s="173" t="s">
        <v>41</v>
      </c>
      <c r="AD14" s="173" t="s">
        <v>41</v>
      </c>
      <c r="AE14" s="173" t="s">
        <v>41</v>
      </c>
      <c r="AF14" s="173" t="s">
        <v>41</v>
      </c>
      <c r="AG14" s="173" t="s">
        <v>41</v>
      </c>
      <c r="AH14" s="173" t="s">
        <v>41</v>
      </c>
      <c r="AI14" s="173" t="s">
        <v>41</v>
      </c>
      <c r="AJ14" s="173" t="s">
        <v>41</v>
      </c>
      <c r="AK14" s="173" t="s">
        <v>41</v>
      </c>
      <c r="AL14" s="173" t="s">
        <v>1679</v>
      </c>
      <c r="AM14" s="173" t="s">
        <v>1679</v>
      </c>
      <c r="AN14" s="173" t="s">
        <v>1679</v>
      </c>
      <c r="AO14" s="173" t="s">
        <v>1679</v>
      </c>
      <c r="AP14" s="173" t="s">
        <v>1679</v>
      </c>
      <c r="AQ14" s="173" t="s">
        <v>1679</v>
      </c>
      <c r="AR14" s="173" t="s">
        <v>1679</v>
      </c>
      <c r="AS14" s="173" t="s">
        <v>1679</v>
      </c>
      <c r="AT14" s="173" t="s">
        <v>1679</v>
      </c>
      <c r="AU14" s="173" t="s">
        <v>1679</v>
      </c>
      <c r="AV14" s="173" t="s">
        <v>1679</v>
      </c>
      <c r="AW14" s="173" t="s">
        <v>1679</v>
      </c>
      <c r="AX14" s="173" t="s">
        <v>1679</v>
      </c>
      <c r="AY14" s="173" t="s">
        <v>1679</v>
      </c>
      <c r="AZ14" s="173" t="s">
        <v>1679</v>
      </c>
      <c r="BA14" s="173" t="s">
        <v>1679</v>
      </c>
      <c r="BB14" s="173" t="s">
        <v>1679</v>
      </c>
      <c r="BC14" s="173" t="s">
        <v>1679</v>
      </c>
      <c r="BD14" s="173" t="s">
        <v>41</v>
      </c>
      <c r="BE14" s="173" t="s">
        <v>40</v>
      </c>
      <c r="BF14" s="173" t="s">
        <v>40</v>
      </c>
      <c r="BG14" s="173" t="s">
        <v>39</v>
      </c>
      <c r="BH14" s="173" t="s">
        <v>39</v>
      </c>
      <c r="BI14" s="173" t="s">
        <v>39</v>
      </c>
      <c r="BJ14" s="173" t="s">
        <v>39</v>
      </c>
      <c r="BK14" s="173" t="s">
        <v>39</v>
      </c>
      <c r="BL14" s="173" t="s">
        <v>39</v>
      </c>
      <c r="BM14" s="173" t="s">
        <v>39</v>
      </c>
      <c r="BN14" s="173" t="s">
        <v>38</v>
      </c>
      <c r="BO14" s="173" t="s">
        <v>38</v>
      </c>
      <c r="BP14" s="173" t="s">
        <v>38</v>
      </c>
      <c r="BQ14" s="173" t="s">
        <v>38</v>
      </c>
      <c r="BR14" s="173" t="s">
        <v>38</v>
      </c>
      <c r="BS14" s="173" t="s">
        <v>38</v>
      </c>
      <c r="BT14" s="173" t="s">
        <v>38</v>
      </c>
      <c r="BU14" s="173" t="s">
        <v>38</v>
      </c>
      <c r="BV14" s="173" t="s">
        <v>38</v>
      </c>
      <c r="BW14" s="173" t="s">
        <v>38</v>
      </c>
      <c r="BX14" s="173" t="s">
        <v>38</v>
      </c>
      <c r="BY14" s="173" t="s">
        <v>38</v>
      </c>
      <c r="BZ14" s="173" t="s">
        <v>38</v>
      </c>
      <c r="CA14" s="173" t="s">
        <v>38</v>
      </c>
      <c r="CB14" s="173" t="s">
        <v>38</v>
      </c>
      <c r="CC14" s="173" t="s">
        <v>38</v>
      </c>
      <c r="CD14" s="173" t="s">
        <v>38</v>
      </c>
      <c r="CE14" s="173" t="s">
        <v>38</v>
      </c>
      <c r="CF14" s="173" t="s">
        <v>38</v>
      </c>
      <c r="CG14" s="173" t="s">
        <v>38</v>
      </c>
      <c r="CH14" s="173" t="s">
        <v>38</v>
      </c>
      <c r="CI14" s="173" t="s">
        <v>39</v>
      </c>
      <c r="CJ14" s="173" t="s">
        <v>39</v>
      </c>
      <c r="CK14" s="173" t="s">
        <v>39</v>
      </c>
      <c r="CL14" s="173" t="s">
        <v>39</v>
      </c>
      <c r="CM14" s="173" t="s">
        <v>39</v>
      </c>
      <c r="CN14" s="173" t="s">
        <v>39</v>
      </c>
    </row>
    <row r="15" spans="1:92" s="505" customFormat="1">
      <c r="A15" s="238" t="s">
        <v>496</v>
      </c>
      <c r="B15" s="173" t="s">
        <v>1458</v>
      </c>
      <c r="C15" s="173" t="s">
        <v>1458</v>
      </c>
      <c r="D15" s="173" t="s">
        <v>1458</v>
      </c>
      <c r="E15" s="173" t="s">
        <v>1458</v>
      </c>
      <c r="F15" s="173" t="s">
        <v>1458</v>
      </c>
      <c r="G15" s="173" t="s">
        <v>1458</v>
      </c>
      <c r="H15" s="173" t="s">
        <v>1458</v>
      </c>
      <c r="I15" s="173" t="s">
        <v>1458</v>
      </c>
      <c r="J15" s="173" t="s">
        <v>1458</v>
      </c>
      <c r="K15" s="173" t="s">
        <v>1458</v>
      </c>
      <c r="L15" s="173" t="s">
        <v>1458</v>
      </c>
      <c r="M15" s="173" t="s">
        <v>1458</v>
      </c>
      <c r="N15" s="173" t="s">
        <v>1458</v>
      </c>
      <c r="O15" s="173" t="s">
        <v>1458</v>
      </c>
      <c r="P15" s="173" t="s">
        <v>1458</v>
      </c>
      <c r="Q15" s="173" t="s">
        <v>1458</v>
      </c>
      <c r="R15" s="173" t="s">
        <v>1458</v>
      </c>
      <c r="S15" s="173" t="s">
        <v>1458</v>
      </c>
      <c r="T15" s="173" t="s">
        <v>1458</v>
      </c>
      <c r="U15" s="173" t="s">
        <v>1458</v>
      </c>
      <c r="V15" s="173" t="s">
        <v>1458</v>
      </c>
      <c r="W15" s="173" t="s">
        <v>1458</v>
      </c>
      <c r="X15" s="173" t="s">
        <v>1458</v>
      </c>
      <c r="Y15" s="173" t="s">
        <v>1458</v>
      </c>
      <c r="Z15" s="173" t="s">
        <v>1458</v>
      </c>
      <c r="AA15" s="173" t="s">
        <v>1458</v>
      </c>
      <c r="AB15" s="173" t="s">
        <v>1458</v>
      </c>
      <c r="AC15" s="173" t="s">
        <v>1458</v>
      </c>
      <c r="AD15" s="173" t="s">
        <v>1458</v>
      </c>
      <c r="AE15" s="173" t="s">
        <v>1458</v>
      </c>
      <c r="AF15" s="173" t="s">
        <v>1458</v>
      </c>
      <c r="AG15" s="173" t="s">
        <v>1458</v>
      </c>
      <c r="AH15" s="173" t="s">
        <v>1458</v>
      </c>
      <c r="AI15" s="173" t="s">
        <v>1458</v>
      </c>
      <c r="AJ15" s="173" t="s">
        <v>1458</v>
      </c>
      <c r="AK15" s="173" t="s">
        <v>1458</v>
      </c>
      <c r="AL15" s="173" t="s">
        <v>1458</v>
      </c>
      <c r="AM15" s="173" t="s">
        <v>1458</v>
      </c>
      <c r="AN15" s="173" t="s">
        <v>1458</v>
      </c>
      <c r="AO15" s="173" t="s">
        <v>1458</v>
      </c>
      <c r="AP15" s="173" t="s">
        <v>1680</v>
      </c>
      <c r="AQ15" s="173" t="s">
        <v>1680</v>
      </c>
      <c r="AR15" s="173" t="s">
        <v>1680</v>
      </c>
      <c r="AS15" s="173" t="s">
        <v>1680</v>
      </c>
      <c r="AT15" s="173" t="s">
        <v>1680</v>
      </c>
      <c r="AU15" s="173" t="s">
        <v>1680</v>
      </c>
      <c r="AV15" s="173" t="s">
        <v>1680</v>
      </c>
      <c r="AW15" s="173" t="s">
        <v>1680</v>
      </c>
      <c r="AX15" s="173" t="s">
        <v>1680</v>
      </c>
      <c r="AY15" s="173" t="s">
        <v>1680</v>
      </c>
      <c r="AZ15" s="173" t="s">
        <v>1680</v>
      </c>
      <c r="BA15" s="173" t="s">
        <v>1680</v>
      </c>
      <c r="BB15" s="173" t="s">
        <v>1680</v>
      </c>
      <c r="BC15" s="173" t="s">
        <v>1681</v>
      </c>
      <c r="BD15" s="173" t="s">
        <v>1681</v>
      </c>
      <c r="BE15" s="173" t="s">
        <v>1681</v>
      </c>
      <c r="BF15" s="173" t="s">
        <v>1681</v>
      </c>
      <c r="BG15" s="173" t="s">
        <v>1681</v>
      </c>
      <c r="BH15" s="173" t="s">
        <v>1681</v>
      </c>
      <c r="BI15" s="173" t="s">
        <v>1681</v>
      </c>
      <c r="BJ15" s="173" t="s">
        <v>1681</v>
      </c>
      <c r="BK15" s="173" t="s">
        <v>1681</v>
      </c>
      <c r="BL15" s="173" t="s">
        <v>1681</v>
      </c>
      <c r="BM15" s="173" t="s">
        <v>1681</v>
      </c>
      <c r="BN15" s="173" t="s">
        <v>1680</v>
      </c>
      <c r="BO15" s="173" t="s">
        <v>1680</v>
      </c>
      <c r="BP15" s="173" t="s">
        <v>1680</v>
      </c>
      <c r="BQ15" s="173" t="s">
        <v>1680</v>
      </c>
      <c r="BR15" s="173" t="s">
        <v>1680</v>
      </c>
      <c r="BS15" s="173" t="s">
        <v>1680</v>
      </c>
      <c r="BT15" s="173" t="s">
        <v>1680</v>
      </c>
      <c r="BU15" s="173" t="s">
        <v>1680</v>
      </c>
      <c r="BV15" s="173" t="s">
        <v>1680</v>
      </c>
      <c r="BW15" s="173" t="s">
        <v>1681</v>
      </c>
      <c r="BX15" s="173" t="s">
        <v>1681</v>
      </c>
      <c r="BY15" s="173" t="s">
        <v>1681</v>
      </c>
      <c r="BZ15" s="173" t="s">
        <v>1681</v>
      </c>
      <c r="CA15" s="173" t="s">
        <v>1681</v>
      </c>
      <c r="CB15" s="173" t="s">
        <v>1681</v>
      </c>
      <c r="CC15" s="173" t="s">
        <v>1681</v>
      </c>
      <c r="CD15" s="173" t="s">
        <v>1681</v>
      </c>
      <c r="CE15" s="173" t="s">
        <v>1680</v>
      </c>
      <c r="CF15" s="173" t="s">
        <v>1680</v>
      </c>
      <c r="CG15" s="173" t="s">
        <v>1680</v>
      </c>
      <c r="CH15" s="173" t="s">
        <v>1680</v>
      </c>
      <c r="CI15" s="173" t="s">
        <v>1680</v>
      </c>
      <c r="CJ15" s="173" t="s">
        <v>1680</v>
      </c>
      <c r="CK15" s="173" t="s">
        <v>1680</v>
      </c>
      <c r="CL15" s="173" t="s">
        <v>1680</v>
      </c>
      <c r="CM15" s="173" t="s">
        <v>1680</v>
      </c>
      <c r="CN15" s="173" t="s">
        <v>1680</v>
      </c>
    </row>
    <row r="16" spans="1:92" s="505" customFormat="1">
      <c r="A16" s="293" t="s">
        <v>497</v>
      </c>
      <c r="B16" s="173"/>
      <c r="C16" s="173"/>
      <c r="D16" s="173"/>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V16" s="173"/>
      <c r="AW16" s="173"/>
      <c r="AX16" s="173"/>
      <c r="AY16" s="173"/>
      <c r="AZ16" s="173"/>
      <c r="BA16" s="173"/>
      <c r="BB16" s="173"/>
      <c r="BC16" s="173"/>
      <c r="BD16" s="173"/>
      <c r="BE16" s="173"/>
      <c r="BF16" s="173"/>
      <c r="BG16" s="173"/>
      <c r="BH16" s="173"/>
      <c r="BI16" s="173"/>
      <c r="BJ16" s="173"/>
      <c r="BK16" s="173"/>
      <c r="BL16" s="173"/>
      <c r="BM16" s="173"/>
      <c r="BN16" s="173"/>
      <c r="BO16" s="173"/>
      <c r="BP16" s="173"/>
      <c r="BQ16" s="173"/>
      <c r="BR16" s="173"/>
      <c r="BS16" s="173"/>
      <c r="BT16" s="173"/>
      <c r="BU16" s="173"/>
      <c r="BV16" s="173"/>
      <c r="BW16" s="173"/>
      <c r="BX16" s="173"/>
      <c r="BY16" s="173"/>
      <c r="BZ16" s="173"/>
      <c r="CA16" s="173"/>
      <c r="CB16" s="173"/>
      <c r="CC16" s="173"/>
      <c r="CD16" s="173"/>
      <c r="CE16" s="173"/>
      <c r="CF16" s="173"/>
      <c r="CG16" s="173"/>
      <c r="CH16" s="173"/>
      <c r="CI16" s="173"/>
      <c r="CJ16" s="173"/>
      <c r="CK16" s="173"/>
      <c r="CL16" s="173"/>
      <c r="CM16" s="173"/>
      <c r="CN16" s="173"/>
    </row>
    <row r="17" spans="1:92" s="505" customFormat="1">
      <c r="A17" s="129" t="s">
        <v>499</v>
      </c>
      <c r="B17" s="173" t="s">
        <v>42</v>
      </c>
      <c r="C17" s="173" t="s">
        <v>42</v>
      </c>
      <c r="D17" s="173" t="s">
        <v>42</v>
      </c>
      <c r="E17" s="173" t="s">
        <v>42</v>
      </c>
      <c r="F17" s="173" t="s">
        <v>42</v>
      </c>
      <c r="G17" s="173" t="s">
        <v>42</v>
      </c>
      <c r="H17" s="173" t="s">
        <v>42</v>
      </c>
      <c r="I17" s="173" t="s">
        <v>42</v>
      </c>
      <c r="J17" s="173" t="s">
        <v>42</v>
      </c>
      <c r="K17" s="173" t="s">
        <v>42</v>
      </c>
      <c r="L17" s="173" t="s">
        <v>42</v>
      </c>
      <c r="M17" s="173" t="s">
        <v>42</v>
      </c>
      <c r="N17" s="173" t="s">
        <v>42</v>
      </c>
      <c r="O17" s="173" t="s">
        <v>43</v>
      </c>
      <c r="P17" s="173" t="s">
        <v>43</v>
      </c>
      <c r="Q17" s="173" t="s">
        <v>23</v>
      </c>
      <c r="R17" s="173" t="s">
        <v>23</v>
      </c>
      <c r="S17" s="173" t="s">
        <v>23</v>
      </c>
      <c r="T17" s="173" t="s">
        <v>23</v>
      </c>
      <c r="U17" s="173" t="s">
        <v>23</v>
      </c>
      <c r="V17" s="173" t="s">
        <v>23</v>
      </c>
      <c r="W17" s="173" t="s">
        <v>22</v>
      </c>
      <c r="X17" s="173" t="s">
        <v>22</v>
      </c>
      <c r="Y17" s="173" t="s">
        <v>22</v>
      </c>
      <c r="Z17" s="173" t="s">
        <v>22</v>
      </c>
      <c r="AA17" s="173" t="s">
        <v>22</v>
      </c>
      <c r="AB17" s="173" t="s">
        <v>22</v>
      </c>
      <c r="AC17" s="173" t="s">
        <v>22</v>
      </c>
      <c r="AD17" s="173" t="s">
        <v>22</v>
      </c>
      <c r="AE17" s="173" t="s">
        <v>22</v>
      </c>
      <c r="AF17" s="173" t="s">
        <v>22</v>
      </c>
      <c r="AG17" s="173" t="s">
        <v>44</v>
      </c>
      <c r="AH17" s="173" t="s">
        <v>44</v>
      </c>
      <c r="AI17" s="173" t="s">
        <v>44</v>
      </c>
      <c r="AJ17" s="173" t="s">
        <v>44</v>
      </c>
      <c r="AK17" s="173" t="s">
        <v>44</v>
      </c>
      <c r="AL17" s="173" t="s">
        <v>44</v>
      </c>
      <c r="AM17" s="173" t="s">
        <v>44</v>
      </c>
      <c r="AN17" s="173" t="s">
        <v>44</v>
      </c>
      <c r="AO17" s="173" t="s">
        <v>44</v>
      </c>
      <c r="AP17" s="173" t="s">
        <v>44</v>
      </c>
      <c r="AQ17" s="173" t="s">
        <v>1682</v>
      </c>
      <c r="AR17" s="173" t="s">
        <v>1682</v>
      </c>
      <c r="AS17" s="173" t="s">
        <v>1682</v>
      </c>
      <c r="AT17" s="173" t="s">
        <v>1682</v>
      </c>
      <c r="AU17" s="173" t="s">
        <v>1682</v>
      </c>
      <c r="AV17" s="173" t="s">
        <v>1682</v>
      </c>
      <c r="AW17" s="173" t="s">
        <v>1682</v>
      </c>
      <c r="AX17" s="173" t="s">
        <v>1682</v>
      </c>
      <c r="AY17" s="173" t="s">
        <v>1682</v>
      </c>
      <c r="AZ17" s="173" t="s">
        <v>1682</v>
      </c>
      <c r="BA17" s="173" t="s">
        <v>1682</v>
      </c>
      <c r="BB17" s="173" t="s">
        <v>14</v>
      </c>
      <c r="BC17" s="173" t="s">
        <v>14</v>
      </c>
      <c r="BD17" s="173" t="s">
        <v>14</v>
      </c>
      <c r="BE17" s="173">
        <v>0</v>
      </c>
      <c r="BF17" s="173">
        <v>0</v>
      </c>
      <c r="BG17" s="173">
        <v>0</v>
      </c>
      <c r="BH17" s="173">
        <v>0</v>
      </c>
      <c r="BI17" s="173">
        <v>0</v>
      </c>
      <c r="BJ17" s="173">
        <v>0</v>
      </c>
      <c r="BK17" s="173">
        <v>0</v>
      </c>
      <c r="BL17" s="173">
        <v>0</v>
      </c>
      <c r="BM17" s="173">
        <v>0</v>
      </c>
      <c r="BN17" s="173">
        <v>0</v>
      </c>
      <c r="BO17" s="173">
        <v>0</v>
      </c>
      <c r="BP17" s="173">
        <v>0</v>
      </c>
      <c r="BQ17" s="173">
        <v>0</v>
      </c>
      <c r="BR17" s="173">
        <v>0</v>
      </c>
      <c r="BS17" s="173">
        <v>0</v>
      </c>
      <c r="BT17" s="173">
        <v>0</v>
      </c>
      <c r="BU17" s="173">
        <v>0</v>
      </c>
      <c r="BV17" s="173">
        <v>0</v>
      </c>
      <c r="BW17" s="173">
        <v>0</v>
      </c>
      <c r="BX17" s="173">
        <v>0</v>
      </c>
      <c r="BY17" s="173">
        <v>0</v>
      </c>
      <c r="BZ17" s="173">
        <v>0</v>
      </c>
      <c r="CA17" s="173">
        <v>0</v>
      </c>
      <c r="CB17" s="173">
        <v>0</v>
      </c>
      <c r="CC17" s="173">
        <v>0</v>
      </c>
      <c r="CD17" s="173">
        <v>0</v>
      </c>
      <c r="CE17" s="173">
        <v>0</v>
      </c>
      <c r="CF17" s="173">
        <v>0</v>
      </c>
      <c r="CG17" s="173">
        <v>0</v>
      </c>
      <c r="CH17" s="173">
        <v>0</v>
      </c>
      <c r="CI17" s="173">
        <v>0</v>
      </c>
      <c r="CJ17" s="173">
        <v>0</v>
      </c>
      <c r="CK17" s="173">
        <v>0</v>
      </c>
      <c r="CL17" s="173">
        <v>0</v>
      </c>
      <c r="CM17" s="173" t="s">
        <v>1683</v>
      </c>
      <c r="CN17" s="173" t="s">
        <v>1683</v>
      </c>
    </row>
    <row r="18" spans="1:92" s="505" customFormat="1">
      <c r="A18" s="129" t="s">
        <v>486</v>
      </c>
      <c r="B18" s="173" t="s">
        <v>45</v>
      </c>
      <c r="C18" s="173" t="s">
        <v>45</v>
      </c>
      <c r="D18" s="173" t="s">
        <v>45</v>
      </c>
      <c r="E18" s="173" t="s">
        <v>45</v>
      </c>
      <c r="F18" s="173" t="s">
        <v>45</v>
      </c>
      <c r="G18" s="173" t="s">
        <v>45</v>
      </c>
      <c r="H18" s="173" t="s">
        <v>45</v>
      </c>
      <c r="I18" s="173" t="s">
        <v>45</v>
      </c>
      <c r="J18" s="173" t="s">
        <v>45</v>
      </c>
      <c r="K18" s="173" t="s">
        <v>45</v>
      </c>
      <c r="L18" s="173" t="s">
        <v>45</v>
      </c>
      <c r="M18" s="173" t="s">
        <v>45</v>
      </c>
      <c r="N18" s="173" t="s">
        <v>45</v>
      </c>
      <c r="O18" s="173" t="s">
        <v>46</v>
      </c>
      <c r="P18" s="173" t="s">
        <v>46</v>
      </c>
      <c r="Q18" s="173" t="s">
        <v>46</v>
      </c>
      <c r="R18" s="173" t="s">
        <v>46</v>
      </c>
      <c r="S18" s="173" t="s">
        <v>46</v>
      </c>
      <c r="T18" s="173" t="s">
        <v>47</v>
      </c>
      <c r="U18" s="173" t="s">
        <v>47</v>
      </c>
      <c r="V18" s="173" t="s">
        <v>47</v>
      </c>
      <c r="W18" s="173" t="s">
        <v>47</v>
      </c>
      <c r="X18" s="173" t="s">
        <v>47</v>
      </c>
      <c r="Y18" s="173" t="s">
        <v>47</v>
      </c>
      <c r="Z18" s="173" t="s">
        <v>47</v>
      </c>
      <c r="AA18" s="173" t="s">
        <v>47</v>
      </c>
      <c r="AB18" s="173" t="s">
        <v>47</v>
      </c>
      <c r="AC18" s="173" t="s">
        <v>47</v>
      </c>
      <c r="AD18" s="173" t="s">
        <v>47</v>
      </c>
      <c r="AE18" s="173" t="s">
        <v>47</v>
      </c>
      <c r="AF18" s="173" t="s">
        <v>47</v>
      </c>
      <c r="AG18" s="173" t="s">
        <v>47</v>
      </c>
      <c r="AH18" s="173" t="s">
        <v>47</v>
      </c>
      <c r="AI18" s="173" t="s">
        <v>47</v>
      </c>
      <c r="AJ18" s="173" t="s">
        <v>47</v>
      </c>
      <c r="AK18" s="173" t="s">
        <v>47</v>
      </c>
      <c r="AL18" s="173" t="s">
        <v>47</v>
      </c>
      <c r="AM18" s="173" t="s">
        <v>47</v>
      </c>
      <c r="AN18" s="173" t="s">
        <v>47</v>
      </c>
      <c r="AO18" s="173" t="s">
        <v>47</v>
      </c>
      <c r="AP18" s="173" t="s">
        <v>47</v>
      </c>
      <c r="AQ18" s="173" t="s">
        <v>45</v>
      </c>
      <c r="AR18" s="173" t="s">
        <v>45</v>
      </c>
      <c r="AS18" s="173" t="s">
        <v>45</v>
      </c>
      <c r="AT18" s="173" t="s">
        <v>45</v>
      </c>
      <c r="AU18" s="173" t="s">
        <v>45</v>
      </c>
      <c r="AV18" s="173" t="s">
        <v>45</v>
      </c>
      <c r="AW18" s="173" t="s">
        <v>45</v>
      </c>
      <c r="AX18" s="173" t="s">
        <v>45</v>
      </c>
      <c r="AY18" s="173" t="s">
        <v>45</v>
      </c>
      <c r="AZ18" s="173" t="s">
        <v>45</v>
      </c>
      <c r="BA18" s="173" t="s">
        <v>45</v>
      </c>
      <c r="BB18" s="173" t="s">
        <v>45</v>
      </c>
      <c r="BC18" s="173" t="s">
        <v>48</v>
      </c>
      <c r="BD18" s="173" t="s">
        <v>48</v>
      </c>
      <c r="BE18" s="173" t="s">
        <v>48</v>
      </c>
      <c r="BF18" s="173" t="s">
        <v>1684</v>
      </c>
      <c r="BG18" s="173" t="s">
        <v>1684</v>
      </c>
      <c r="BH18" s="173" t="s">
        <v>1684</v>
      </c>
      <c r="BI18" s="173" t="s">
        <v>1684</v>
      </c>
      <c r="BJ18" s="173" t="s">
        <v>1684</v>
      </c>
      <c r="BK18" s="173" t="s">
        <v>1684</v>
      </c>
      <c r="BL18" s="173" t="s">
        <v>1684</v>
      </c>
      <c r="BM18" s="173" t="s">
        <v>1684</v>
      </c>
      <c r="BN18" s="173" t="s">
        <v>1684</v>
      </c>
      <c r="BO18" s="173" t="s">
        <v>1684</v>
      </c>
      <c r="BP18" s="173" t="s">
        <v>1684</v>
      </c>
      <c r="BQ18" s="173" t="s">
        <v>1684</v>
      </c>
      <c r="BR18" s="173" t="s">
        <v>1684</v>
      </c>
      <c r="BS18" s="173" t="s">
        <v>1684</v>
      </c>
      <c r="BT18" s="173" t="s">
        <v>1684</v>
      </c>
      <c r="BU18" s="173" t="s">
        <v>1684</v>
      </c>
      <c r="BV18" s="173" t="s">
        <v>1684</v>
      </c>
      <c r="BW18" s="173" t="s">
        <v>1684</v>
      </c>
      <c r="BX18" s="173" t="s">
        <v>1684</v>
      </c>
      <c r="BY18" s="173" t="s">
        <v>1684</v>
      </c>
      <c r="BZ18" s="173" t="s">
        <v>1684</v>
      </c>
      <c r="CA18" s="173" t="s">
        <v>1684</v>
      </c>
      <c r="CB18" s="173" t="s">
        <v>1684</v>
      </c>
      <c r="CC18" s="173" t="s">
        <v>1684</v>
      </c>
      <c r="CD18" s="173" t="s">
        <v>1684</v>
      </c>
      <c r="CE18" s="173" t="s">
        <v>1684</v>
      </c>
      <c r="CF18" s="173" t="s">
        <v>1684</v>
      </c>
      <c r="CG18" s="173" t="s">
        <v>1684</v>
      </c>
      <c r="CH18" s="173" t="s">
        <v>1684</v>
      </c>
      <c r="CI18" s="173" t="s">
        <v>1684</v>
      </c>
      <c r="CJ18" s="173" t="s">
        <v>1684</v>
      </c>
      <c r="CK18" s="173" t="s">
        <v>1684</v>
      </c>
      <c r="CL18" s="173" t="s">
        <v>1684</v>
      </c>
      <c r="CM18" s="173" t="s">
        <v>1684</v>
      </c>
      <c r="CN18" s="173" t="s">
        <v>1684</v>
      </c>
    </row>
    <row r="19" spans="1:92" s="505" customFormat="1">
      <c r="A19" s="129" t="s">
        <v>492</v>
      </c>
      <c r="B19" s="173" t="s">
        <v>48</v>
      </c>
      <c r="C19" s="173" t="s">
        <v>48</v>
      </c>
      <c r="D19" s="173" t="s">
        <v>48</v>
      </c>
      <c r="E19" s="173" t="s">
        <v>48</v>
      </c>
      <c r="F19" s="173" t="s">
        <v>48</v>
      </c>
      <c r="G19" s="173" t="s">
        <v>48</v>
      </c>
      <c r="H19" s="173" t="s">
        <v>48</v>
      </c>
      <c r="I19" s="173" t="s">
        <v>48</v>
      </c>
      <c r="J19" s="173" t="s">
        <v>48</v>
      </c>
      <c r="K19" s="173" t="s">
        <v>48</v>
      </c>
      <c r="L19" s="173" t="s">
        <v>48</v>
      </c>
      <c r="M19" s="173" t="s">
        <v>48</v>
      </c>
      <c r="N19" s="173" t="s">
        <v>48</v>
      </c>
      <c r="O19" s="173" t="s">
        <v>48</v>
      </c>
      <c r="P19" s="173" t="s">
        <v>48</v>
      </c>
      <c r="Q19" s="173" t="s">
        <v>48</v>
      </c>
      <c r="R19" s="173" t="s">
        <v>48</v>
      </c>
      <c r="S19" s="173" t="s">
        <v>48</v>
      </c>
      <c r="T19" s="173" t="s">
        <v>48</v>
      </c>
      <c r="U19" s="173" t="s">
        <v>48</v>
      </c>
      <c r="V19" s="173" t="s">
        <v>48</v>
      </c>
      <c r="W19" s="173" t="s">
        <v>48</v>
      </c>
      <c r="X19" s="173" t="s">
        <v>48</v>
      </c>
      <c r="Y19" s="173" t="s">
        <v>48</v>
      </c>
      <c r="Z19" s="173" t="s">
        <v>48</v>
      </c>
      <c r="AA19" s="173" t="s">
        <v>48</v>
      </c>
      <c r="AB19" s="173" t="s">
        <v>48</v>
      </c>
      <c r="AC19" s="173" t="s">
        <v>48</v>
      </c>
      <c r="AD19" s="173" t="s">
        <v>48</v>
      </c>
      <c r="AE19" s="173" t="s">
        <v>48</v>
      </c>
      <c r="AF19" s="173" t="s">
        <v>48</v>
      </c>
      <c r="AG19" s="173" t="s">
        <v>48</v>
      </c>
      <c r="AH19" s="173" t="s">
        <v>48</v>
      </c>
      <c r="AI19" s="173" t="s">
        <v>48</v>
      </c>
      <c r="AJ19" s="173" t="s">
        <v>48</v>
      </c>
      <c r="AK19" s="173" t="s">
        <v>48</v>
      </c>
      <c r="AL19" s="173" t="s">
        <v>48</v>
      </c>
      <c r="AM19" s="173" t="s">
        <v>45</v>
      </c>
      <c r="AN19" s="173" t="s">
        <v>45</v>
      </c>
      <c r="AO19" s="173" t="s">
        <v>45</v>
      </c>
      <c r="AP19" s="173" t="s">
        <v>45</v>
      </c>
      <c r="AQ19" s="173" t="s">
        <v>45</v>
      </c>
      <c r="AR19" s="173" t="s">
        <v>45</v>
      </c>
      <c r="AS19" s="173" t="s">
        <v>45</v>
      </c>
      <c r="AT19" s="173" t="s">
        <v>45</v>
      </c>
      <c r="AU19" s="173" t="s">
        <v>45</v>
      </c>
      <c r="AV19" s="173" t="s">
        <v>45</v>
      </c>
      <c r="AW19" s="173" t="s">
        <v>45</v>
      </c>
      <c r="AX19" s="173" t="s">
        <v>45</v>
      </c>
      <c r="AY19" s="173" t="s">
        <v>45</v>
      </c>
      <c r="AZ19" s="173" t="s">
        <v>45</v>
      </c>
      <c r="BA19" s="173" t="s">
        <v>45</v>
      </c>
      <c r="BB19" s="173" t="s">
        <v>45</v>
      </c>
      <c r="BC19" s="173" t="s">
        <v>48</v>
      </c>
      <c r="BD19" s="173" t="s">
        <v>48</v>
      </c>
      <c r="BE19" s="173" t="s">
        <v>48</v>
      </c>
      <c r="BF19" s="173" t="s">
        <v>1684</v>
      </c>
      <c r="BG19" s="173" t="s">
        <v>1684</v>
      </c>
      <c r="BH19" s="173" t="s">
        <v>1684</v>
      </c>
      <c r="BI19" s="173" t="s">
        <v>1684</v>
      </c>
      <c r="BJ19" s="173" t="s">
        <v>1684</v>
      </c>
      <c r="BK19" s="173" t="s">
        <v>1684</v>
      </c>
      <c r="BL19" s="173" t="s">
        <v>1684</v>
      </c>
      <c r="BM19" s="173" t="s">
        <v>1684</v>
      </c>
      <c r="BN19" s="173" t="s">
        <v>1684</v>
      </c>
      <c r="BO19" s="173" t="s">
        <v>1684</v>
      </c>
      <c r="BP19" s="173" t="s">
        <v>1684</v>
      </c>
      <c r="BQ19" s="173" t="s">
        <v>1684</v>
      </c>
      <c r="BR19" s="173" t="s">
        <v>1684</v>
      </c>
      <c r="BS19" s="173" t="s">
        <v>1684</v>
      </c>
      <c r="BT19" s="173" t="s">
        <v>1684</v>
      </c>
      <c r="BU19" s="173" t="s">
        <v>1684</v>
      </c>
      <c r="BV19" s="173" t="s">
        <v>1684</v>
      </c>
      <c r="BW19" s="173" t="s">
        <v>1684</v>
      </c>
      <c r="BX19" s="173" t="s">
        <v>1684</v>
      </c>
      <c r="BY19" s="173" t="s">
        <v>1684</v>
      </c>
      <c r="BZ19" s="173" t="s">
        <v>1684</v>
      </c>
      <c r="CA19" s="173" t="s">
        <v>1684</v>
      </c>
      <c r="CB19" s="173" t="s">
        <v>1684</v>
      </c>
      <c r="CC19" s="173" t="s">
        <v>1684</v>
      </c>
      <c r="CD19" s="173" t="s">
        <v>1684</v>
      </c>
      <c r="CE19" s="173" t="s">
        <v>1684</v>
      </c>
      <c r="CF19" s="173" t="s">
        <v>1684</v>
      </c>
      <c r="CG19" s="173" t="s">
        <v>1684</v>
      </c>
      <c r="CH19" s="173" t="s">
        <v>1684</v>
      </c>
      <c r="CI19" s="173" t="s">
        <v>1684</v>
      </c>
      <c r="CJ19" s="173" t="s">
        <v>1684</v>
      </c>
      <c r="CK19" s="173" t="s">
        <v>1684</v>
      </c>
      <c r="CL19" s="173" t="s">
        <v>1684</v>
      </c>
      <c r="CM19" s="173" t="s">
        <v>1684</v>
      </c>
      <c r="CN19" s="173" t="s">
        <v>1684</v>
      </c>
    </row>
    <row r="20" spans="1:92" s="505" customFormat="1">
      <c r="A20" s="129" t="s">
        <v>501</v>
      </c>
      <c r="B20" s="173" t="s">
        <v>49</v>
      </c>
      <c r="C20" s="173" t="s">
        <v>49</v>
      </c>
      <c r="D20" s="173" t="s">
        <v>50</v>
      </c>
      <c r="E20" s="173" t="s">
        <v>50</v>
      </c>
      <c r="F20" s="173" t="s">
        <v>50</v>
      </c>
      <c r="G20" s="173" t="s">
        <v>50</v>
      </c>
      <c r="H20" s="173" t="s">
        <v>50</v>
      </c>
      <c r="I20" s="173" t="s">
        <v>50</v>
      </c>
      <c r="J20" s="173" t="s">
        <v>50</v>
      </c>
      <c r="K20" s="173" t="s">
        <v>50</v>
      </c>
      <c r="L20" s="173" t="s">
        <v>49</v>
      </c>
      <c r="M20" s="173" t="s">
        <v>49</v>
      </c>
      <c r="N20" s="173" t="s">
        <v>49</v>
      </c>
      <c r="O20" s="173" t="s">
        <v>51</v>
      </c>
      <c r="P20" s="173" t="s">
        <v>51</v>
      </c>
      <c r="Q20" s="173" t="s">
        <v>52</v>
      </c>
      <c r="R20" s="173" t="s">
        <v>52</v>
      </c>
      <c r="S20" s="173" t="s">
        <v>52</v>
      </c>
      <c r="T20" s="173" t="s">
        <v>53</v>
      </c>
      <c r="U20" s="173" t="s">
        <v>53</v>
      </c>
      <c r="V20" s="173" t="s">
        <v>53</v>
      </c>
      <c r="W20" s="173" t="s">
        <v>53</v>
      </c>
      <c r="X20" s="173" t="s">
        <v>53</v>
      </c>
      <c r="Y20" s="173" t="s">
        <v>53</v>
      </c>
      <c r="Z20" s="173" t="s">
        <v>53</v>
      </c>
      <c r="AA20" s="173" t="s">
        <v>53</v>
      </c>
      <c r="AB20" s="173" t="s">
        <v>53</v>
      </c>
      <c r="AC20" s="173" t="s">
        <v>53</v>
      </c>
      <c r="AD20" s="173" t="s">
        <v>53</v>
      </c>
      <c r="AE20" s="173" t="s">
        <v>53</v>
      </c>
      <c r="AF20" s="173" t="s">
        <v>54</v>
      </c>
      <c r="AG20" s="173" t="s">
        <v>54</v>
      </c>
      <c r="AH20" s="173" t="s">
        <v>54</v>
      </c>
      <c r="AI20" s="173" t="s">
        <v>54</v>
      </c>
      <c r="AJ20" s="173" t="s">
        <v>54</v>
      </c>
      <c r="AK20" s="173" t="s">
        <v>54</v>
      </c>
      <c r="AL20" s="173" t="s">
        <v>54</v>
      </c>
      <c r="AM20" s="173" t="s">
        <v>1685</v>
      </c>
      <c r="AN20" s="173" t="s">
        <v>1685</v>
      </c>
      <c r="AO20" s="173" t="s">
        <v>1685</v>
      </c>
      <c r="AP20" s="173" t="s">
        <v>1685</v>
      </c>
      <c r="AQ20" s="173" t="s">
        <v>1685</v>
      </c>
      <c r="AR20" s="173" t="s">
        <v>1685</v>
      </c>
      <c r="AS20" s="173" t="s">
        <v>1685</v>
      </c>
      <c r="AT20" s="173" t="s">
        <v>1685</v>
      </c>
      <c r="AU20" s="173" t="s">
        <v>1685</v>
      </c>
      <c r="AV20" s="173" t="s">
        <v>1685</v>
      </c>
      <c r="AW20" s="173" t="s">
        <v>54</v>
      </c>
      <c r="AX20" s="173" t="s">
        <v>54</v>
      </c>
      <c r="AY20" s="173" t="s">
        <v>54</v>
      </c>
      <c r="AZ20" s="173" t="s">
        <v>54</v>
      </c>
      <c r="BA20" s="173" t="s">
        <v>54</v>
      </c>
      <c r="BB20" s="173" t="s">
        <v>54</v>
      </c>
      <c r="BC20" s="173" t="s">
        <v>53</v>
      </c>
      <c r="BD20" s="173" t="s">
        <v>53</v>
      </c>
      <c r="BE20" s="173" t="s">
        <v>53</v>
      </c>
      <c r="BF20" s="173" t="s">
        <v>53</v>
      </c>
      <c r="BG20" s="173" t="s">
        <v>49</v>
      </c>
      <c r="BH20" s="173" t="s">
        <v>49</v>
      </c>
      <c r="BI20" s="173" t="s">
        <v>49</v>
      </c>
      <c r="BJ20" s="173" t="s">
        <v>49</v>
      </c>
      <c r="BK20" s="173" t="s">
        <v>49</v>
      </c>
      <c r="BL20" s="173" t="s">
        <v>49</v>
      </c>
      <c r="BM20" s="173" t="s">
        <v>49</v>
      </c>
      <c r="BN20" s="173" t="s">
        <v>49</v>
      </c>
      <c r="BO20" s="173" t="s">
        <v>49</v>
      </c>
      <c r="BP20" s="173" t="s">
        <v>49</v>
      </c>
      <c r="BQ20" s="173" t="s">
        <v>49</v>
      </c>
      <c r="BR20" s="173" t="s">
        <v>49</v>
      </c>
      <c r="BS20" s="173" t="s">
        <v>49</v>
      </c>
      <c r="BT20" s="173" t="s">
        <v>49</v>
      </c>
      <c r="BU20" s="173" t="s">
        <v>49</v>
      </c>
      <c r="BV20" s="173" t="s">
        <v>49</v>
      </c>
      <c r="BW20" s="173" t="s">
        <v>49</v>
      </c>
      <c r="BX20" s="173" t="s">
        <v>49</v>
      </c>
      <c r="BY20" s="173" t="s">
        <v>49</v>
      </c>
      <c r="BZ20" s="173" t="s">
        <v>49</v>
      </c>
      <c r="CA20" s="173" t="s">
        <v>49</v>
      </c>
      <c r="CB20" s="173" t="s">
        <v>49</v>
      </c>
      <c r="CC20" s="173" t="s">
        <v>49</v>
      </c>
      <c r="CD20" s="173" t="s">
        <v>49</v>
      </c>
      <c r="CE20" s="173" t="s">
        <v>1683</v>
      </c>
      <c r="CF20" s="173" t="s">
        <v>1683</v>
      </c>
      <c r="CG20" s="173" t="s">
        <v>1683</v>
      </c>
      <c r="CH20" s="173" t="s">
        <v>1683</v>
      </c>
      <c r="CI20" s="173" t="s">
        <v>1683</v>
      </c>
      <c r="CJ20" s="173" t="s">
        <v>1683</v>
      </c>
      <c r="CK20" s="173" t="s">
        <v>1683</v>
      </c>
      <c r="CL20" s="173" t="s">
        <v>1683</v>
      </c>
      <c r="CM20" s="173" t="s">
        <v>1683</v>
      </c>
      <c r="CN20" s="173" t="s">
        <v>1683</v>
      </c>
    </row>
    <row r="21" spans="1:92" s="505" customFormat="1">
      <c r="A21" s="129" t="s">
        <v>503</v>
      </c>
      <c r="B21" s="173" t="s">
        <v>55</v>
      </c>
      <c r="C21" s="173" t="s">
        <v>55</v>
      </c>
      <c r="D21" s="173" t="s">
        <v>56</v>
      </c>
      <c r="E21" s="173" t="s">
        <v>56</v>
      </c>
      <c r="F21" s="173" t="s">
        <v>56</v>
      </c>
      <c r="G21" s="173" t="s">
        <v>56</v>
      </c>
      <c r="H21" s="173" t="s">
        <v>56</v>
      </c>
      <c r="I21" s="173" t="s">
        <v>56</v>
      </c>
      <c r="J21" s="173" t="s">
        <v>56</v>
      </c>
      <c r="K21" s="173" t="s">
        <v>56</v>
      </c>
      <c r="L21" s="173" t="s">
        <v>56</v>
      </c>
      <c r="M21" s="173" t="s">
        <v>56</v>
      </c>
      <c r="N21" s="173" t="s">
        <v>56</v>
      </c>
      <c r="O21" s="173" t="s">
        <v>57</v>
      </c>
      <c r="P21" s="173" t="s">
        <v>57</v>
      </c>
      <c r="Q21" s="173" t="s">
        <v>57</v>
      </c>
      <c r="R21" s="173" t="s">
        <v>57</v>
      </c>
      <c r="S21" s="173" t="s">
        <v>57</v>
      </c>
      <c r="T21" s="173" t="s">
        <v>58</v>
      </c>
      <c r="U21" s="173" t="s">
        <v>58</v>
      </c>
      <c r="V21" s="173" t="s">
        <v>58</v>
      </c>
      <c r="W21" s="173" t="s">
        <v>58</v>
      </c>
      <c r="X21" s="173" t="s">
        <v>58</v>
      </c>
      <c r="Y21" s="173" t="s">
        <v>58</v>
      </c>
      <c r="Z21" s="173" t="s">
        <v>58</v>
      </c>
      <c r="AA21" s="173" t="s">
        <v>58</v>
      </c>
      <c r="AB21" s="173" t="s">
        <v>58</v>
      </c>
      <c r="AC21" s="173" t="s">
        <v>58</v>
      </c>
      <c r="AD21" s="173" t="s">
        <v>58</v>
      </c>
      <c r="AE21" s="173" t="s">
        <v>58</v>
      </c>
      <c r="AF21" s="173" t="s">
        <v>58</v>
      </c>
      <c r="AG21" s="173" t="s">
        <v>55</v>
      </c>
      <c r="AH21" s="173" t="s">
        <v>55</v>
      </c>
      <c r="AI21" s="173" t="s">
        <v>55</v>
      </c>
      <c r="AJ21" s="173" t="s">
        <v>55</v>
      </c>
      <c r="AK21" s="173" t="s">
        <v>55</v>
      </c>
      <c r="AL21" s="173" t="s">
        <v>55</v>
      </c>
      <c r="AM21" s="173" t="s">
        <v>55</v>
      </c>
      <c r="AN21" s="173" t="s">
        <v>55</v>
      </c>
      <c r="AO21" s="173" t="s">
        <v>55</v>
      </c>
      <c r="AP21" s="173" t="s">
        <v>55</v>
      </c>
      <c r="AQ21" s="173" t="s">
        <v>56</v>
      </c>
      <c r="AR21" s="173" t="s">
        <v>56</v>
      </c>
      <c r="AS21" s="173" t="s">
        <v>56</v>
      </c>
      <c r="AT21" s="173" t="s">
        <v>56</v>
      </c>
      <c r="AU21" s="173" t="s">
        <v>56</v>
      </c>
      <c r="AV21" s="173" t="s">
        <v>56</v>
      </c>
      <c r="AW21" s="173" t="s">
        <v>54</v>
      </c>
      <c r="AX21" s="173" t="s">
        <v>54</v>
      </c>
      <c r="AY21" s="173" t="s">
        <v>54</v>
      </c>
      <c r="AZ21" s="173" t="s">
        <v>54</v>
      </c>
      <c r="BA21" s="173" t="s">
        <v>54</v>
      </c>
      <c r="BB21" s="173" t="s">
        <v>54</v>
      </c>
      <c r="BC21" s="173" t="s">
        <v>53</v>
      </c>
      <c r="BD21" s="173" t="s">
        <v>1686</v>
      </c>
      <c r="BE21" s="173" t="s">
        <v>1686</v>
      </c>
      <c r="BF21" s="173" t="s">
        <v>49</v>
      </c>
      <c r="BG21" s="173" t="s">
        <v>49</v>
      </c>
      <c r="BH21" s="173" t="s">
        <v>49</v>
      </c>
      <c r="BI21" s="173" t="s">
        <v>49</v>
      </c>
      <c r="BJ21" s="173" t="s">
        <v>49</v>
      </c>
      <c r="BK21" s="173" t="s">
        <v>49</v>
      </c>
      <c r="BL21" s="173" t="s">
        <v>49</v>
      </c>
      <c r="BM21" s="173" t="s">
        <v>49</v>
      </c>
      <c r="BN21" s="173" t="s">
        <v>49</v>
      </c>
      <c r="BO21" s="173" t="s">
        <v>49</v>
      </c>
      <c r="BP21" s="173" t="s">
        <v>49</v>
      </c>
      <c r="BQ21" s="173" t="s">
        <v>49</v>
      </c>
      <c r="BR21" s="173" t="s">
        <v>49</v>
      </c>
      <c r="BS21" s="173" t="s">
        <v>49</v>
      </c>
      <c r="BT21" s="173" t="s">
        <v>49</v>
      </c>
      <c r="BU21" s="173" t="s">
        <v>49</v>
      </c>
      <c r="BV21" s="173" t="s">
        <v>49</v>
      </c>
      <c r="BW21" s="173" t="s">
        <v>49</v>
      </c>
      <c r="BX21" s="173" t="s">
        <v>49</v>
      </c>
      <c r="BY21" s="173" t="s">
        <v>49</v>
      </c>
      <c r="BZ21" s="173" t="s">
        <v>49</v>
      </c>
      <c r="CA21" s="173" t="s">
        <v>49</v>
      </c>
      <c r="CB21" s="173" t="s">
        <v>49</v>
      </c>
      <c r="CC21" s="173" t="s">
        <v>49</v>
      </c>
      <c r="CD21" s="173" t="s">
        <v>49</v>
      </c>
      <c r="CE21" s="173" t="s">
        <v>49</v>
      </c>
      <c r="CF21" s="173" t="s">
        <v>49</v>
      </c>
      <c r="CG21" s="173" t="s">
        <v>49</v>
      </c>
      <c r="CH21" s="173" t="s">
        <v>49</v>
      </c>
      <c r="CI21" s="173" t="s">
        <v>49</v>
      </c>
      <c r="CJ21" s="173" t="s">
        <v>49</v>
      </c>
      <c r="CK21" s="173" t="s">
        <v>49</v>
      </c>
      <c r="CL21" s="173" t="s">
        <v>49</v>
      </c>
      <c r="CM21" s="173" t="s">
        <v>49</v>
      </c>
      <c r="CN21" s="173" t="s">
        <v>1687</v>
      </c>
    </row>
    <row r="22" spans="1:92" s="505" customFormat="1">
      <c r="A22" s="129" t="s">
        <v>505</v>
      </c>
      <c r="B22" s="173" t="s">
        <v>59</v>
      </c>
      <c r="C22" s="173" t="s">
        <v>59</v>
      </c>
      <c r="D22" s="173" t="s">
        <v>60</v>
      </c>
      <c r="E22" s="173" t="s">
        <v>60</v>
      </c>
      <c r="F22" s="173" t="s">
        <v>60</v>
      </c>
      <c r="G22" s="173" t="s">
        <v>60</v>
      </c>
      <c r="H22" s="173" t="s">
        <v>60</v>
      </c>
      <c r="I22" s="173" t="s">
        <v>60</v>
      </c>
      <c r="J22" s="173" t="s">
        <v>60</v>
      </c>
      <c r="K22" s="173" t="s">
        <v>60</v>
      </c>
      <c r="L22" s="173" t="s">
        <v>59</v>
      </c>
      <c r="M22" s="173" t="s">
        <v>59</v>
      </c>
      <c r="N22" s="173" t="s">
        <v>59</v>
      </c>
      <c r="O22" s="173" t="s">
        <v>61</v>
      </c>
      <c r="P22" s="173" t="s">
        <v>61</v>
      </c>
      <c r="Q22" s="173" t="s">
        <v>62</v>
      </c>
      <c r="R22" s="173" t="s">
        <v>62</v>
      </c>
      <c r="S22" s="173" t="s">
        <v>62</v>
      </c>
      <c r="T22" s="173" t="s">
        <v>50</v>
      </c>
      <c r="U22" s="173" t="s">
        <v>50</v>
      </c>
      <c r="V22" s="173" t="s">
        <v>50</v>
      </c>
      <c r="W22" s="173" t="s">
        <v>50</v>
      </c>
      <c r="X22" s="173" t="s">
        <v>49</v>
      </c>
      <c r="Y22" s="173" t="s">
        <v>49</v>
      </c>
      <c r="Z22" s="173" t="s">
        <v>49</v>
      </c>
      <c r="AA22" s="173" t="s">
        <v>49</v>
      </c>
      <c r="AB22" s="173" t="s">
        <v>49</v>
      </c>
      <c r="AC22" s="173" t="s">
        <v>49</v>
      </c>
      <c r="AD22" s="173" t="s">
        <v>49</v>
      </c>
      <c r="AE22" s="173" t="s">
        <v>49</v>
      </c>
      <c r="AF22" s="173" t="s">
        <v>53</v>
      </c>
      <c r="AG22" s="173" t="s">
        <v>53</v>
      </c>
      <c r="AH22" s="173" t="s">
        <v>53</v>
      </c>
      <c r="AI22" s="173" t="s">
        <v>53</v>
      </c>
      <c r="AJ22" s="173" t="s">
        <v>53</v>
      </c>
      <c r="AK22" s="173" t="s">
        <v>53</v>
      </c>
      <c r="AL22" s="173" t="s">
        <v>53</v>
      </c>
      <c r="AM22" s="173" t="s">
        <v>54</v>
      </c>
      <c r="AN22" s="173" t="s">
        <v>54</v>
      </c>
      <c r="AO22" s="173" t="s">
        <v>54</v>
      </c>
      <c r="AP22" s="173" t="s">
        <v>54</v>
      </c>
      <c r="AQ22" s="173" t="s">
        <v>54</v>
      </c>
      <c r="AR22" s="173" t="s">
        <v>54</v>
      </c>
      <c r="AS22" s="173" t="s">
        <v>54</v>
      </c>
      <c r="AT22" s="173" t="s">
        <v>54</v>
      </c>
      <c r="AU22" s="173" t="s">
        <v>54</v>
      </c>
      <c r="AV22" s="173" t="s">
        <v>54</v>
      </c>
      <c r="AW22" s="173" t="s">
        <v>54</v>
      </c>
      <c r="AX22" s="173" t="s">
        <v>54</v>
      </c>
      <c r="AY22" s="173" t="s">
        <v>54</v>
      </c>
      <c r="AZ22" s="173" t="s">
        <v>54</v>
      </c>
      <c r="BA22" s="173" t="s">
        <v>54</v>
      </c>
      <c r="BB22" s="173" t="s">
        <v>54</v>
      </c>
      <c r="BC22" s="173" t="s">
        <v>53</v>
      </c>
      <c r="BD22" s="173" t="s">
        <v>53</v>
      </c>
      <c r="BE22" s="173" t="s">
        <v>53</v>
      </c>
      <c r="BF22" s="173" t="s">
        <v>50</v>
      </c>
      <c r="BG22" s="173" t="s">
        <v>50</v>
      </c>
      <c r="BH22" s="173" t="s">
        <v>50</v>
      </c>
      <c r="BI22" s="173" t="s">
        <v>50</v>
      </c>
      <c r="BJ22" s="173" t="s">
        <v>50</v>
      </c>
      <c r="BK22" s="173" t="s">
        <v>50</v>
      </c>
      <c r="BL22" s="173" t="s">
        <v>50</v>
      </c>
      <c r="BM22" s="173" t="s">
        <v>50</v>
      </c>
      <c r="BN22" s="173" t="s">
        <v>50</v>
      </c>
      <c r="BO22" s="173" t="s">
        <v>50</v>
      </c>
      <c r="BP22" s="173" t="s">
        <v>50</v>
      </c>
      <c r="BQ22" s="173" t="s">
        <v>50</v>
      </c>
      <c r="BR22" s="173" t="s">
        <v>50</v>
      </c>
      <c r="BS22" s="173" t="s">
        <v>50</v>
      </c>
      <c r="BT22" s="173" t="s">
        <v>50</v>
      </c>
      <c r="BU22" s="173" t="s">
        <v>50</v>
      </c>
      <c r="BV22" s="173" t="s">
        <v>50</v>
      </c>
      <c r="BW22" s="173" t="s">
        <v>50</v>
      </c>
      <c r="BX22" s="173" t="s">
        <v>50</v>
      </c>
      <c r="BY22" s="173" t="s">
        <v>49</v>
      </c>
      <c r="BZ22" s="173" t="s">
        <v>49</v>
      </c>
      <c r="CA22" s="173" t="s">
        <v>49</v>
      </c>
      <c r="CB22" s="173" t="s">
        <v>49</v>
      </c>
      <c r="CC22" s="173" t="s">
        <v>49</v>
      </c>
      <c r="CD22" s="173" t="s">
        <v>49</v>
      </c>
      <c r="CE22" s="173" t="s">
        <v>49</v>
      </c>
      <c r="CF22" s="173" t="s">
        <v>49</v>
      </c>
      <c r="CG22" s="173" t="s">
        <v>49</v>
      </c>
      <c r="CH22" s="173" t="s">
        <v>49</v>
      </c>
      <c r="CI22" s="173" t="s">
        <v>49</v>
      </c>
      <c r="CJ22" s="173" t="s">
        <v>49</v>
      </c>
      <c r="CK22" s="173" t="s">
        <v>49</v>
      </c>
      <c r="CL22" s="173" t="s">
        <v>49</v>
      </c>
      <c r="CM22" s="173" t="s">
        <v>49</v>
      </c>
      <c r="CN22" s="173" t="s">
        <v>1687</v>
      </c>
    </row>
    <row r="23" spans="1:92" s="505" customFormat="1">
      <c r="A23" s="129" t="s">
        <v>507</v>
      </c>
      <c r="B23" s="173" t="s">
        <v>1458</v>
      </c>
      <c r="C23" s="173" t="s">
        <v>1458</v>
      </c>
      <c r="D23" s="173" t="s">
        <v>1458</v>
      </c>
      <c r="E23" s="173" t="s">
        <v>1458</v>
      </c>
      <c r="F23" s="173" t="s">
        <v>1458</v>
      </c>
      <c r="G23" s="173" t="s">
        <v>1458</v>
      </c>
      <c r="H23" s="173" t="s">
        <v>1458</v>
      </c>
      <c r="I23" s="173" t="s">
        <v>1458</v>
      </c>
      <c r="J23" s="173" t="s">
        <v>1458</v>
      </c>
      <c r="K23" s="173" t="s">
        <v>1458</v>
      </c>
      <c r="L23" s="173" t="s">
        <v>1458</v>
      </c>
      <c r="M23" s="173" t="s">
        <v>1458</v>
      </c>
      <c r="N23" s="173" t="s">
        <v>1458</v>
      </c>
      <c r="O23" s="173" t="s">
        <v>1458</v>
      </c>
      <c r="P23" s="173" t="s">
        <v>1458</v>
      </c>
      <c r="Q23" s="173" t="s">
        <v>1458</v>
      </c>
      <c r="R23" s="173" t="s">
        <v>1458</v>
      </c>
      <c r="S23" s="173" t="s">
        <v>1458</v>
      </c>
      <c r="T23" s="173" t="s">
        <v>1458</v>
      </c>
      <c r="U23" s="173" t="s">
        <v>1458</v>
      </c>
      <c r="V23" s="173" t="s">
        <v>1458</v>
      </c>
      <c r="W23" s="173" t="s">
        <v>1458</v>
      </c>
      <c r="X23" s="173" t="s">
        <v>1458</v>
      </c>
      <c r="Y23" s="173" t="s">
        <v>1458</v>
      </c>
      <c r="Z23" s="173" t="s">
        <v>1458</v>
      </c>
      <c r="AA23" s="173" t="s">
        <v>1458</v>
      </c>
      <c r="AB23" s="173" t="s">
        <v>1458</v>
      </c>
      <c r="AC23" s="173" t="s">
        <v>1458</v>
      </c>
      <c r="AD23" s="173" t="s">
        <v>1458</v>
      </c>
      <c r="AE23" s="173" t="s">
        <v>1458</v>
      </c>
      <c r="AF23" s="173" t="s">
        <v>1458</v>
      </c>
      <c r="AG23" s="173" t="s">
        <v>1458</v>
      </c>
      <c r="AH23" s="173" t="s">
        <v>1458</v>
      </c>
      <c r="AI23" s="173" t="s">
        <v>1458</v>
      </c>
      <c r="AJ23" s="173" t="s">
        <v>1458</v>
      </c>
      <c r="AK23" s="173" t="s">
        <v>1458</v>
      </c>
      <c r="AL23" s="173" t="s">
        <v>1458</v>
      </c>
      <c r="AM23" s="173" t="s">
        <v>1458</v>
      </c>
      <c r="AN23" s="173" t="s">
        <v>1458</v>
      </c>
      <c r="AO23" s="173" t="s">
        <v>1458</v>
      </c>
      <c r="AP23" s="173" t="s">
        <v>1458</v>
      </c>
      <c r="AQ23" s="173" t="s">
        <v>1458</v>
      </c>
      <c r="AR23" s="173" t="s">
        <v>1458</v>
      </c>
      <c r="AS23" s="173" t="s">
        <v>1458</v>
      </c>
      <c r="AT23" s="173" t="s">
        <v>1458</v>
      </c>
      <c r="AU23" s="173" t="s">
        <v>1688</v>
      </c>
      <c r="AV23" s="173" t="s">
        <v>1680</v>
      </c>
      <c r="AW23" s="173" t="s">
        <v>1680</v>
      </c>
      <c r="AX23" s="173" t="s">
        <v>1680</v>
      </c>
      <c r="AY23" s="173" t="s">
        <v>1680</v>
      </c>
      <c r="AZ23" s="173" t="s">
        <v>1681</v>
      </c>
      <c r="BA23" s="173" t="s">
        <v>1681</v>
      </c>
      <c r="BB23" s="173" t="s">
        <v>1681</v>
      </c>
      <c r="BC23" s="173" t="s">
        <v>1680</v>
      </c>
      <c r="BD23" s="173" t="s">
        <v>1680</v>
      </c>
      <c r="BE23" s="173" t="s">
        <v>1681</v>
      </c>
      <c r="BF23" s="173" t="s">
        <v>1681</v>
      </c>
      <c r="BG23" s="173" t="s">
        <v>1681</v>
      </c>
      <c r="BH23" s="173" t="s">
        <v>1681</v>
      </c>
      <c r="BI23" s="173" t="s">
        <v>1681</v>
      </c>
      <c r="BJ23" s="173" t="s">
        <v>1680</v>
      </c>
      <c r="BK23" s="173" t="s">
        <v>1681</v>
      </c>
      <c r="BL23" s="173" t="s">
        <v>1681</v>
      </c>
      <c r="BM23" s="173" t="s">
        <v>1681</v>
      </c>
      <c r="BN23" s="173" t="s">
        <v>1681</v>
      </c>
      <c r="BO23" s="173" t="s">
        <v>1680</v>
      </c>
      <c r="BP23" s="173" t="s">
        <v>1680</v>
      </c>
      <c r="BQ23" s="173" t="s">
        <v>1680</v>
      </c>
      <c r="BR23" s="173" t="s">
        <v>1680</v>
      </c>
      <c r="BS23" s="173" t="s">
        <v>1680</v>
      </c>
      <c r="BT23" s="173" t="s">
        <v>1680</v>
      </c>
      <c r="BU23" s="173" t="s">
        <v>1680</v>
      </c>
      <c r="BV23" s="173" t="s">
        <v>1680</v>
      </c>
      <c r="BW23" s="173" t="s">
        <v>1680</v>
      </c>
      <c r="BX23" s="173" t="s">
        <v>1680</v>
      </c>
      <c r="BY23" s="173" t="s">
        <v>1680</v>
      </c>
      <c r="BZ23" s="173" t="s">
        <v>1680</v>
      </c>
      <c r="CA23" s="173" t="s">
        <v>1680</v>
      </c>
      <c r="CB23" s="173" t="s">
        <v>1680</v>
      </c>
      <c r="CC23" s="173" t="s">
        <v>1680</v>
      </c>
      <c r="CD23" s="173" t="s">
        <v>1680</v>
      </c>
      <c r="CE23" s="173" t="s">
        <v>1680</v>
      </c>
      <c r="CF23" s="173" t="s">
        <v>1680</v>
      </c>
      <c r="CG23" s="173" t="s">
        <v>1680</v>
      </c>
      <c r="CH23" s="173" t="s">
        <v>1680</v>
      </c>
      <c r="CI23" s="173" t="s">
        <v>1680</v>
      </c>
      <c r="CJ23" s="173" t="s">
        <v>1680</v>
      </c>
      <c r="CK23" s="173" t="s">
        <v>1680</v>
      </c>
      <c r="CL23" s="173" t="s">
        <v>1688</v>
      </c>
      <c r="CM23" s="173" t="s">
        <v>1688</v>
      </c>
      <c r="CN23" s="173" t="s">
        <v>1688</v>
      </c>
    </row>
    <row r="24" spans="1:92" s="109" customFormat="1">
      <c r="A24" s="293" t="s">
        <v>508</v>
      </c>
      <c r="B24" s="173"/>
      <c r="C24" s="173"/>
      <c r="D24" s="173"/>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3"/>
      <c r="AL24" s="173"/>
      <c r="AM24" s="173"/>
      <c r="AN24" s="173"/>
      <c r="AO24" s="173"/>
      <c r="AP24" s="173"/>
      <c r="AQ24" s="173"/>
      <c r="AR24" s="173"/>
      <c r="AS24" s="173"/>
      <c r="AT24" s="173"/>
      <c r="AU24" s="173"/>
      <c r="AV24" s="173"/>
      <c r="AW24" s="173"/>
      <c r="AX24" s="173"/>
      <c r="AY24" s="173"/>
      <c r="AZ24" s="173"/>
      <c r="BA24" s="173"/>
      <c r="BB24" s="173"/>
      <c r="BC24" s="173"/>
      <c r="BD24" s="173"/>
      <c r="BE24" s="173"/>
      <c r="BF24" s="173"/>
      <c r="BG24" s="173"/>
      <c r="BH24" s="173"/>
      <c r="BI24" s="173"/>
      <c r="BJ24" s="173"/>
      <c r="BK24" s="173"/>
      <c r="BL24" s="173"/>
      <c r="BM24" s="173"/>
      <c r="BN24" s="173"/>
      <c r="BO24" s="173"/>
      <c r="BP24" s="173"/>
      <c r="BQ24" s="173"/>
      <c r="BR24" s="173"/>
      <c r="BS24" s="173"/>
      <c r="BT24" s="173"/>
      <c r="BU24" s="173"/>
      <c r="BV24" s="173"/>
      <c r="BW24" s="173"/>
      <c r="BX24" s="173"/>
      <c r="BY24" s="173"/>
      <c r="BZ24" s="173"/>
      <c r="CA24" s="173"/>
      <c r="CB24" s="173"/>
      <c r="CC24" s="173"/>
      <c r="CD24" s="173"/>
      <c r="CE24" s="173"/>
      <c r="CF24" s="173"/>
      <c r="CG24" s="173"/>
      <c r="CH24" s="173"/>
      <c r="CI24" s="173"/>
      <c r="CJ24" s="173"/>
      <c r="CK24" s="173"/>
      <c r="CL24" s="173"/>
      <c r="CM24" s="173"/>
      <c r="CN24" s="173"/>
    </row>
    <row r="25" spans="1:92" s="505" customFormat="1">
      <c r="A25" s="129" t="s">
        <v>488</v>
      </c>
      <c r="B25" s="173" t="s">
        <v>40</v>
      </c>
      <c r="C25" s="173" t="s">
        <v>39</v>
      </c>
      <c r="D25" s="173" t="s">
        <v>39</v>
      </c>
      <c r="E25" s="173" t="s">
        <v>39</v>
      </c>
      <c r="F25" s="173" t="s">
        <v>39</v>
      </c>
      <c r="G25" s="173" t="s">
        <v>39</v>
      </c>
      <c r="H25" s="173" t="s">
        <v>39</v>
      </c>
      <c r="I25" s="173" t="s">
        <v>39</v>
      </c>
      <c r="J25" s="173" t="s">
        <v>39</v>
      </c>
      <c r="K25" s="173" t="s">
        <v>39</v>
      </c>
      <c r="L25" s="173" t="s">
        <v>39</v>
      </c>
      <c r="M25" s="173" t="s">
        <v>39</v>
      </c>
      <c r="N25" s="173" t="s">
        <v>39</v>
      </c>
      <c r="O25" s="173" t="s">
        <v>63</v>
      </c>
      <c r="P25" s="173" t="s">
        <v>63</v>
      </c>
      <c r="Q25" s="173" t="s">
        <v>63</v>
      </c>
      <c r="R25" s="173" t="s">
        <v>63</v>
      </c>
      <c r="S25" s="173" t="s">
        <v>63</v>
      </c>
      <c r="T25" s="173" t="s">
        <v>39</v>
      </c>
      <c r="U25" s="173" t="s">
        <v>39</v>
      </c>
      <c r="V25" s="173" t="s">
        <v>39</v>
      </c>
      <c r="W25" s="173" t="s">
        <v>40</v>
      </c>
      <c r="X25" s="173" t="s">
        <v>40</v>
      </c>
      <c r="Y25" s="173" t="s">
        <v>40</v>
      </c>
      <c r="Z25" s="173" t="s">
        <v>40</v>
      </c>
      <c r="AA25" s="173" t="s">
        <v>41</v>
      </c>
      <c r="AB25" s="173" t="s">
        <v>41</v>
      </c>
      <c r="AC25" s="173" t="s">
        <v>41</v>
      </c>
      <c r="AD25" s="173" t="s">
        <v>41</v>
      </c>
      <c r="AE25" s="173" t="s">
        <v>41</v>
      </c>
      <c r="AF25" s="173" t="s">
        <v>41</v>
      </c>
      <c r="AG25" s="173" t="s">
        <v>41</v>
      </c>
      <c r="AH25" s="173" t="s">
        <v>41</v>
      </c>
      <c r="AI25" s="173" t="s">
        <v>41</v>
      </c>
      <c r="AJ25" s="173" t="s">
        <v>41</v>
      </c>
      <c r="AK25" s="173" t="s">
        <v>41</v>
      </c>
      <c r="AL25" s="173" t="s">
        <v>41</v>
      </c>
      <c r="AM25" s="173" t="s">
        <v>41</v>
      </c>
      <c r="AN25" s="173" t="s">
        <v>41</v>
      </c>
      <c r="AO25" s="173" t="s">
        <v>1679</v>
      </c>
      <c r="AP25" s="173" t="s">
        <v>1679</v>
      </c>
      <c r="AQ25" s="173" t="s">
        <v>1679</v>
      </c>
      <c r="AR25" s="173" t="s">
        <v>1679</v>
      </c>
      <c r="AS25" s="173" t="s">
        <v>1679</v>
      </c>
      <c r="AT25" s="173" t="s">
        <v>1679</v>
      </c>
      <c r="AU25" s="173" t="s">
        <v>1679</v>
      </c>
      <c r="AV25" s="173" t="s">
        <v>1679</v>
      </c>
      <c r="AW25" s="173" t="s">
        <v>1679</v>
      </c>
      <c r="AX25" s="173" t="s">
        <v>41</v>
      </c>
      <c r="AY25" s="173" t="s">
        <v>41</v>
      </c>
      <c r="AZ25" s="173" t="s">
        <v>41</v>
      </c>
      <c r="BA25" s="173" t="s">
        <v>41</v>
      </c>
      <c r="BB25" s="173" t="s">
        <v>41</v>
      </c>
      <c r="BC25" s="173" t="s">
        <v>41</v>
      </c>
      <c r="BD25" s="173" t="s">
        <v>40</v>
      </c>
      <c r="BE25" s="173" t="s">
        <v>40</v>
      </c>
      <c r="BF25" s="173" t="s">
        <v>39</v>
      </c>
      <c r="BG25" s="173" t="s">
        <v>39</v>
      </c>
      <c r="BH25" s="173" t="s">
        <v>39</v>
      </c>
      <c r="BI25" s="173" t="s">
        <v>39</v>
      </c>
      <c r="BJ25" s="173" t="s">
        <v>39</v>
      </c>
      <c r="BK25" s="173" t="s">
        <v>39</v>
      </c>
      <c r="BL25" s="173" t="s">
        <v>39</v>
      </c>
      <c r="BM25" s="173" t="s">
        <v>38</v>
      </c>
      <c r="BN25" s="173" t="s">
        <v>38</v>
      </c>
      <c r="BO25" s="173" t="s">
        <v>38</v>
      </c>
      <c r="BP25" s="173" t="s">
        <v>38</v>
      </c>
      <c r="BQ25" s="173" t="s">
        <v>38</v>
      </c>
      <c r="BR25" s="173" t="s">
        <v>38</v>
      </c>
      <c r="BS25" s="173" t="s">
        <v>38</v>
      </c>
      <c r="BT25" s="173" t="s">
        <v>38</v>
      </c>
      <c r="BU25" s="173" t="s">
        <v>38</v>
      </c>
      <c r="BV25" s="173" t="s">
        <v>38</v>
      </c>
      <c r="BW25" s="173" t="s">
        <v>38</v>
      </c>
      <c r="BX25" s="173" t="s">
        <v>38</v>
      </c>
      <c r="BY25" s="173" t="s">
        <v>38</v>
      </c>
      <c r="BZ25" s="173" t="s">
        <v>38</v>
      </c>
      <c r="CA25" s="173" t="s">
        <v>38</v>
      </c>
      <c r="CB25" s="173" t="s">
        <v>38</v>
      </c>
      <c r="CC25" s="173" t="s">
        <v>38</v>
      </c>
      <c r="CD25" s="173" t="s">
        <v>38</v>
      </c>
      <c r="CE25" s="173" t="s">
        <v>38</v>
      </c>
      <c r="CF25" s="173" t="s">
        <v>38</v>
      </c>
      <c r="CG25" s="173" t="s">
        <v>38</v>
      </c>
      <c r="CH25" s="173" t="s">
        <v>38</v>
      </c>
      <c r="CI25" s="173" t="s">
        <v>38</v>
      </c>
      <c r="CJ25" s="173" t="s">
        <v>38</v>
      </c>
      <c r="CK25" s="173" t="s">
        <v>39</v>
      </c>
      <c r="CL25" s="173" t="s">
        <v>39</v>
      </c>
      <c r="CM25" s="173" t="s">
        <v>39</v>
      </c>
      <c r="CN25" s="173" t="s">
        <v>39</v>
      </c>
    </row>
    <row r="26" spans="1:92" s="505" customFormat="1">
      <c r="A26" s="238" t="s">
        <v>490</v>
      </c>
      <c r="B26" s="173" t="s">
        <v>1458</v>
      </c>
      <c r="C26" s="173" t="s">
        <v>1458</v>
      </c>
      <c r="D26" s="173" t="s">
        <v>1458</v>
      </c>
      <c r="E26" s="173" t="s">
        <v>1458</v>
      </c>
      <c r="F26" s="173" t="s">
        <v>1458</v>
      </c>
      <c r="G26" s="173" t="s">
        <v>1458</v>
      </c>
      <c r="H26" s="173" t="s">
        <v>1458</v>
      </c>
      <c r="I26" s="173" t="s">
        <v>1458</v>
      </c>
      <c r="J26" s="173" t="s">
        <v>1458</v>
      </c>
      <c r="K26" s="173" t="s">
        <v>1458</v>
      </c>
      <c r="L26" s="173" t="s">
        <v>1458</v>
      </c>
      <c r="M26" s="173" t="s">
        <v>1458</v>
      </c>
      <c r="N26" s="173" t="s">
        <v>1458</v>
      </c>
      <c r="O26" s="173" t="s">
        <v>1458</v>
      </c>
      <c r="P26" s="173" t="s">
        <v>1458</v>
      </c>
      <c r="Q26" s="173" t="s">
        <v>1458</v>
      </c>
      <c r="R26" s="173" t="s">
        <v>1458</v>
      </c>
      <c r="S26" s="173" t="s">
        <v>1458</v>
      </c>
      <c r="T26" s="173" t="s">
        <v>1458</v>
      </c>
      <c r="U26" s="173" t="s">
        <v>1458</v>
      </c>
      <c r="V26" s="173" t="s">
        <v>1458</v>
      </c>
      <c r="W26" s="173" t="s">
        <v>1458</v>
      </c>
      <c r="X26" s="173" t="s">
        <v>1458</v>
      </c>
      <c r="Y26" s="173" t="s">
        <v>1458</v>
      </c>
      <c r="Z26" s="173" t="s">
        <v>1458</v>
      </c>
      <c r="AA26" s="173" t="s">
        <v>1458</v>
      </c>
      <c r="AB26" s="173" t="s">
        <v>1458</v>
      </c>
      <c r="AC26" s="173" t="s">
        <v>1458</v>
      </c>
      <c r="AD26" s="173" t="s">
        <v>1458</v>
      </c>
      <c r="AE26" s="173" t="s">
        <v>1458</v>
      </c>
      <c r="AF26" s="173" t="s">
        <v>1458</v>
      </c>
      <c r="AG26" s="173" t="s">
        <v>1458</v>
      </c>
      <c r="AH26" s="173" t="s">
        <v>1458</v>
      </c>
      <c r="AI26" s="173" t="s">
        <v>1458</v>
      </c>
      <c r="AJ26" s="173" t="s">
        <v>1458</v>
      </c>
      <c r="AK26" s="173" t="s">
        <v>1458</v>
      </c>
      <c r="AL26" s="173" t="s">
        <v>1458</v>
      </c>
      <c r="AM26" s="173" t="s">
        <v>1688</v>
      </c>
      <c r="AN26" s="173" t="s">
        <v>1688</v>
      </c>
      <c r="AO26" s="173" t="s">
        <v>1680</v>
      </c>
      <c r="AP26" s="173" t="s">
        <v>1680</v>
      </c>
      <c r="AQ26" s="173" t="s">
        <v>1680</v>
      </c>
      <c r="AR26" s="173" t="s">
        <v>1680</v>
      </c>
      <c r="AS26" s="173" t="s">
        <v>1680</v>
      </c>
      <c r="AT26" s="173" t="s">
        <v>1680</v>
      </c>
      <c r="AU26" s="173" t="s">
        <v>1681</v>
      </c>
      <c r="AV26" s="173" t="s">
        <v>1681</v>
      </c>
      <c r="AW26" s="173" t="s">
        <v>1681</v>
      </c>
      <c r="AX26" s="173" t="s">
        <v>1680</v>
      </c>
      <c r="AY26" s="173" t="s">
        <v>1680</v>
      </c>
      <c r="AZ26" s="173" t="s">
        <v>1680</v>
      </c>
      <c r="BA26" s="173" t="s">
        <v>1680</v>
      </c>
      <c r="BB26" s="173" t="s">
        <v>1680</v>
      </c>
      <c r="BC26" s="173" t="s">
        <v>1681</v>
      </c>
      <c r="BD26" s="173" t="s">
        <v>1681</v>
      </c>
      <c r="BE26" s="173" t="s">
        <v>1681</v>
      </c>
      <c r="BF26" s="173" t="s">
        <v>1681</v>
      </c>
      <c r="BG26" s="173" t="s">
        <v>1681</v>
      </c>
      <c r="BH26" s="173" t="s">
        <v>1681</v>
      </c>
      <c r="BI26" s="173" t="s">
        <v>1681</v>
      </c>
      <c r="BJ26" s="173" t="s">
        <v>1681</v>
      </c>
      <c r="BK26" s="173" t="s">
        <v>1681</v>
      </c>
      <c r="BL26" s="173" t="s">
        <v>1681</v>
      </c>
      <c r="BM26" s="173" t="s">
        <v>1680</v>
      </c>
      <c r="BN26" s="173" t="s">
        <v>1680</v>
      </c>
      <c r="BO26" s="173" t="s">
        <v>1680</v>
      </c>
      <c r="BP26" s="173" t="s">
        <v>1680</v>
      </c>
      <c r="BQ26" s="173" t="s">
        <v>1680</v>
      </c>
      <c r="BR26" s="173" t="s">
        <v>1680</v>
      </c>
      <c r="BS26" s="173" t="s">
        <v>1680</v>
      </c>
      <c r="BT26" s="173" t="s">
        <v>1680</v>
      </c>
      <c r="BU26" s="173" t="s">
        <v>1680</v>
      </c>
      <c r="BV26" s="173" t="s">
        <v>1680</v>
      </c>
      <c r="BW26" s="173" t="s">
        <v>1680</v>
      </c>
      <c r="BX26" s="173" t="s">
        <v>1680</v>
      </c>
      <c r="BY26" s="173" t="s">
        <v>1680</v>
      </c>
      <c r="BZ26" s="173" t="s">
        <v>1680</v>
      </c>
      <c r="CA26" s="173" t="s">
        <v>1680</v>
      </c>
      <c r="CB26" s="173" t="s">
        <v>1680</v>
      </c>
      <c r="CC26" s="173" t="s">
        <v>1680</v>
      </c>
      <c r="CD26" s="173" t="s">
        <v>1680</v>
      </c>
      <c r="CE26" s="173" t="s">
        <v>1680</v>
      </c>
      <c r="CF26" s="173" t="s">
        <v>1680</v>
      </c>
      <c r="CG26" s="173" t="s">
        <v>1680</v>
      </c>
      <c r="CH26" s="173" t="s">
        <v>1680</v>
      </c>
      <c r="CI26" s="173" t="e">
        <v>#N/A</v>
      </c>
      <c r="CJ26" s="173" t="e">
        <v>#N/A</v>
      </c>
      <c r="CK26" s="173" t="s">
        <v>1680</v>
      </c>
      <c r="CL26" s="173" t="s">
        <v>1680</v>
      </c>
      <c r="CM26" s="173" t="s">
        <v>1680</v>
      </c>
      <c r="CN26" s="173" t="s">
        <v>1680</v>
      </c>
    </row>
    <row r="27" spans="1:92" s="505" customFormat="1">
      <c r="A27" s="129" t="s">
        <v>509</v>
      </c>
      <c r="B27" s="173" t="s">
        <v>1458</v>
      </c>
      <c r="C27" s="173" t="s">
        <v>1458</v>
      </c>
      <c r="D27" s="173" t="s">
        <v>1458</v>
      </c>
      <c r="E27" s="173" t="s">
        <v>1458</v>
      </c>
      <c r="F27" s="173" t="s">
        <v>1458</v>
      </c>
      <c r="G27" s="173" t="s">
        <v>1458</v>
      </c>
      <c r="H27" s="173" t="s">
        <v>1458</v>
      </c>
      <c r="I27" s="173" t="s">
        <v>1458</v>
      </c>
      <c r="J27" s="173" t="s">
        <v>1458</v>
      </c>
      <c r="K27" s="173" t="s">
        <v>1458</v>
      </c>
      <c r="L27" s="173" t="s">
        <v>1458</v>
      </c>
      <c r="M27" s="173" t="s">
        <v>1458</v>
      </c>
      <c r="N27" s="173" t="s">
        <v>1458</v>
      </c>
      <c r="O27" s="173" t="s">
        <v>1458</v>
      </c>
      <c r="P27" s="173" t="s">
        <v>1458</v>
      </c>
      <c r="Q27" s="173" t="s">
        <v>1458</v>
      </c>
      <c r="R27" s="173" t="s">
        <v>1458</v>
      </c>
      <c r="S27" s="173" t="s">
        <v>1458</v>
      </c>
      <c r="T27" s="173" t="s">
        <v>1458</v>
      </c>
      <c r="U27" s="173" t="s">
        <v>1458</v>
      </c>
      <c r="V27" s="173" t="s">
        <v>1458</v>
      </c>
      <c r="W27" s="173" t="s">
        <v>1458</v>
      </c>
      <c r="X27" s="173" t="s">
        <v>1458</v>
      </c>
      <c r="Y27" s="173" t="s">
        <v>1458</v>
      </c>
      <c r="Z27" s="173" t="s">
        <v>1458</v>
      </c>
      <c r="AA27" s="173" t="s">
        <v>1458</v>
      </c>
      <c r="AB27" s="173" t="s">
        <v>1458</v>
      </c>
      <c r="AC27" s="173" t="s">
        <v>1458</v>
      </c>
      <c r="AD27" s="173" t="s">
        <v>1458</v>
      </c>
      <c r="AE27" s="173" t="s">
        <v>1458</v>
      </c>
      <c r="AF27" s="173" t="s">
        <v>1458</v>
      </c>
      <c r="AG27" s="173" t="s">
        <v>1458</v>
      </c>
      <c r="AH27" s="173" t="s">
        <v>1458</v>
      </c>
      <c r="AI27" s="173" t="s">
        <v>1458</v>
      </c>
      <c r="AJ27" s="173" t="s">
        <v>1458</v>
      </c>
      <c r="AK27" s="173" t="s">
        <v>1458</v>
      </c>
      <c r="AL27" s="173" t="s">
        <v>1689</v>
      </c>
      <c r="AM27" s="173" t="s">
        <v>1689</v>
      </c>
      <c r="AN27" s="173" t="s">
        <v>1689</v>
      </c>
      <c r="AO27" s="173" t="s">
        <v>1689</v>
      </c>
      <c r="AP27" s="173" t="s">
        <v>1689</v>
      </c>
      <c r="AQ27" s="173" t="s">
        <v>1690</v>
      </c>
      <c r="AR27" s="173" t="s">
        <v>1690</v>
      </c>
      <c r="AS27" s="173" t="s">
        <v>1690</v>
      </c>
      <c r="AT27" s="173" t="s">
        <v>1690</v>
      </c>
      <c r="AU27" s="173" t="s">
        <v>1690</v>
      </c>
      <c r="AV27" s="173" t="s">
        <v>1690</v>
      </c>
      <c r="AW27" s="173" t="s">
        <v>1690</v>
      </c>
      <c r="AX27" s="173" t="s">
        <v>1689</v>
      </c>
      <c r="AY27" s="173" t="s">
        <v>1689</v>
      </c>
      <c r="AZ27" s="173" t="s">
        <v>1689</v>
      </c>
      <c r="BA27" s="173" t="s">
        <v>1689</v>
      </c>
      <c r="BB27" s="173" t="s">
        <v>1689</v>
      </c>
      <c r="BC27" s="173" t="s">
        <v>1689</v>
      </c>
      <c r="BD27" s="173" t="s">
        <v>21</v>
      </c>
      <c r="BE27" s="173" t="s">
        <v>21</v>
      </c>
      <c r="BF27" s="173" t="s">
        <v>21</v>
      </c>
      <c r="BG27" s="173" t="s">
        <v>21</v>
      </c>
      <c r="BH27" s="173" t="s">
        <v>21</v>
      </c>
      <c r="BI27" s="173" t="s">
        <v>21</v>
      </c>
      <c r="BJ27" s="173" t="s">
        <v>21</v>
      </c>
      <c r="BK27" s="173" t="s">
        <v>21</v>
      </c>
      <c r="BL27" s="173" t="s">
        <v>21</v>
      </c>
      <c r="BM27" s="173" t="s">
        <v>21</v>
      </c>
      <c r="BN27" s="173" t="s">
        <v>21</v>
      </c>
      <c r="BO27" s="173" t="s">
        <v>21</v>
      </c>
      <c r="BP27" s="173" t="s">
        <v>21</v>
      </c>
      <c r="BQ27" s="173" t="s">
        <v>21</v>
      </c>
      <c r="BR27" s="173" t="s">
        <v>21</v>
      </c>
      <c r="BS27" s="173" t="s">
        <v>21</v>
      </c>
      <c r="BT27" s="173" t="s">
        <v>21</v>
      </c>
      <c r="BU27" s="173" t="s">
        <v>21</v>
      </c>
      <c r="BV27" s="173" t="s">
        <v>21</v>
      </c>
      <c r="BW27" s="173" t="s">
        <v>21</v>
      </c>
      <c r="BX27" s="173" t="s">
        <v>21</v>
      </c>
      <c r="BY27" s="173" t="s">
        <v>21</v>
      </c>
      <c r="BZ27" s="173" t="s">
        <v>1691</v>
      </c>
      <c r="CA27" s="173" t="s">
        <v>1691</v>
      </c>
      <c r="CB27" s="173" t="s">
        <v>1691</v>
      </c>
      <c r="CC27" s="173" t="s">
        <v>1691</v>
      </c>
      <c r="CD27" s="173" t="s">
        <v>1691</v>
      </c>
      <c r="CE27" s="173" t="s">
        <v>1691</v>
      </c>
      <c r="CF27" s="173" t="s">
        <v>1691</v>
      </c>
      <c r="CG27" s="173" t="s">
        <v>1691</v>
      </c>
      <c r="CH27" s="173" t="s">
        <v>1691</v>
      </c>
      <c r="CI27" s="173" t="s">
        <v>1691</v>
      </c>
      <c r="CJ27" s="173" t="s">
        <v>1691</v>
      </c>
      <c r="CK27" s="173" t="s">
        <v>1691</v>
      </c>
      <c r="CL27" s="173" t="s">
        <v>21</v>
      </c>
      <c r="CM27" s="173" t="s">
        <v>21</v>
      </c>
      <c r="CN27" s="173" t="s">
        <v>21</v>
      </c>
    </row>
    <row r="28" spans="1:92" s="505" customFormat="1">
      <c r="A28" s="129" t="s">
        <v>510</v>
      </c>
      <c r="B28" s="173" t="s">
        <v>38</v>
      </c>
      <c r="C28" s="173" t="s">
        <v>38</v>
      </c>
      <c r="D28" s="173" t="s">
        <v>37</v>
      </c>
      <c r="E28" s="173" t="s">
        <v>37</v>
      </c>
      <c r="F28" s="173" t="s">
        <v>37</v>
      </c>
      <c r="G28" s="173" t="s">
        <v>37</v>
      </c>
      <c r="H28" s="173" t="s">
        <v>37</v>
      </c>
      <c r="I28" s="173" t="s">
        <v>37</v>
      </c>
      <c r="J28" s="173" t="s">
        <v>37</v>
      </c>
      <c r="K28" s="173" t="s">
        <v>37</v>
      </c>
      <c r="L28" s="173" t="s">
        <v>38</v>
      </c>
      <c r="M28" s="173" t="s">
        <v>38</v>
      </c>
      <c r="N28" s="173" t="s">
        <v>38</v>
      </c>
      <c r="O28" s="173" t="s">
        <v>38</v>
      </c>
      <c r="P28" s="173" t="s">
        <v>38</v>
      </c>
      <c r="Q28" s="173" t="s">
        <v>38</v>
      </c>
      <c r="R28" s="173" t="s">
        <v>39</v>
      </c>
      <c r="S28" s="173" t="s">
        <v>39</v>
      </c>
      <c r="T28" s="173" t="s">
        <v>39</v>
      </c>
      <c r="U28" s="173" t="s">
        <v>39</v>
      </c>
      <c r="V28" s="173" t="s">
        <v>39</v>
      </c>
      <c r="W28" s="173" t="s">
        <v>40</v>
      </c>
      <c r="X28" s="173" t="s">
        <v>40</v>
      </c>
      <c r="Y28" s="173" t="s">
        <v>40</v>
      </c>
      <c r="Z28" s="173" t="s">
        <v>40</v>
      </c>
      <c r="AA28" s="173" t="s">
        <v>41</v>
      </c>
      <c r="AB28" s="173" t="s">
        <v>41</v>
      </c>
      <c r="AC28" s="173" t="s">
        <v>41</v>
      </c>
      <c r="AD28" s="173" t="s">
        <v>41</v>
      </c>
      <c r="AE28" s="173" t="s">
        <v>41</v>
      </c>
      <c r="AF28" s="173" t="s">
        <v>41</v>
      </c>
      <c r="AG28" s="173" t="s">
        <v>41</v>
      </c>
      <c r="AH28" s="173" t="s">
        <v>41</v>
      </c>
      <c r="AI28" s="173" t="s">
        <v>41</v>
      </c>
      <c r="AJ28" s="173" t="s">
        <v>41</v>
      </c>
      <c r="AK28" s="173" t="s">
        <v>41</v>
      </c>
      <c r="AL28" s="173" t="s">
        <v>41</v>
      </c>
      <c r="AM28" s="173" t="s">
        <v>41</v>
      </c>
      <c r="AN28" s="173" t="s">
        <v>41</v>
      </c>
      <c r="AO28" s="173" t="s">
        <v>1679</v>
      </c>
      <c r="AP28" s="173" t="s">
        <v>1679</v>
      </c>
      <c r="AQ28" s="173" t="s">
        <v>1679</v>
      </c>
      <c r="AR28" s="173" t="s">
        <v>1679</v>
      </c>
      <c r="AS28" s="173" t="s">
        <v>1679</v>
      </c>
      <c r="AT28" s="173" t="s">
        <v>1679</v>
      </c>
      <c r="AU28" s="173" t="s">
        <v>1679</v>
      </c>
      <c r="AV28" s="173" t="s">
        <v>1679</v>
      </c>
      <c r="AW28" s="173" t="s">
        <v>1679</v>
      </c>
      <c r="AX28" s="173" t="s">
        <v>41</v>
      </c>
      <c r="AY28" s="173" t="s">
        <v>41</v>
      </c>
      <c r="AZ28" s="173" t="s">
        <v>41</v>
      </c>
      <c r="BA28" s="173" t="s">
        <v>41</v>
      </c>
      <c r="BB28" s="173" t="s">
        <v>41</v>
      </c>
      <c r="BC28" s="173" t="s">
        <v>41</v>
      </c>
      <c r="BD28" s="173" t="s">
        <v>40</v>
      </c>
      <c r="BE28" s="173" t="s">
        <v>40</v>
      </c>
      <c r="BF28" s="173" t="s">
        <v>39</v>
      </c>
      <c r="BG28" s="173" t="s">
        <v>39</v>
      </c>
      <c r="BH28" s="173" t="s">
        <v>39</v>
      </c>
      <c r="BI28" s="173" t="s">
        <v>39</v>
      </c>
      <c r="BJ28" s="173" t="s">
        <v>39</v>
      </c>
      <c r="BK28" s="173" t="s">
        <v>39</v>
      </c>
      <c r="BL28" s="173" t="s">
        <v>39</v>
      </c>
      <c r="BM28" s="173" t="s">
        <v>38</v>
      </c>
      <c r="BN28" s="173" t="s">
        <v>38</v>
      </c>
      <c r="BO28" s="173" t="s">
        <v>38</v>
      </c>
      <c r="BP28" s="173" t="s">
        <v>38</v>
      </c>
      <c r="BQ28" s="173" t="s">
        <v>38</v>
      </c>
      <c r="BR28" s="173" t="s">
        <v>38</v>
      </c>
      <c r="BS28" s="173" t="s">
        <v>38</v>
      </c>
      <c r="BT28" s="173" t="s">
        <v>38</v>
      </c>
      <c r="BU28" s="173" t="s">
        <v>38</v>
      </c>
      <c r="BV28" s="173" t="s">
        <v>38</v>
      </c>
      <c r="BW28" s="173" t="s">
        <v>38</v>
      </c>
      <c r="BX28" s="173" t="s">
        <v>38</v>
      </c>
      <c r="BY28" s="173" t="s">
        <v>38</v>
      </c>
      <c r="BZ28" s="173" t="s">
        <v>38</v>
      </c>
      <c r="CA28" s="173" t="s">
        <v>38</v>
      </c>
      <c r="CB28" s="173" t="s">
        <v>38</v>
      </c>
      <c r="CC28" s="173" t="s">
        <v>38</v>
      </c>
      <c r="CD28" s="173" t="s">
        <v>38</v>
      </c>
      <c r="CE28" s="173" t="s">
        <v>38</v>
      </c>
      <c r="CF28" s="173" t="s">
        <v>38</v>
      </c>
      <c r="CG28" s="173" t="s">
        <v>38</v>
      </c>
      <c r="CH28" s="173" t="s">
        <v>38</v>
      </c>
      <c r="CI28" s="173" t="s">
        <v>38</v>
      </c>
      <c r="CJ28" s="173" t="s">
        <v>38</v>
      </c>
      <c r="CK28" s="173" t="s">
        <v>39</v>
      </c>
      <c r="CL28" s="173" t="s">
        <v>39</v>
      </c>
      <c r="CM28" s="173" t="s">
        <v>39</v>
      </c>
      <c r="CN28" s="173" t="s">
        <v>39</v>
      </c>
    </row>
    <row r="29" spans="1:92" s="505" customFormat="1">
      <c r="A29" s="238" t="s">
        <v>496</v>
      </c>
      <c r="B29" s="173" t="s">
        <v>1458</v>
      </c>
      <c r="C29" s="173" t="s">
        <v>1458</v>
      </c>
      <c r="D29" s="173" t="s">
        <v>1458</v>
      </c>
      <c r="E29" s="173" t="s">
        <v>1458</v>
      </c>
      <c r="F29" s="173" t="s">
        <v>1458</v>
      </c>
      <c r="G29" s="173" t="s">
        <v>1458</v>
      </c>
      <c r="H29" s="173" t="s">
        <v>1458</v>
      </c>
      <c r="I29" s="173" t="s">
        <v>1458</v>
      </c>
      <c r="J29" s="173" t="s">
        <v>1458</v>
      </c>
      <c r="K29" s="173" t="s">
        <v>1458</v>
      </c>
      <c r="L29" s="173" t="s">
        <v>1458</v>
      </c>
      <c r="M29" s="173" t="s">
        <v>1458</v>
      </c>
      <c r="N29" s="173" t="s">
        <v>1458</v>
      </c>
      <c r="O29" s="173" t="s">
        <v>1458</v>
      </c>
      <c r="P29" s="173" t="s">
        <v>1458</v>
      </c>
      <c r="Q29" s="173" t="s">
        <v>1458</v>
      </c>
      <c r="R29" s="173" t="s">
        <v>1458</v>
      </c>
      <c r="S29" s="173" t="s">
        <v>1458</v>
      </c>
      <c r="T29" s="173" t="s">
        <v>1458</v>
      </c>
      <c r="U29" s="173" t="s">
        <v>1458</v>
      </c>
      <c r="V29" s="173" t="s">
        <v>1458</v>
      </c>
      <c r="W29" s="173" t="s">
        <v>1458</v>
      </c>
      <c r="X29" s="173" t="s">
        <v>1458</v>
      </c>
      <c r="Y29" s="173" t="s">
        <v>1458</v>
      </c>
      <c r="Z29" s="173" t="s">
        <v>1458</v>
      </c>
      <c r="AA29" s="173" t="s">
        <v>1458</v>
      </c>
      <c r="AB29" s="173" t="s">
        <v>1458</v>
      </c>
      <c r="AC29" s="173" t="s">
        <v>1458</v>
      </c>
      <c r="AD29" s="173" t="s">
        <v>1458</v>
      </c>
      <c r="AE29" s="173" t="s">
        <v>1458</v>
      </c>
      <c r="AF29" s="173" t="s">
        <v>1458</v>
      </c>
      <c r="AG29" s="173" t="s">
        <v>1458</v>
      </c>
      <c r="AH29" s="173" t="s">
        <v>1458</v>
      </c>
      <c r="AI29" s="173" t="s">
        <v>1458</v>
      </c>
      <c r="AJ29" s="173" t="s">
        <v>1458</v>
      </c>
      <c r="AK29" s="173" t="s">
        <v>1458</v>
      </c>
      <c r="AL29" s="173" t="s">
        <v>1458</v>
      </c>
      <c r="AM29" s="173" t="s">
        <v>1458</v>
      </c>
      <c r="AN29" s="173" t="s">
        <v>1458</v>
      </c>
      <c r="AO29" s="173" t="s">
        <v>1458</v>
      </c>
      <c r="AP29" s="173" t="s">
        <v>1680</v>
      </c>
      <c r="AQ29" s="173" t="s">
        <v>1680</v>
      </c>
      <c r="AR29" s="173" t="s">
        <v>1680</v>
      </c>
      <c r="AS29" s="173" t="s">
        <v>1680</v>
      </c>
      <c r="AT29" s="173" t="s">
        <v>1680</v>
      </c>
      <c r="AU29" s="173" t="s">
        <v>1681</v>
      </c>
      <c r="AV29" s="173" t="s">
        <v>1681</v>
      </c>
      <c r="AW29" s="173" t="s">
        <v>1681</v>
      </c>
      <c r="AX29" s="173" t="s">
        <v>1680</v>
      </c>
      <c r="AY29" s="173" t="s">
        <v>1680</v>
      </c>
      <c r="AZ29" s="173" t="s">
        <v>1680</v>
      </c>
      <c r="BA29" s="173" t="s">
        <v>1680</v>
      </c>
      <c r="BB29" s="173" t="s">
        <v>1680</v>
      </c>
      <c r="BC29" s="173" t="s">
        <v>1681</v>
      </c>
      <c r="BD29" s="173" t="s">
        <v>1681</v>
      </c>
      <c r="BE29" s="173" t="s">
        <v>1681</v>
      </c>
      <c r="BF29" s="173" t="s">
        <v>1681</v>
      </c>
      <c r="BG29" s="173" t="s">
        <v>1681</v>
      </c>
      <c r="BH29" s="173" t="s">
        <v>1681</v>
      </c>
      <c r="BI29" s="173" t="s">
        <v>1681</v>
      </c>
      <c r="BJ29" s="173" t="s">
        <v>1681</v>
      </c>
      <c r="BK29" s="173" t="s">
        <v>1681</v>
      </c>
      <c r="BL29" s="173" t="s">
        <v>1681</v>
      </c>
      <c r="BM29" s="173" t="s">
        <v>1680</v>
      </c>
      <c r="BN29" s="173" t="s">
        <v>1680</v>
      </c>
      <c r="BO29" s="173" t="s">
        <v>1680</v>
      </c>
      <c r="BP29" s="173" t="s">
        <v>1680</v>
      </c>
      <c r="BQ29" s="173" t="s">
        <v>1680</v>
      </c>
      <c r="BR29" s="173" t="s">
        <v>1680</v>
      </c>
      <c r="BS29" s="173" t="s">
        <v>1680</v>
      </c>
      <c r="BT29" s="173" t="s">
        <v>1680</v>
      </c>
      <c r="BU29" s="173" t="s">
        <v>1680</v>
      </c>
      <c r="BV29" s="173" t="s">
        <v>1680</v>
      </c>
      <c r="BW29" s="173" t="s">
        <v>1680</v>
      </c>
      <c r="BX29" s="173" t="s">
        <v>1680</v>
      </c>
      <c r="BY29" s="173" t="s">
        <v>1680</v>
      </c>
      <c r="BZ29" s="173" t="s">
        <v>1680</v>
      </c>
      <c r="CA29" s="173" t="s">
        <v>1680</v>
      </c>
      <c r="CB29" s="173" t="s">
        <v>1680</v>
      </c>
      <c r="CC29" s="173" t="s">
        <v>1680</v>
      </c>
      <c r="CD29" s="173" t="s">
        <v>1680</v>
      </c>
      <c r="CE29" s="173" t="s">
        <v>1680</v>
      </c>
      <c r="CF29" s="173" t="s">
        <v>1680</v>
      </c>
      <c r="CG29" s="173" t="s">
        <v>1680</v>
      </c>
      <c r="CH29" s="173" t="s">
        <v>1680</v>
      </c>
      <c r="CI29" s="173" t="e">
        <v>#N/A</v>
      </c>
      <c r="CJ29" s="173" t="e">
        <v>#N/A</v>
      </c>
      <c r="CK29" s="173" t="s">
        <v>1680</v>
      </c>
      <c r="CL29" s="173" t="s">
        <v>1680</v>
      </c>
      <c r="CM29" s="173" t="s">
        <v>1680</v>
      </c>
      <c r="CN29" s="173" t="s">
        <v>1680</v>
      </c>
    </row>
    <row r="30" spans="1:92" s="342" customFormat="1">
      <c r="A30" s="254" t="s">
        <v>242</v>
      </c>
      <c r="B30" s="558"/>
      <c r="C30" s="558"/>
      <c r="D30" s="558"/>
      <c r="E30" s="558"/>
      <c r="F30" s="558"/>
      <c r="G30" s="558"/>
      <c r="H30" s="558"/>
      <c r="I30" s="558"/>
      <c r="J30" s="558"/>
      <c r="K30" s="558"/>
      <c r="L30" s="558"/>
      <c r="M30" s="558"/>
      <c r="N30" s="558"/>
      <c r="O30" s="558"/>
      <c r="P30" s="558"/>
      <c r="Q30" s="558"/>
      <c r="R30" s="558"/>
      <c r="S30" s="558"/>
      <c r="T30" s="558"/>
      <c r="U30" s="558"/>
      <c r="V30" s="558"/>
      <c r="W30" s="558"/>
      <c r="X30" s="558"/>
      <c r="Y30" s="558"/>
      <c r="Z30" s="558"/>
      <c r="AA30" s="558"/>
      <c r="AB30" s="558"/>
      <c r="AC30" s="558"/>
      <c r="AD30" s="558"/>
      <c r="AE30" s="558"/>
      <c r="AF30" s="558"/>
      <c r="AG30" s="558"/>
      <c r="AH30" s="558"/>
      <c r="AI30" s="558"/>
      <c r="AJ30" s="558"/>
      <c r="AK30" s="558"/>
      <c r="AL30" s="558"/>
      <c r="AM30" s="558"/>
      <c r="AN30" s="558"/>
      <c r="AO30" s="558"/>
      <c r="AP30" s="558"/>
      <c r="AQ30" s="558"/>
      <c r="AR30" s="558"/>
      <c r="AS30" s="558"/>
      <c r="AT30" s="558"/>
      <c r="AU30" s="558"/>
      <c r="AV30" s="558"/>
      <c r="AW30" s="558"/>
      <c r="AX30" s="558"/>
      <c r="AY30" s="558"/>
      <c r="AZ30" s="558"/>
      <c r="BA30" s="558"/>
      <c r="BB30" s="558"/>
      <c r="BC30" s="558"/>
      <c r="BD30" s="558"/>
      <c r="BE30" s="558"/>
      <c r="BF30" s="558"/>
      <c r="BG30" s="558"/>
      <c r="BH30" s="558"/>
      <c r="BI30" s="558"/>
      <c r="BJ30" s="558"/>
      <c r="BK30" s="558"/>
      <c r="BL30" s="558"/>
      <c r="BM30" s="558"/>
      <c r="BN30" s="558"/>
      <c r="BO30" s="558"/>
      <c r="BP30" s="558"/>
      <c r="BQ30" s="558"/>
      <c r="BR30" s="558"/>
      <c r="BS30" s="558"/>
      <c r="BT30" s="558"/>
      <c r="BU30" s="558"/>
      <c r="BV30" s="558"/>
      <c r="BW30" s="558"/>
      <c r="BX30" s="558"/>
      <c r="BY30" s="558"/>
      <c r="BZ30" s="558"/>
      <c r="CA30" s="558"/>
      <c r="CB30" s="558"/>
      <c r="CC30" s="558"/>
      <c r="CD30" s="558"/>
      <c r="CE30" s="558"/>
      <c r="CF30" s="558"/>
      <c r="CG30" s="558"/>
      <c r="CH30" s="558"/>
      <c r="CI30" s="558"/>
      <c r="CJ30" s="558"/>
      <c r="CK30" s="558"/>
      <c r="CL30" s="558"/>
      <c r="CM30" s="558"/>
      <c r="CN30" s="558"/>
    </row>
    <row r="31" spans="1:92" s="505" customFormat="1">
      <c r="A31" s="293" t="s">
        <v>511</v>
      </c>
      <c r="B31" s="173"/>
      <c r="C31" s="173"/>
      <c r="D31" s="173"/>
      <c r="E31" s="173"/>
      <c r="F31" s="173"/>
      <c r="G31" s="173"/>
      <c r="H31" s="173"/>
      <c r="I31" s="173"/>
      <c r="J31" s="173"/>
      <c r="K31" s="173"/>
      <c r="L31" s="173"/>
      <c r="M31" s="173"/>
      <c r="N31" s="173"/>
      <c r="O31" s="173"/>
      <c r="P31" s="173"/>
      <c r="Q31" s="173"/>
      <c r="R31" s="173"/>
      <c r="S31" s="173"/>
      <c r="T31" s="173"/>
      <c r="U31" s="173"/>
      <c r="V31" s="173"/>
      <c r="W31" s="173"/>
      <c r="X31" s="173"/>
      <c r="Y31" s="173"/>
      <c r="Z31" s="173"/>
      <c r="AA31" s="173"/>
      <c r="AB31" s="173"/>
      <c r="AC31" s="173"/>
      <c r="AD31" s="173"/>
      <c r="AE31" s="173"/>
      <c r="AF31" s="173"/>
      <c r="AG31" s="173"/>
      <c r="AH31" s="173"/>
      <c r="AI31" s="173"/>
      <c r="AJ31" s="173"/>
      <c r="AK31" s="173"/>
      <c r="AL31" s="173"/>
      <c r="AM31" s="173"/>
      <c r="AN31" s="173"/>
      <c r="AO31" s="173"/>
      <c r="AP31" s="173"/>
      <c r="AQ31" s="173"/>
      <c r="AR31" s="173"/>
      <c r="AS31" s="173"/>
      <c r="AT31" s="173"/>
      <c r="AU31" s="173"/>
      <c r="AV31" s="173"/>
      <c r="AW31" s="173"/>
      <c r="AX31" s="173"/>
      <c r="AY31" s="173"/>
      <c r="AZ31" s="173"/>
      <c r="BA31" s="173"/>
      <c r="BB31" s="173"/>
      <c r="BC31" s="173"/>
      <c r="BD31" s="173"/>
      <c r="BE31" s="173"/>
      <c r="BF31" s="173"/>
      <c r="BG31" s="173"/>
      <c r="BH31" s="173"/>
      <c r="BI31" s="173"/>
      <c r="BJ31" s="173"/>
      <c r="BK31" s="173"/>
      <c r="BL31" s="173"/>
      <c r="BM31" s="173"/>
      <c r="BN31" s="173"/>
      <c r="BO31" s="173"/>
      <c r="BP31" s="173"/>
      <c r="BQ31" s="173"/>
      <c r="BR31" s="173"/>
      <c r="BS31" s="173"/>
      <c r="BT31" s="173"/>
      <c r="BU31" s="173"/>
      <c r="BV31" s="173"/>
      <c r="BW31" s="173"/>
      <c r="BX31" s="173"/>
      <c r="BY31" s="173"/>
      <c r="BZ31" s="173"/>
      <c r="CA31" s="173"/>
      <c r="CB31" s="173"/>
      <c r="CC31" s="173"/>
      <c r="CD31" s="173"/>
      <c r="CE31" s="173"/>
      <c r="CF31" s="173"/>
      <c r="CG31" s="173"/>
      <c r="CH31" s="173"/>
      <c r="CI31" s="173"/>
      <c r="CJ31" s="173"/>
      <c r="CK31" s="173"/>
      <c r="CL31" s="173"/>
      <c r="CM31" s="173"/>
      <c r="CN31" s="173"/>
    </row>
    <row r="32" spans="1:92" s="505" customFormat="1">
      <c r="A32" s="129" t="s">
        <v>512</v>
      </c>
      <c r="B32" s="173" t="s">
        <v>1458</v>
      </c>
      <c r="C32" s="173" t="s">
        <v>1458</v>
      </c>
      <c r="D32" s="173" t="s">
        <v>1458</v>
      </c>
      <c r="E32" s="173" t="s">
        <v>65</v>
      </c>
      <c r="F32" s="173" t="s">
        <v>65</v>
      </c>
      <c r="G32" s="173" t="s">
        <v>65</v>
      </c>
      <c r="H32" s="173" t="s">
        <v>65</v>
      </c>
      <c r="I32" s="173" t="s">
        <v>65</v>
      </c>
      <c r="J32" s="173" t="s">
        <v>65</v>
      </c>
      <c r="K32" s="173" t="s">
        <v>65</v>
      </c>
      <c r="L32" s="173" t="s">
        <v>65</v>
      </c>
      <c r="M32" s="173" t="s">
        <v>65</v>
      </c>
      <c r="N32" s="173" t="s">
        <v>65</v>
      </c>
      <c r="O32" s="173" t="s">
        <v>66</v>
      </c>
      <c r="P32" s="173" t="s">
        <v>66</v>
      </c>
      <c r="Q32" s="173" t="s">
        <v>66</v>
      </c>
      <c r="R32" s="173" t="s">
        <v>66</v>
      </c>
      <c r="S32" s="173" t="s">
        <v>66</v>
      </c>
      <c r="T32" s="173" t="s">
        <v>65</v>
      </c>
      <c r="U32" s="173" t="s">
        <v>65</v>
      </c>
      <c r="V32" s="173" t="s">
        <v>65</v>
      </c>
      <c r="W32" s="173" t="s">
        <v>65</v>
      </c>
      <c r="X32" s="173" t="s">
        <v>65</v>
      </c>
      <c r="Y32" s="173" t="s">
        <v>65</v>
      </c>
      <c r="Z32" s="173" t="s">
        <v>65</v>
      </c>
      <c r="AA32" s="173" t="s">
        <v>65</v>
      </c>
      <c r="AB32" s="173" t="s">
        <v>65</v>
      </c>
      <c r="AC32" s="173" t="s">
        <v>65</v>
      </c>
      <c r="AD32" s="173" t="s">
        <v>65</v>
      </c>
      <c r="AE32" s="173" t="s">
        <v>65</v>
      </c>
      <c r="AF32" s="173" t="s">
        <v>65</v>
      </c>
      <c r="AG32" s="173" t="s">
        <v>65</v>
      </c>
      <c r="AH32" s="173" t="s">
        <v>65</v>
      </c>
      <c r="AI32" s="173" t="s">
        <v>65</v>
      </c>
      <c r="AJ32" s="173" t="s">
        <v>65</v>
      </c>
      <c r="AK32" s="173" t="s">
        <v>65</v>
      </c>
      <c r="AL32" s="173" t="s">
        <v>65</v>
      </c>
      <c r="AM32" s="173" t="s">
        <v>65</v>
      </c>
      <c r="AN32" s="173" t="s">
        <v>65</v>
      </c>
      <c r="AO32" s="173" t="s">
        <v>65</v>
      </c>
      <c r="AP32" s="173" t="s">
        <v>65</v>
      </c>
      <c r="AQ32" s="173" t="s">
        <v>65</v>
      </c>
      <c r="AR32" s="173" t="s">
        <v>65</v>
      </c>
      <c r="AS32" s="173" t="s">
        <v>65</v>
      </c>
      <c r="AT32" s="173" t="s">
        <v>65</v>
      </c>
      <c r="AU32" s="173" t="s">
        <v>65</v>
      </c>
      <c r="AV32" s="173" t="s">
        <v>65</v>
      </c>
      <c r="AW32" s="173" t="s">
        <v>65</v>
      </c>
      <c r="AX32" s="173" t="s">
        <v>65</v>
      </c>
      <c r="AY32" s="173" t="s">
        <v>65</v>
      </c>
      <c r="AZ32" s="173" t="s">
        <v>65</v>
      </c>
      <c r="BA32" s="173" t="s">
        <v>65</v>
      </c>
      <c r="BB32" s="173" t="s">
        <v>65</v>
      </c>
      <c r="BC32" s="173" t="s">
        <v>65</v>
      </c>
      <c r="BD32" s="173" t="s">
        <v>65</v>
      </c>
      <c r="BE32" s="173" t="s">
        <v>65</v>
      </c>
      <c r="BF32" s="173" t="s">
        <v>65</v>
      </c>
      <c r="BG32" s="173" t="s">
        <v>65</v>
      </c>
      <c r="BH32" s="173" t="s">
        <v>65</v>
      </c>
      <c r="BI32" s="173" t="s">
        <v>65</v>
      </c>
      <c r="BJ32" s="173" t="s">
        <v>65</v>
      </c>
      <c r="BK32" s="173" t="s">
        <v>65</v>
      </c>
      <c r="BL32" s="173" t="s">
        <v>65</v>
      </c>
      <c r="BM32" s="173" t="s">
        <v>65</v>
      </c>
      <c r="BN32" s="173" t="s">
        <v>65</v>
      </c>
      <c r="BO32" s="173" t="s">
        <v>65</v>
      </c>
      <c r="BP32" s="173" t="s">
        <v>65</v>
      </c>
      <c r="BQ32" s="173" t="s">
        <v>65</v>
      </c>
      <c r="BR32" s="173" t="s">
        <v>65</v>
      </c>
      <c r="BS32" s="173" t="s">
        <v>65</v>
      </c>
      <c r="BT32" s="173" t="s">
        <v>65</v>
      </c>
      <c r="BU32" s="173" t="s">
        <v>65</v>
      </c>
      <c r="BV32" s="173" t="s">
        <v>65</v>
      </c>
      <c r="BW32" s="173" t="s">
        <v>65</v>
      </c>
      <c r="BX32" s="173" t="s">
        <v>65</v>
      </c>
      <c r="BY32" s="173" t="s">
        <v>65</v>
      </c>
      <c r="BZ32" s="173" t="s">
        <v>65</v>
      </c>
      <c r="CA32" s="173" t="s">
        <v>65</v>
      </c>
      <c r="CB32" s="173" t="s">
        <v>65</v>
      </c>
      <c r="CC32" s="173" t="s">
        <v>65</v>
      </c>
      <c r="CD32" s="173" t="s">
        <v>65</v>
      </c>
      <c r="CE32" s="173" t="s">
        <v>65</v>
      </c>
      <c r="CF32" s="173" t="s">
        <v>65</v>
      </c>
      <c r="CG32" s="173" t="s">
        <v>65</v>
      </c>
      <c r="CH32" s="173" t="s">
        <v>65</v>
      </c>
      <c r="CI32" s="173" t="s">
        <v>65</v>
      </c>
      <c r="CJ32" s="173" t="s">
        <v>65</v>
      </c>
      <c r="CK32" s="173" t="s">
        <v>65</v>
      </c>
      <c r="CL32" s="173" t="s">
        <v>65</v>
      </c>
      <c r="CM32" s="173" t="s">
        <v>65</v>
      </c>
      <c r="CN32" s="173" t="s">
        <v>65</v>
      </c>
    </row>
    <row r="33" spans="1:92" s="505" customFormat="1">
      <c r="A33" s="129" t="s">
        <v>514</v>
      </c>
      <c r="B33" s="173" t="s">
        <v>1458</v>
      </c>
      <c r="C33" s="173" t="s">
        <v>1458</v>
      </c>
      <c r="D33" s="173" t="s">
        <v>1458</v>
      </c>
      <c r="E33" s="173" t="s">
        <v>67</v>
      </c>
      <c r="F33" s="173" t="s">
        <v>67</v>
      </c>
      <c r="G33" s="173" t="s">
        <v>67</v>
      </c>
      <c r="H33" s="173" t="s">
        <v>67</v>
      </c>
      <c r="I33" s="173" t="s">
        <v>67</v>
      </c>
      <c r="J33" s="173" t="s">
        <v>67</v>
      </c>
      <c r="K33" s="173" t="s">
        <v>67</v>
      </c>
      <c r="L33" s="173" t="s">
        <v>67</v>
      </c>
      <c r="M33" s="173" t="s">
        <v>67</v>
      </c>
      <c r="N33" s="173" t="s">
        <v>67</v>
      </c>
      <c r="O33" s="173" t="s">
        <v>68</v>
      </c>
      <c r="P33" s="173" t="s">
        <v>68</v>
      </c>
      <c r="Q33" s="173" t="s">
        <v>68</v>
      </c>
      <c r="R33" s="173" t="s">
        <v>68</v>
      </c>
      <c r="S33" s="173" t="s">
        <v>68</v>
      </c>
      <c r="T33" s="173" t="s">
        <v>67</v>
      </c>
      <c r="U33" s="173" t="s">
        <v>67</v>
      </c>
      <c r="V33" s="173" t="s">
        <v>67</v>
      </c>
      <c r="W33" s="173" t="s">
        <v>69</v>
      </c>
      <c r="X33" s="173" t="s">
        <v>69</v>
      </c>
      <c r="Y33" s="173" t="s">
        <v>69</v>
      </c>
      <c r="Z33" s="173" t="s">
        <v>69</v>
      </c>
      <c r="AA33" s="173" t="s">
        <v>69</v>
      </c>
      <c r="AB33" s="173" t="s">
        <v>69</v>
      </c>
      <c r="AC33" s="173" t="s">
        <v>69</v>
      </c>
      <c r="AD33" s="173" t="s">
        <v>69</v>
      </c>
      <c r="AE33" s="173" t="s">
        <v>69</v>
      </c>
      <c r="AF33" s="173" t="s">
        <v>69</v>
      </c>
      <c r="AG33" s="173" t="s">
        <v>69</v>
      </c>
      <c r="AH33" s="173" t="s">
        <v>69</v>
      </c>
      <c r="AI33" s="173" t="s">
        <v>69</v>
      </c>
      <c r="AJ33" s="173" t="s">
        <v>69</v>
      </c>
      <c r="AK33" s="173" t="s">
        <v>69</v>
      </c>
      <c r="AL33" s="173" t="s">
        <v>1692</v>
      </c>
      <c r="AM33" s="173" t="s">
        <v>1692</v>
      </c>
      <c r="AN33" s="173" t="s">
        <v>1692</v>
      </c>
      <c r="AO33" s="173" t="s">
        <v>1692</v>
      </c>
      <c r="AP33" s="173" t="s">
        <v>1692</v>
      </c>
      <c r="AQ33" s="173" t="s">
        <v>1692</v>
      </c>
      <c r="AR33" s="173" t="s">
        <v>1692</v>
      </c>
      <c r="AS33" s="173" t="s">
        <v>1692</v>
      </c>
      <c r="AT33" s="173" t="s">
        <v>1692</v>
      </c>
      <c r="AU33" s="173" t="s">
        <v>1692</v>
      </c>
      <c r="AV33" s="173" t="s">
        <v>1692</v>
      </c>
      <c r="AW33" s="173" t="s">
        <v>1692</v>
      </c>
      <c r="AX33" s="173" t="s">
        <v>1692</v>
      </c>
      <c r="AY33" s="173" t="s">
        <v>1692</v>
      </c>
      <c r="AZ33" s="173" t="s">
        <v>1692</v>
      </c>
      <c r="BA33" s="173" t="s">
        <v>1692</v>
      </c>
      <c r="BB33" s="173" t="s">
        <v>1692</v>
      </c>
      <c r="BC33" s="173" t="s">
        <v>1692</v>
      </c>
      <c r="BD33" s="173" t="s">
        <v>1692</v>
      </c>
      <c r="BE33" s="173" t="s">
        <v>1692</v>
      </c>
      <c r="BF33" s="173" t="s">
        <v>1692</v>
      </c>
      <c r="BG33" s="173" t="s">
        <v>69</v>
      </c>
      <c r="BH33" s="173" t="s">
        <v>69</v>
      </c>
      <c r="BI33" s="173" t="s">
        <v>69</v>
      </c>
      <c r="BJ33" s="173" t="s">
        <v>69</v>
      </c>
      <c r="BK33" s="173" t="s">
        <v>69</v>
      </c>
      <c r="BL33" s="173" t="s">
        <v>69</v>
      </c>
      <c r="BM33" s="173" t="s">
        <v>69</v>
      </c>
      <c r="BN33" s="173" t="s">
        <v>69</v>
      </c>
      <c r="BO33" s="173" t="s">
        <v>67</v>
      </c>
      <c r="BP33" s="173" t="s">
        <v>67</v>
      </c>
      <c r="BQ33" s="173" t="s">
        <v>67</v>
      </c>
      <c r="BR33" s="173" t="s">
        <v>67</v>
      </c>
      <c r="BS33" s="173" t="s">
        <v>67</v>
      </c>
      <c r="BT33" s="173" t="s">
        <v>67</v>
      </c>
      <c r="BU33" s="173" t="s">
        <v>67</v>
      </c>
      <c r="BV33" s="173" t="s">
        <v>67</v>
      </c>
      <c r="BW33" s="173" t="s">
        <v>67</v>
      </c>
      <c r="BX33" s="173" t="s">
        <v>67</v>
      </c>
      <c r="BY33" s="173" t="s">
        <v>67</v>
      </c>
      <c r="BZ33" s="173" t="s">
        <v>67</v>
      </c>
      <c r="CA33" s="173" t="s">
        <v>67</v>
      </c>
      <c r="CB33" s="173" t="s">
        <v>67</v>
      </c>
      <c r="CC33" s="173" t="s">
        <v>67</v>
      </c>
      <c r="CD33" s="173" t="s">
        <v>67</v>
      </c>
      <c r="CE33" s="173" t="s">
        <v>67</v>
      </c>
      <c r="CF33" s="173" t="s">
        <v>67</v>
      </c>
      <c r="CG33" s="173" t="s">
        <v>67</v>
      </c>
      <c r="CH33" s="173" t="s">
        <v>67</v>
      </c>
      <c r="CI33" s="173" t="s">
        <v>67</v>
      </c>
      <c r="CJ33" s="173" t="s">
        <v>67</v>
      </c>
      <c r="CK33" s="173" t="s">
        <v>1693</v>
      </c>
      <c r="CL33" s="173" t="s">
        <v>1693</v>
      </c>
      <c r="CM33" s="173" t="s">
        <v>1694</v>
      </c>
      <c r="CN33" s="173" t="s">
        <v>1694</v>
      </c>
    </row>
    <row r="34" spans="1:92" s="505" customFormat="1">
      <c r="A34" s="238" t="s">
        <v>507</v>
      </c>
      <c r="B34" s="173" t="s">
        <v>1458</v>
      </c>
      <c r="C34" s="173" t="s">
        <v>1458</v>
      </c>
      <c r="D34" s="173" t="s">
        <v>1458</v>
      </c>
      <c r="E34" s="173" t="s">
        <v>1458</v>
      </c>
      <c r="F34" s="173" t="s">
        <v>1458</v>
      </c>
      <c r="G34" s="173" t="s">
        <v>1458</v>
      </c>
      <c r="H34" s="173" t="s">
        <v>1458</v>
      </c>
      <c r="I34" s="173" t="s">
        <v>1458</v>
      </c>
      <c r="J34" s="173" t="s">
        <v>1458</v>
      </c>
      <c r="K34" s="173" t="s">
        <v>1458</v>
      </c>
      <c r="L34" s="173" t="s">
        <v>1458</v>
      </c>
      <c r="M34" s="173" t="s">
        <v>1458</v>
      </c>
      <c r="N34" s="173" t="s">
        <v>1458</v>
      </c>
      <c r="O34" s="173" t="s">
        <v>1458</v>
      </c>
      <c r="P34" s="173" t="s">
        <v>1458</v>
      </c>
      <c r="Q34" s="173" t="s">
        <v>1458</v>
      </c>
      <c r="R34" s="173" t="s">
        <v>1458</v>
      </c>
      <c r="S34" s="173" t="s">
        <v>1458</v>
      </c>
      <c r="T34" s="173" t="s">
        <v>1458</v>
      </c>
      <c r="U34" s="173" t="s">
        <v>1458</v>
      </c>
      <c r="V34" s="173" t="s">
        <v>1458</v>
      </c>
      <c r="W34" s="173" t="s">
        <v>1458</v>
      </c>
      <c r="X34" s="173" t="s">
        <v>1458</v>
      </c>
      <c r="Y34" s="173" t="s">
        <v>1458</v>
      </c>
      <c r="Z34" s="173" t="s">
        <v>1458</v>
      </c>
      <c r="AA34" s="173" t="s">
        <v>1458</v>
      </c>
      <c r="AB34" s="173" t="s">
        <v>1458</v>
      </c>
      <c r="AC34" s="173" t="s">
        <v>1458</v>
      </c>
      <c r="AD34" s="173" t="s">
        <v>1458</v>
      </c>
      <c r="AE34" s="173" t="s">
        <v>1458</v>
      </c>
      <c r="AF34" s="173" t="s">
        <v>1458</v>
      </c>
      <c r="AG34" s="173" t="s">
        <v>1458</v>
      </c>
      <c r="AH34" s="173" t="s">
        <v>1458</v>
      </c>
      <c r="AI34" s="173" t="s">
        <v>1458</v>
      </c>
      <c r="AJ34" s="173" t="s">
        <v>1458</v>
      </c>
      <c r="AK34" s="173" t="s">
        <v>1458</v>
      </c>
      <c r="AL34" s="173" t="s">
        <v>1458</v>
      </c>
      <c r="AM34" s="173" t="s">
        <v>1458</v>
      </c>
      <c r="AN34" s="173" t="s">
        <v>1458</v>
      </c>
      <c r="AO34" s="173" t="s">
        <v>1458</v>
      </c>
      <c r="AP34" s="173" t="s">
        <v>1680</v>
      </c>
      <c r="AQ34" s="173" t="s">
        <v>1680</v>
      </c>
      <c r="AR34" s="173" t="s">
        <v>1680</v>
      </c>
      <c r="AS34" s="173" t="s">
        <v>1680</v>
      </c>
      <c r="AT34" s="173" t="s">
        <v>1680</v>
      </c>
      <c r="AU34" s="173" t="s">
        <v>1680</v>
      </c>
      <c r="AV34" s="173" t="s">
        <v>1680</v>
      </c>
      <c r="AW34" s="173" t="s">
        <v>1680</v>
      </c>
      <c r="AX34" s="173" t="s">
        <v>1680</v>
      </c>
      <c r="AY34" s="173" t="s">
        <v>1680</v>
      </c>
      <c r="AZ34" s="173" t="s">
        <v>1680</v>
      </c>
      <c r="BA34" s="173" t="s">
        <v>1680</v>
      </c>
      <c r="BB34" s="173" t="s">
        <v>1680</v>
      </c>
      <c r="BC34" s="173" t="s">
        <v>1680</v>
      </c>
      <c r="BD34" s="173" t="s">
        <v>1681</v>
      </c>
      <c r="BE34" s="173" t="s">
        <v>1681</v>
      </c>
      <c r="BF34" s="173" t="s">
        <v>1681</v>
      </c>
      <c r="BG34" s="173" t="s">
        <v>1681</v>
      </c>
      <c r="BH34" s="173" t="s">
        <v>1681</v>
      </c>
      <c r="BI34" s="173" t="s">
        <v>1681</v>
      </c>
      <c r="BJ34" s="173" t="s">
        <v>1681</v>
      </c>
      <c r="BK34" s="173" t="s">
        <v>1681</v>
      </c>
      <c r="BL34" s="173" t="s">
        <v>1681</v>
      </c>
      <c r="BM34" s="173" t="s">
        <v>1681</v>
      </c>
      <c r="BN34" s="173" t="s">
        <v>1681</v>
      </c>
      <c r="BO34" s="173" t="s">
        <v>1680</v>
      </c>
      <c r="BP34" s="173" t="s">
        <v>1680</v>
      </c>
      <c r="BQ34" s="173" t="s">
        <v>1680</v>
      </c>
      <c r="BR34" s="173" t="s">
        <v>1680</v>
      </c>
      <c r="BS34" s="173" t="s">
        <v>1680</v>
      </c>
      <c r="BT34" s="173" t="s">
        <v>1680</v>
      </c>
      <c r="BU34" s="173" t="s">
        <v>1680</v>
      </c>
      <c r="BV34" s="173" t="s">
        <v>1680</v>
      </c>
      <c r="BW34" s="173" t="s">
        <v>1680</v>
      </c>
      <c r="BX34" s="173" t="s">
        <v>1680</v>
      </c>
      <c r="BY34" s="173" t="e">
        <v>#N/A</v>
      </c>
      <c r="BZ34" s="173" t="e">
        <v>#N/A</v>
      </c>
      <c r="CA34" s="173" t="s">
        <v>1458</v>
      </c>
      <c r="CB34" s="173" t="s">
        <v>1458</v>
      </c>
      <c r="CC34" s="173" t="s">
        <v>1458</v>
      </c>
      <c r="CD34" s="173" t="s">
        <v>1458</v>
      </c>
      <c r="CE34" s="173" t="s">
        <v>1458</v>
      </c>
      <c r="CF34" s="173" t="s">
        <v>1458</v>
      </c>
      <c r="CG34" s="173" t="e">
        <v>#N/A</v>
      </c>
      <c r="CH34" s="173" t="e">
        <v>#N/A</v>
      </c>
      <c r="CI34" s="173" t="e">
        <v>#N/A</v>
      </c>
      <c r="CJ34" s="173" t="e">
        <v>#N/A</v>
      </c>
      <c r="CK34" s="173" t="e">
        <v>#N/A</v>
      </c>
      <c r="CL34" s="173" t="e">
        <v>#N/A</v>
      </c>
      <c r="CM34" s="173" t="s">
        <v>1680</v>
      </c>
      <c r="CN34" s="173" t="s">
        <v>1680</v>
      </c>
    </row>
    <row r="35" spans="1:92" s="505" customFormat="1">
      <c r="A35" s="293" t="s">
        <v>497</v>
      </c>
      <c r="B35" s="173"/>
      <c r="C35" s="173"/>
      <c r="D35" s="173"/>
      <c r="E35" s="173"/>
      <c r="F35" s="173"/>
      <c r="G35" s="173"/>
      <c r="H35" s="173"/>
      <c r="I35" s="173"/>
      <c r="J35" s="173"/>
      <c r="K35" s="173"/>
      <c r="L35" s="173"/>
      <c r="M35" s="173"/>
      <c r="N35" s="173"/>
      <c r="O35" s="173"/>
      <c r="P35" s="173"/>
      <c r="Q35" s="173"/>
      <c r="R35" s="173"/>
      <c r="S35" s="173"/>
      <c r="T35" s="173"/>
      <c r="U35" s="173"/>
      <c r="V35" s="173"/>
      <c r="W35" s="173"/>
      <c r="X35" s="173"/>
      <c r="Y35" s="173"/>
      <c r="Z35" s="173"/>
      <c r="AA35" s="173"/>
      <c r="AB35" s="173"/>
      <c r="AC35" s="173"/>
      <c r="AD35" s="173"/>
      <c r="AE35" s="173"/>
      <c r="AF35" s="173"/>
      <c r="AG35" s="173"/>
      <c r="AH35" s="173"/>
      <c r="AI35" s="173"/>
      <c r="AJ35" s="173"/>
      <c r="AK35" s="173"/>
      <c r="AL35" s="173"/>
      <c r="AM35" s="173"/>
      <c r="AN35" s="173"/>
      <c r="AO35" s="173"/>
      <c r="AP35" s="173"/>
      <c r="AQ35" s="173"/>
      <c r="AR35" s="173"/>
      <c r="AS35" s="173"/>
      <c r="AT35" s="173"/>
      <c r="AU35" s="173"/>
      <c r="AV35" s="173"/>
      <c r="AW35" s="173"/>
      <c r="AX35" s="173"/>
      <c r="AY35" s="173"/>
      <c r="AZ35" s="173"/>
      <c r="BA35" s="173"/>
      <c r="BB35" s="173"/>
      <c r="BC35" s="173"/>
      <c r="BD35" s="173"/>
      <c r="BE35" s="173"/>
      <c r="BF35" s="173"/>
      <c r="BG35" s="173"/>
      <c r="BH35" s="173"/>
      <c r="BI35" s="173"/>
      <c r="BJ35" s="173"/>
      <c r="BK35" s="173"/>
      <c r="BL35" s="173"/>
      <c r="BM35" s="173"/>
      <c r="BN35" s="173"/>
      <c r="BO35" s="173"/>
      <c r="BP35" s="173"/>
      <c r="BQ35" s="173"/>
      <c r="BR35" s="173"/>
      <c r="BS35" s="173"/>
      <c r="BT35" s="173"/>
      <c r="BU35" s="173"/>
      <c r="BV35" s="173"/>
      <c r="BW35" s="173"/>
      <c r="BX35" s="173"/>
      <c r="BY35" s="173"/>
      <c r="BZ35" s="173"/>
      <c r="CA35" s="173"/>
      <c r="CB35" s="173"/>
      <c r="CC35" s="173"/>
      <c r="CD35" s="173"/>
      <c r="CE35" s="173"/>
      <c r="CF35" s="173"/>
      <c r="CG35" s="173"/>
      <c r="CH35" s="173"/>
      <c r="CI35" s="173"/>
      <c r="CJ35" s="173"/>
      <c r="CK35" s="173"/>
      <c r="CL35" s="173"/>
      <c r="CM35" s="173"/>
      <c r="CN35" s="173"/>
    </row>
    <row r="36" spans="1:92" s="505" customFormat="1">
      <c r="A36" s="129" t="s">
        <v>512</v>
      </c>
      <c r="B36" s="173" t="s">
        <v>1458</v>
      </c>
      <c r="C36" s="173" t="s">
        <v>1458</v>
      </c>
      <c r="D36" s="173" t="s">
        <v>1458</v>
      </c>
      <c r="E36" s="173" t="s">
        <v>70</v>
      </c>
      <c r="F36" s="173" t="s">
        <v>70</v>
      </c>
      <c r="G36" s="173" t="s">
        <v>70</v>
      </c>
      <c r="H36" s="173" t="s">
        <v>70</v>
      </c>
      <c r="I36" s="173" t="s">
        <v>70</v>
      </c>
      <c r="J36" s="173" t="s">
        <v>70</v>
      </c>
      <c r="K36" s="173" t="s">
        <v>70</v>
      </c>
      <c r="L36" s="173" t="s">
        <v>70</v>
      </c>
      <c r="M36" s="173" t="s">
        <v>70</v>
      </c>
      <c r="N36" s="173" t="s">
        <v>70</v>
      </c>
      <c r="O36" s="173" t="s">
        <v>71</v>
      </c>
      <c r="P36" s="173" t="s">
        <v>71</v>
      </c>
      <c r="Q36" s="173" t="s">
        <v>71</v>
      </c>
      <c r="R36" s="173" t="s">
        <v>71</v>
      </c>
      <c r="S36" s="173" t="s">
        <v>71</v>
      </c>
      <c r="T36" s="173" t="s">
        <v>70</v>
      </c>
      <c r="U36" s="173" t="s">
        <v>70</v>
      </c>
      <c r="V36" s="173" t="s">
        <v>70</v>
      </c>
      <c r="W36" s="173" t="s">
        <v>70</v>
      </c>
      <c r="X36" s="173" t="s">
        <v>70</v>
      </c>
      <c r="Y36" s="173" t="s">
        <v>70</v>
      </c>
      <c r="Z36" s="173" t="s">
        <v>70</v>
      </c>
      <c r="AA36" s="173" t="s">
        <v>70</v>
      </c>
      <c r="AB36" s="173" t="s">
        <v>70</v>
      </c>
      <c r="AC36" s="173" t="s">
        <v>70</v>
      </c>
      <c r="AD36" s="173" t="s">
        <v>70</v>
      </c>
      <c r="AE36" s="173" t="s">
        <v>70</v>
      </c>
      <c r="AF36" s="173" t="s">
        <v>70</v>
      </c>
      <c r="AG36" s="173" t="s">
        <v>70</v>
      </c>
      <c r="AH36" s="173" t="s">
        <v>70</v>
      </c>
      <c r="AI36" s="173" t="s">
        <v>70</v>
      </c>
      <c r="AJ36" s="173" t="s">
        <v>70</v>
      </c>
      <c r="AK36" s="173" t="s">
        <v>70</v>
      </c>
      <c r="AL36" s="173" t="s">
        <v>70</v>
      </c>
      <c r="AM36" s="173" t="s">
        <v>70</v>
      </c>
      <c r="AN36" s="173" t="s">
        <v>70</v>
      </c>
      <c r="AO36" s="173" t="s">
        <v>70</v>
      </c>
      <c r="AP36" s="173" t="s">
        <v>70</v>
      </c>
      <c r="AQ36" s="173" t="s">
        <v>70</v>
      </c>
      <c r="AR36" s="173" t="s">
        <v>70</v>
      </c>
      <c r="AS36" s="173" t="s">
        <v>70</v>
      </c>
      <c r="AT36" s="173" t="s">
        <v>70</v>
      </c>
      <c r="AU36" s="173" t="s">
        <v>70</v>
      </c>
      <c r="AV36" s="173" t="s">
        <v>70</v>
      </c>
      <c r="AW36" s="173" t="s">
        <v>70</v>
      </c>
      <c r="AX36" s="173" t="s">
        <v>70</v>
      </c>
      <c r="AY36" s="173" t="s">
        <v>70</v>
      </c>
      <c r="AZ36" s="173" t="s">
        <v>70</v>
      </c>
      <c r="BA36" s="173" t="s">
        <v>70</v>
      </c>
      <c r="BB36" s="173" t="s">
        <v>70</v>
      </c>
      <c r="BC36" s="173" t="s">
        <v>70</v>
      </c>
      <c r="BD36" s="173" t="s">
        <v>70</v>
      </c>
      <c r="BE36" s="173" t="s">
        <v>70</v>
      </c>
      <c r="BF36" s="173" t="s">
        <v>70</v>
      </c>
      <c r="BG36" s="173" t="s">
        <v>70</v>
      </c>
      <c r="BH36" s="173" t="s">
        <v>70</v>
      </c>
      <c r="BI36" s="173" t="s">
        <v>70</v>
      </c>
      <c r="BJ36" s="173" t="s">
        <v>70</v>
      </c>
      <c r="BK36" s="173" t="s">
        <v>70</v>
      </c>
      <c r="BL36" s="173" t="s">
        <v>70</v>
      </c>
      <c r="BM36" s="173" t="s">
        <v>70</v>
      </c>
      <c r="BN36" s="173" t="s">
        <v>70</v>
      </c>
      <c r="BO36" s="173" t="s">
        <v>70</v>
      </c>
      <c r="BP36" s="173" t="s">
        <v>70</v>
      </c>
      <c r="BQ36" s="173" t="s">
        <v>70</v>
      </c>
      <c r="BR36" s="173" t="s">
        <v>70</v>
      </c>
      <c r="BS36" s="173" t="s">
        <v>70</v>
      </c>
      <c r="BT36" s="173" t="s">
        <v>70</v>
      </c>
      <c r="BU36" s="173" t="s">
        <v>70</v>
      </c>
      <c r="BV36" s="173" t="s">
        <v>70</v>
      </c>
      <c r="BW36" s="173" t="s">
        <v>70</v>
      </c>
      <c r="BX36" s="173" t="s">
        <v>70</v>
      </c>
      <c r="BY36" s="173" t="s">
        <v>70</v>
      </c>
      <c r="BZ36" s="173" t="s">
        <v>70</v>
      </c>
      <c r="CA36" s="173" t="s">
        <v>70</v>
      </c>
      <c r="CB36" s="173" t="s">
        <v>1695</v>
      </c>
      <c r="CC36" s="173" t="s">
        <v>1695</v>
      </c>
      <c r="CD36" s="173" t="s">
        <v>1695</v>
      </c>
      <c r="CE36" s="173" t="s">
        <v>1695</v>
      </c>
      <c r="CF36" s="173" t="s">
        <v>1695</v>
      </c>
      <c r="CG36" s="173" t="s">
        <v>1695</v>
      </c>
      <c r="CH36" s="173" t="s">
        <v>1695</v>
      </c>
      <c r="CI36" s="173" t="s">
        <v>1695</v>
      </c>
      <c r="CJ36" s="173" t="s">
        <v>1695</v>
      </c>
      <c r="CK36" s="173" t="s">
        <v>1695</v>
      </c>
      <c r="CL36" s="173" t="s">
        <v>1695</v>
      </c>
      <c r="CM36" s="173" t="s">
        <v>1695</v>
      </c>
      <c r="CN36" s="173" t="s">
        <v>1695</v>
      </c>
    </row>
    <row r="37" spans="1:92" s="505" customFormat="1">
      <c r="A37" s="129" t="s">
        <v>514</v>
      </c>
      <c r="B37" s="173" t="s">
        <v>1458</v>
      </c>
      <c r="C37" s="173" t="s">
        <v>1458</v>
      </c>
      <c r="D37" s="173" t="s">
        <v>1458</v>
      </c>
      <c r="E37" s="173" t="s">
        <v>72</v>
      </c>
      <c r="F37" s="173" t="s">
        <v>72</v>
      </c>
      <c r="G37" s="173" t="s">
        <v>72</v>
      </c>
      <c r="H37" s="173" t="s">
        <v>72</v>
      </c>
      <c r="I37" s="173" t="s">
        <v>72</v>
      </c>
      <c r="J37" s="173" t="s">
        <v>72</v>
      </c>
      <c r="K37" s="173" t="s">
        <v>72</v>
      </c>
      <c r="L37" s="173" t="s">
        <v>72</v>
      </c>
      <c r="M37" s="173" t="s">
        <v>72</v>
      </c>
      <c r="N37" s="173" t="s">
        <v>72</v>
      </c>
      <c r="O37" s="173" t="s">
        <v>73</v>
      </c>
      <c r="P37" s="173" t="s">
        <v>73</v>
      </c>
      <c r="Q37" s="173" t="s">
        <v>73</v>
      </c>
      <c r="R37" s="173" t="s">
        <v>73</v>
      </c>
      <c r="S37" s="173" t="s">
        <v>73</v>
      </c>
      <c r="T37" s="173" t="s">
        <v>72</v>
      </c>
      <c r="U37" s="173" t="s">
        <v>72</v>
      </c>
      <c r="V37" s="173" t="s">
        <v>74</v>
      </c>
      <c r="W37" s="173" t="s">
        <v>74</v>
      </c>
      <c r="X37" s="173" t="s">
        <v>74</v>
      </c>
      <c r="Y37" s="173" t="s">
        <v>74</v>
      </c>
      <c r="Z37" s="173" t="s">
        <v>74</v>
      </c>
      <c r="AA37" s="173" t="s">
        <v>74</v>
      </c>
      <c r="AB37" s="173" t="s">
        <v>74</v>
      </c>
      <c r="AC37" s="173" t="s">
        <v>74</v>
      </c>
      <c r="AD37" s="173" t="s">
        <v>74</v>
      </c>
      <c r="AE37" s="173" t="s">
        <v>74</v>
      </c>
      <c r="AF37" s="173" t="s">
        <v>74</v>
      </c>
      <c r="AG37" s="173" t="s">
        <v>74</v>
      </c>
      <c r="AH37" s="173" t="s">
        <v>74</v>
      </c>
      <c r="AI37" s="173" t="s">
        <v>74</v>
      </c>
      <c r="AJ37" s="173" t="s">
        <v>74</v>
      </c>
      <c r="AK37" s="173" t="s">
        <v>74</v>
      </c>
      <c r="AL37" s="173" t="s">
        <v>74</v>
      </c>
      <c r="AM37" s="173" t="s">
        <v>74</v>
      </c>
      <c r="AN37" s="173" t="s">
        <v>74</v>
      </c>
      <c r="AO37" s="173" t="s">
        <v>74</v>
      </c>
      <c r="AP37" s="173" t="s">
        <v>74</v>
      </c>
      <c r="AQ37" s="173" t="s">
        <v>74</v>
      </c>
      <c r="AR37" s="173" t="s">
        <v>74</v>
      </c>
      <c r="AS37" s="173" t="s">
        <v>74</v>
      </c>
      <c r="AT37" s="173" t="s">
        <v>74</v>
      </c>
      <c r="AU37" s="173" t="s">
        <v>74</v>
      </c>
      <c r="AV37" s="173" t="s">
        <v>74</v>
      </c>
      <c r="AW37" s="173" t="s">
        <v>74</v>
      </c>
      <c r="AX37" s="173" t="s">
        <v>74</v>
      </c>
      <c r="AY37" s="173" t="s">
        <v>74</v>
      </c>
      <c r="AZ37" s="173" t="s">
        <v>74</v>
      </c>
      <c r="BA37" s="173" t="s">
        <v>74</v>
      </c>
      <c r="BB37" s="173" t="s">
        <v>74</v>
      </c>
      <c r="BC37" s="173" t="s">
        <v>74</v>
      </c>
      <c r="BD37" s="173" t="s">
        <v>74</v>
      </c>
      <c r="BE37" s="173" t="s">
        <v>74</v>
      </c>
      <c r="BF37" s="173" t="s">
        <v>1696</v>
      </c>
      <c r="BG37" s="173" t="s">
        <v>1696</v>
      </c>
      <c r="BH37" s="173" t="s">
        <v>1697</v>
      </c>
      <c r="BI37" s="173" t="s">
        <v>1697</v>
      </c>
      <c r="BJ37" s="173" t="s">
        <v>1697</v>
      </c>
      <c r="BK37" s="173" t="s">
        <v>1697</v>
      </c>
      <c r="BL37" s="173" t="s">
        <v>1697</v>
      </c>
      <c r="BM37" s="173" t="s">
        <v>1697</v>
      </c>
      <c r="BN37" s="173" t="s">
        <v>1697</v>
      </c>
      <c r="BO37" s="173" t="s">
        <v>1697</v>
      </c>
      <c r="BP37" s="173" t="s">
        <v>1697</v>
      </c>
      <c r="BQ37" s="173" t="s">
        <v>1697</v>
      </c>
      <c r="BR37" s="173" t="s">
        <v>1697</v>
      </c>
      <c r="BS37" s="173" t="s">
        <v>1697</v>
      </c>
      <c r="BT37" s="173" t="s">
        <v>1697</v>
      </c>
      <c r="BU37" s="173" t="s">
        <v>1697</v>
      </c>
      <c r="BV37" s="173" t="s">
        <v>1697</v>
      </c>
      <c r="BW37" s="173" t="s">
        <v>1697</v>
      </c>
      <c r="BX37" s="173" t="s">
        <v>1697</v>
      </c>
      <c r="BY37" s="173" t="s">
        <v>1697</v>
      </c>
      <c r="BZ37" s="173" t="s">
        <v>1697</v>
      </c>
      <c r="CA37" s="173" t="s">
        <v>1697</v>
      </c>
      <c r="CB37" s="173" t="s">
        <v>1698</v>
      </c>
      <c r="CC37" s="173" t="s">
        <v>1698</v>
      </c>
      <c r="CD37" s="173" t="s">
        <v>1698</v>
      </c>
      <c r="CE37" s="173" t="s">
        <v>1698</v>
      </c>
      <c r="CF37" s="173" t="s">
        <v>1698</v>
      </c>
      <c r="CG37" s="173" t="s">
        <v>1698</v>
      </c>
      <c r="CH37" s="173" t="s">
        <v>1698</v>
      </c>
      <c r="CI37" s="173" t="s">
        <v>1698</v>
      </c>
      <c r="CJ37" s="173" t="s">
        <v>1698</v>
      </c>
      <c r="CK37" s="173" t="s">
        <v>1698</v>
      </c>
      <c r="CL37" s="173" t="s">
        <v>1698</v>
      </c>
      <c r="CM37" s="173" t="s">
        <v>1698</v>
      </c>
      <c r="CN37" s="173" t="s">
        <v>1698</v>
      </c>
    </row>
    <row r="38" spans="1:92" s="109" customFormat="1" ht="13.5" thickBot="1">
      <c r="A38" s="559" t="s">
        <v>507</v>
      </c>
      <c r="B38" s="560" t="s">
        <v>1458</v>
      </c>
      <c r="C38" s="560" t="s">
        <v>1458</v>
      </c>
      <c r="D38" s="560" t="s">
        <v>1458</v>
      </c>
      <c r="E38" s="560" t="s">
        <v>1458</v>
      </c>
      <c r="F38" s="560" t="s">
        <v>1458</v>
      </c>
      <c r="G38" s="560" t="s">
        <v>1458</v>
      </c>
      <c r="H38" s="560" t="s">
        <v>1458</v>
      </c>
      <c r="I38" s="560" t="s">
        <v>1458</v>
      </c>
      <c r="J38" s="560" t="s">
        <v>1458</v>
      </c>
      <c r="K38" s="560" t="s">
        <v>1458</v>
      </c>
      <c r="L38" s="560" t="s">
        <v>1458</v>
      </c>
      <c r="M38" s="560" t="s">
        <v>1458</v>
      </c>
      <c r="N38" s="560" t="s">
        <v>1458</v>
      </c>
      <c r="O38" s="560" t="s">
        <v>1458</v>
      </c>
      <c r="P38" s="560" t="s">
        <v>1458</v>
      </c>
      <c r="Q38" s="560" t="s">
        <v>1458</v>
      </c>
      <c r="R38" s="560" t="s">
        <v>1458</v>
      </c>
      <c r="S38" s="560" t="s">
        <v>1458</v>
      </c>
      <c r="T38" s="560" t="s">
        <v>1458</v>
      </c>
      <c r="U38" s="560" t="s">
        <v>1458</v>
      </c>
      <c r="V38" s="560" t="s">
        <v>1458</v>
      </c>
      <c r="W38" s="560" t="s">
        <v>1458</v>
      </c>
      <c r="X38" s="560" t="s">
        <v>1458</v>
      </c>
      <c r="Y38" s="560" t="s">
        <v>1458</v>
      </c>
      <c r="Z38" s="560" t="s">
        <v>1458</v>
      </c>
      <c r="AA38" s="560" t="s">
        <v>1458</v>
      </c>
      <c r="AB38" s="560" t="s">
        <v>1458</v>
      </c>
      <c r="AC38" s="560" t="s">
        <v>1458</v>
      </c>
      <c r="AD38" s="560" t="s">
        <v>1458</v>
      </c>
      <c r="AE38" s="560" t="s">
        <v>1458</v>
      </c>
      <c r="AF38" s="560" t="s">
        <v>1458</v>
      </c>
      <c r="AG38" s="560" t="s">
        <v>1458</v>
      </c>
      <c r="AH38" s="560" t="s">
        <v>1458</v>
      </c>
      <c r="AI38" s="560" t="s">
        <v>1458</v>
      </c>
      <c r="AJ38" s="560" t="s">
        <v>1458</v>
      </c>
      <c r="AK38" s="560" t="s">
        <v>1458</v>
      </c>
      <c r="AL38" s="560" t="s">
        <v>1458</v>
      </c>
      <c r="AM38" s="560" t="s">
        <v>1458</v>
      </c>
      <c r="AN38" s="560" t="s">
        <v>1458</v>
      </c>
      <c r="AO38" s="560" t="s">
        <v>1458</v>
      </c>
      <c r="AP38" s="560" t="s">
        <v>1458</v>
      </c>
      <c r="AQ38" s="560" t="s">
        <v>1458</v>
      </c>
      <c r="AR38" s="560" t="s">
        <v>1458</v>
      </c>
      <c r="AS38" s="560" t="s">
        <v>1458</v>
      </c>
      <c r="AT38" s="560" t="s">
        <v>1458</v>
      </c>
      <c r="AU38" s="560" t="s">
        <v>1688</v>
      </c>
      <c r="AV38" s="560" t="s">
        <v>1680</v>
      </c>
      <c r="AW38" s="560" t="s">
        <v>1680</v>
      </c>
      <c r="AX38" s="560" t="s">
        <v>1680</v>
      </c>
      <c r="AY38" s="560" t="s">
        <v>1680</v>
      </c>
      <c r="AZ38" s="560" t="s">
        <v>1681</v>
      </c>
      <c r="BA38" s="560" t="s">
        <v>1681</v>
      </c>
      <c r="BB38" s="560" t="s">
        <v>1681</v>
      </c>
      <c r="BC38" s="560" t="s">
        <v>1681</v>
      </c>
      <c r="BD38" s="560" t="s">
        <v>1680</v>
      </c>
      <c r="BE38" s="560" t="s">
        <v>1681</v>
      </c>
      <c r="BF38" s="560" t="s">
        <v>1681</v>
      </c>
      <c r="BG38" s="560" t="s">
        <v>1681</v>
      </c>
      <c r="BH38" s="560" t="s">
        <v>1681</v>
      </c>
      <c r="BI38" s="560" t="s">
        <v>1681</v>
      </c>
      <c r="BJ38" s="560" t="s">
        <v>1680</v>
      </c>
      <c r="BK38" s="560" t="s">
        <v>1681</v>
      </c>
      <c r="BL38" s="560" t="s">
        <v>1681</v>
      </c>
      <c r="BM38" s="560" t="s">
        <v>1681</v>
      </c>
      <c r="BN38" s="560" t="s">
        <v>1681</v>
      </c>
      <c r="BO38" s="560" t="s">
        <v>1680</v>
      </c>
      <c r="BP38" s="560" t="s">
        <v>1680</v>
      </c>
      <c r="BQ38" s="560" t="s">
        <v>1680</v>
      </c>
      <c r="BR38" s="560" t="s">
        <v>1680</v>
      </c>
      <c r="BS38" s="560" t="s">
        <v>1680</v>
      </c>
      <c r="BT38" s="560" t="s">
        <v>1680</v>
      </c>
      <c r="BU38" s="560" t="s">
        <v>1680</v>
      </c>
      <c r="BV38" s="560" t="s">
        <v>1680</v>
      </c>
      <c r="BW38" s="560" t="s">
        <v>1680</v>
      </c>
      <c r="BX38" s="560" t="s">
        <v>1680</v>
      </c>
      <c r="BY38" s="560" t="s">
        <v>1680</v>
      </c>
      <c r="BZ38" s="560" t="s">
        <v>1680</v>
      </c>
      <c r="CA38" s="560" t="s">
        <v>1680</v>
      </c>
      <c r="CB38" s="560" t="s">
        <v>1680</v>
      </c>
      <c r="CC38" s="560" t="s">
        <v>1680</v>
      </c>
      <c r="CD38" s="560" t="s">
        <v>1680</v>
      </c>
      <c r="CE38" s="560" t="s">
        <v>1680</v>
      </c>
      <c r="CF38" s="560" t="s">
        <v>1680</v>
      </c>
      <c r="CG38" s="560" t="s">
        <v>1680</v>
      </c>
      <c r="CH38" s="560" t="s">
        <v>1680</v>
      </c>
      <c r="CI38" s="560" t="s">
        <v>1680</v>
      </c>
      <c r="CJ38" s="560" t="s">
        <v>1680</v>
      </c>
      <c r="CK38" s="560" t="s">
        <v>1680</v>
      </c>
      <c r="CL38" s="560" t="s">
        <v>1680</v>
      </c>
      <c r="CM38" s="560" t="s">
        <v>1680</v>
      </c>
      <c r="CN38" s="560" t="s">
        <v>1680</v>
      </c>
    </row>
    <row r="39" spans="1:92" s="109" customFormat="1" ht="13.5" thickTop="1">
      <c r="C39" s="291"/>
      <c r="D39" s="291"/>
      <c r="E39" s="291"/>
      <c r="F39" s="291"/>
      <c r="G39" s="291"/>
      <c r="H39" s="291"/>
      <c r="I39" s="291"/>
      <c r="J39" s="291"/>
      <c r="K39" s="291"/>
      <c r="L39" s="291"/>
      <c r="M39" s="291"/>
      <c r="N39" s="291"/>
      <c r="O39" s="291"/>
      <c r="P39" s="291"/>
      <c r="Q39" s="291"/>
      <c r="R39" s="291"/>
      <c r="S39" s="291"/>
      <c r="T39" s="291"/>
      <c r="U39" s="291"/>
      <c r="V39" s="291"/>
      <c r="W39" s="291"/>
      <c r="X39" s="291"/>
      <c r="Y39" s="291"/>
      <c r="Z39" s="291"/>
      <c r="AA39" s="291"/>
      <c r="AB39" s="291"/>
      <c r="AC39" s="291"/>
      <c r="AD39" s="291"/>
      <c r="AE39" s="291"/>
      <c r="AF39" s="291"/>
      <c r="AG39" s="291"/>
      <c r="AH39" s="291"/>
      <c r="AI39" s="291"/>
      <c r="AJ39" s="291"/>
      <c r="AK39" s="291"/>
      <c r="AL39" s="291"/>
      <c r="AM39" s="291"/>
      <c r="AN39" s="291"/>
      <c r="AO39" s="291"/>
      <c r="AP39" s="291"/>
      <c r="AQ39" s="291"/>
      <c r="AR39" s="291"/>
      <c r="AS39" s="291"/>
      <c r="AT39" s="291"/>
      <c r="AU39" s="291"/>
      <c r="AV39" s="291"/>
      <c r="AW39" s="291"/>
      <c r="AX39" s="291"/>
      <c r="AY39" s="291"/>
      <c r="AZ39" s="291"/>
      <c r="BA39" s="291"/>
      <c r="BB39" s="291"/>
      <c r="BC39" s="291"/>
      <c r="BD39" s="291"/>
      <c r="BE39" s="291"/>
      <c r="BF39" s="291"/>
      <c r="BG39" s="291"/>
      <c r="BH39" s="291"/>
      <c r="BI39" s="291"/>
      <c r="BJ39" s="291"/>
      <c r="BK39" s="291"/>
      <c r="BL39" s="291"/>
      <c r="BM39" s="291"/>
      <c r="BN39" s="291"/>
      <c r="BO39" s="291"/>
      <c r="BP39" s="291"/>
      <c r="BQ39" s="291"/>
      <c r="BR39" s="291"/>
    </row>
    <row r="40" spans="1:92" s="109" customFormat="1">
      <c r="C40" s="291"/>
      <c r="D40" s="291"/>
      <c r="E40" s="291"/>
      <c r="F40" s="291"/>
      <c r="G40" s="291"/>
      <c r="H40" s="291"/>
      <c r="I40" s="291"/>
      <c r="J40" s="291"/>
      <c r="K40" s="291"/>
      <c r="L40" s="291"/>
      <c r="M40" s="291"/>
      <c r="N40" s="291"/>
      <c r="O40" s="291"/>
      <c r="P40" s="291"/>
      <c r="Q40" s="291"/>
      <c r="R40" s="291"/>
      <c r="S40" s="291"/>
      <c r="T40" s="291"/>
      <c r="U40" s="291"/>
      <c r="V40" s="291"/>
      <c r="W40" s="291"/>
      <c r="X40" s="291"/>
      <c r="Y40" s="291"/>
      <c r="Z40" s="291"/>
      <c r="AA40" s="291"/>
      <c r="AB40" s="291"/>
      <c r="AC40" s="291"/>
      <c r="AD40" s="291"/>
      <c r="AE40" s="291"/>
      <c r="AF40" s="291"/>
      <c r="AG40" s="291"/>
      <c r="AH40" s="291"/>
      <c r="AI40" s="291"/>
      <c r="AJ40" s="291"/>
      <c r="AK40" s="291"/>
      <c r="AL40" s="291"/>
      <c r="AM40" s="291"/>
      <c r="AN40" s="291"/>
      <c r="AO40" s="291"/>
      <c r="AP40" s="291"/>
      <c r="AQ40" s="291"/>
      <c r="AR40" s="291"/>
      <c r="AS40" s="291"/>
      <c r="AT40" s="291"/>
      <c r="AU40" s="291"/>
      <c r="AV40" s="291"/>
      <c r="AW40" s="291"/>
      <c r="AX40" s="291"/>
      <c r="AY40" s="291"/>
      <c r="AZ40" s="291"/>
      <c r="BA40" s="291"/>
      <c r="BB40" s="291"/>
      <c r="BC40" s="291"/>
      <c r="BD40" s="291"/>
      <c r="BE40" s="291"/>
      <c r="BF40" s="291"/>
      <c r="BG40" s="291"/>
      <c r="BH40" s="291"/>
      <c r="BI40" s="291"/>
      <c r="BJ40" s="291"/>
      <c r="BK40" s="291"/>
      <c r="BL40" s="291"/>
      <c r="BM40" s="291"/>
      <c r="BN40" s="291"/>
      <c r="BO40" s="291"/>
      <c r="BP40" s="291"/>
      <c r="BQ40" s="291"/>
      <c r="BR40" s="291"/>
    </row>
    <row r="41" spans="1:92" s="291" customFormat="1">
      <c r="A41" s="109"/>
      <c r="B41" s="242"/>
      <c r="C41" s="243"/>
      <c r="D41" s="243"/>
      <c r="E41" s="243"/>
      <c r="F41" s="243"/>
      <c r="G41" s="243"/>
      <c r="H41" s="243"/>
      <c r="I41" s="243"/>
      <c r="J41" s="243"/>
      <c r="K41" s="243"/>
      <c r="L41" s="243"/>
      <c r="M41" s="243"/>
      <c r="N41" s="243"/>
      <c r="O41" s="243"/>
      <c r="P41" s="243"/>
      <c r="Q41" s="243"/>
      <c r="R41" s="243"/>
      <c r="S41" s="243"/>
      <c r="T41" s="243"/>
      <c r="U41" s="243"/>
      <c r="V41" s="243"/>
      <c r="W41" s="243"/>
      <c r="X41" s="243"/>
      <c r="Y41" s="243"/>
      <c r="Z41" s="243"/>
      <c r="AA41" s="243"/>
      <c r="AB41" s="243"/>
      <c r="AC41" s="243"/>
      <c r="AD41" s="243"/>
      <c r="AE41" s="243"/>
      <c r="AF41" s="243"/>
      <c r="AG41" s="243"/>
      <c r="AH41" s="243"/>
      <c r="AI41" s="243"/>
      <c r="AJ41" s="243"/>
      <c r="AK41" s="243"/>
      <c r="AL41" s="243"/>
      <c r="AM41" s="243"/>
      <c r="AN41" s="243"/>
      <c r="AO41" s="243"/>
      <c r="AP41" s="243"/>
      <c r="AQ41" s="243"/>
      <c r="AR41" s="243"/>
      <c r="AS41" s="243"/>
    </row>
    <row r="42" spans="1:92" s="291" customFormat="1">
      <c r="A42" s="109"/>
      <c r="B42" s="242"/>
      <c r="C42" s="243"/>
      <c r="D42" s="243"/>
      <c r="E42" s="243"/>
      <c r="F42" s="243"/>
      <c r="G42" s="243"/>
      <c r="H42" s="243"/>
      <c r="I42" s="243"/>
      <c r="J42" s="243"/>
      <c r="K42" s="243"/>
      <c r="L42" s="243"/>
      <c r="M42" s="243"/>
      <c r="N42" s="243"/>
      <c r="O42" s="243"/>
      <c r="P42" s="243"/>
      <c r="Q42" s="243"/>
      <c r="R42" s="243"/>
      <c r="S42" s="243"/>
      <c r="T42" s="243"/>
      <c r="U42" s="243"/>
      <c r="V42" s="243"/>
      <c r="W42" s="243"/>
      <c r="X42" s="243"/>
      <c r="Y42" s="243"/>
      <c r="Z42" s="243"/>
      <c r="AA42" s="243"/>
      <c r="AB42" s="243"/>
      <c r="AC42" s="243"/>
      <c r="AD42" s="243"/>
      <c r="AE42" s="243"/>
      <c r="AF42" s="243"/>
      <c r="AG42" s="243"/>
      <c r="AH42" s="243"/>
      <c r="AI42" s="243"/>
      <c r="AJ42" s="243"/>
      <c r="AK42" s="243"/>
      <c r="AL42" s="243"/>
      <c r="AM42" s="243"/>
      <c r="AN42" s="243"/>
      <c r="AO42" s="243"/>
      <c r="AP42" s="243"/>
      <c r="AQ42" s="243"/>
      <c r="AR42" s="243"/>
      <c r="AS42" s="243"/>
    </row>
    <row r="43" spans="1:92" s="109" customFormat="1">
      <c r="B43" s="242"/>
      <c r="C43" s="243"/>
      <c r="D43" s="243"/>
      <c r="E43" s="243"/>
      <c r="F43" s="243"/>
      <c r="G43" s="243"/>
      <c r="H43" s="243"/>
      <c r="I43" s="243"/>
      <c r="J43" s="243"/>
      <c r="K43" s="243"/>
      <c r="L43" s="243"/>
      <c r="M43" s="243"/>
      <c r="N43" s="243"/>
      <c r="O43" s="243"/>
      <c r="P43" s="243"/>
      <c r="Q43" s="243"/>
      <c r="R43" s="243"/>
      <c r="S43" s="243"/>
      <c r="T43" s="243"/>
      <c r="U43" s="243"/>
      <c r="V43" s="243"/>
      <c r="W43" s="243"/>
      <c r="X43" s="243"/>
      <c r="Y43" s="243"/>
      <c r="Z43" s="243"/>
      <c r="AA43" s="243"/>
      <c r="AB43" s="243"/>
      <c r="AC43" s="243"/>
      <c r="AD43" s="243"/>
      <c r="AE43" s="243"/>
      <c r="AF43" s="243"/>
      <c r="AG43" s="243"/>
      <c r="AH43" s="243"/>
      <c r="AI43" s="243"/>
      <c r="AJ43" s="243"/>
      <c r="AK43" s="243"/>
      <c r="AL43" s="243"/>
      <c r="AM43" s="243"/>
      <c r="AN43" s="243"/>
      <c r="AO43" s="243"/>
      <c r="AP43" s="243"/>
      <c r="AQ43" s="243"/>
      <c r="AR43" s="243"/>
      <c r="AS43" s="243"/>
      <c r="AT43" s="291"/>
      <c r="AU43" s="291"/>
      <c r="AV43" s="291"/>
      <c r="AW43" s="291"/>
      <c r="AX43" s="291"/>
      <c r="AY43" s="291"/>
      <c r="AZ43" s="291"/>
      <c r="BA43" s="291"/>
      <c r="BB43" s="291"/>
      <c r="BC43" s="291"/>
      <c r="BD43" s="291"/>
      <c r="BE43" s="291"/>
      <c r="BF43" s="291"/>
      <c r="BG43" s="291"/>
      <c r="BH43" s="291"/>
      <c r="BI43" s="291"/>
      <c r="BJ43" s="291"/>
      <c r="BK43" s="291"/>
      <c r="BL43" s="291"/>
      <c r="BM43" s="291"/>
      <c r="BN43" s="291"/>
      <c r="BO43" s="291"/>
      <c r="BP43" s="291"/>
      <c r="BQ43" s="291"/>
      <c r="BR43" s="291"/>
    </row>
    <row r="44" spans="1:92" s="109" customFormat="1">
      <c r="B44" s="242"/>
      <c r="C44" s="243"/>
      <c r="D44" s="243"/>
      <c r="E44" s="243"/>
      <c r="F44" s="243"/>
      <c r="G44" s="243"/>
      <c r="H44" s="243"/>
      <c r="I44" s="243"/>
      <c r="J44" s="243"/>
      <c r="K44" s="243"/>
      <c r="L44" s="243"/>
      <c r="M44" s="243"/>
      <c r="N44" s="243"/>
      <c r="O44" s="243"/>
      <c r="P44" s="243"/>
      <c r="Q44" s="243"/>
      <c r="R44" s="243"/>
      <c r="S44" s="243"/>
      <c r="T44" s="243"/>
      <c r="U44" s="243"/>
      <c r="V44" s="243"/>
      <c r="W44" s="243"/>
      <c r="X44" s="243"/>
      <c r="Y44" s="243"/>
      <c r="Z44" s="243"/>
      <c r="AA44" s="243"/>
      <c r="AB44" s="243"/>
      <c r="AC44" s="243"/>
      <c r="AD44" s="243"/>
      <c r="AE44" s="243"/>
      <c r="AF44" s="243"/>
      <c r="AG44" s="243"/>
      <c r="AH44" s="243"/>
      <c r="AI44" s="243"/>
      <c r="AJ44" s="243"/>
      <c r="AK44" s="243"/>
      <c r="AL44" s="243"/>
      <c r="AM44" s="243"/>
      <c r="AN44" s="243"/>
      <c r="AO44" s="243"/>
      <c r="AP44" s="243"/>
      <c r="AQ44" s="243"/>
      <c r="AR44" s="243"/>
      <c r="AS44" s="243"/>
      <c r="AT44" s="291"/>
      <c r="AU44" s="291"/>
      <c r="AV44" s="291"/>
      <c r="AW44" s="291"/>
      <c r="AX44" s="291"/>
      <c r="AY44" s="291"/>
      <c r="AZ44" s="291"/>
      <c r="BA44" s="291"/>
      <c r="BB44" s="291"/>
      <c r="BC44" s="291"/>
      <c r="BD44" s="291"/>
      <c r="BE44" s="291"/>
      <c r="BF44" s="291"/>
      <c r="BG44" s="291"/>
      <c r="BH44" s="291"/>
      <c r="BI44" s="291"/>
      <c r="BJ44" s="291"/>
      <c r="BK44" s="291"/>
      <c r="BL44" s="291"/>
      <c r="BM44" s="291"/>
      <c r="BN44" s="291"/>
      <c r="BO44" s="291"/>
      <c r="BP44" s="291"/>
      <c r="BQ44" s="291"/>
      <c r="BR44" s="291"/>
    </row>
    <row r="45" spans="1:92" s="109" customFormat="1">
      <c r="B45" s="242"/>
      <c r="C45" s="243"/>
      <c r="D45" s="243"/>
      <c r="E45" s="243"/>
      <c r="F45" s="243"/>
      <c r="G45" s="243"/>
      <c r="H45" s="243"/>
      <c r="I45" s="243"/>
      <c r="J45" s="243"/>
      <c r="K45" s="243"/>
      <c r="L45" s="243"/>
      <c r="M45" s="243"/>
      <c r="N45" s="243"/>
      <c r="O45" s="243"/>
      <c r="P45" s="243"/>
      <c r="Q45" s="243"/>
      <c r="R45" s="243"/>
      <c r="S45" s="243"/>
      <c r="T45" s="243"/>
      <c r="U45" s="243"/>
      <c r="V45" s="243"/>
      <c r="W45" s="243"/>
      <c r="X45" s="243"/>
      <c r="Y45" s="243"/>
      <c r="Z45" s="243"/>
      <c r="AA45" s="243"/>
      <c r="AB45" s="243"/>
      <c r="AC45" s="243"/>
      <c r="AD45" s="243"/>
      <c r="AE45" s="243"/>
      <c r="AF45" s="243"/>
      <c r="AG45" s="243"/>
      <c r="AH45" s="243"/>
      <c r="AI45" s="243"/>
      <c r="AJ45" s="243"/>
      <c r="AK45" s="243"/>
      <c r="AL45" s="243"/>
      <c r="AM45" s="243"/>
      <c r="AN45" s="243"/>
      <c r="AO45" s="243"/>
      <c r="AP45" s="243"/>
      <c r="AQ45" s="243"/>
      <c r="AR45" s="243"/>
      <c r="AS45" s="243"/>
      <c r="AT45" s="291"/>
      <c r="AU45" s="291"/>
      <c r="AV45" s="291"/>
      <c r="AW45" s="291"/>
      <c r="AX45" s="291"/>
      <c r="AY45" s="291"/>
      <c r="AZ45" s="291"/>
      <c r="BA45" s="291"/>
      <c r="BB45" s="291"/>
      <c r="BC45" s="291"/>
      <c r="BD45" s="291"/>
      <c r="BE45" s="291"/>
      <c r="BF45" s="291"/>
      <c r="BG45" s="291"/>
      <c r="BH45" s="291"/>
      <c r="BI45" s="291"/>
      <c r="BJ45" s="291"/>
      <c r="BK45" s="291"/>
      <c r="BL45" s="291"/>
      <c r="BM45" s="291"/>
      <c r="BN45" s="291"/>
      <c r="BO45" s="291"/>
      <c r="BP45" s="291"/>
      <c r="BQ45" s="291"/>
      <c r="BR45" s="291"/>
    </row>
    <row r="46" spans="1:92" s="109" customFormat="1">
      <c r="B46" s="242"/>
      <c r="C46" s="243"/>
      <c r="D46" s="243"/>
      <c r="E46" s="243"/>
      <c r="F46" s="243"/>
      <c r="G46" s="243"/>
      <c r="H46" s="243"/>
      <c r="I46" s="243"/>
      <c r="J46" s="243"/>
      <c r="K46" s="243"/>
      <c r="L46" s="243"/>
      <c r="M46" s="243"/>
      <c r="N46" s="243"/>
      <c r="O46" s="243"/>
      <c r="P46" s="243"/>
      <c r="Q46" s="243"/>
      <c r="R46" s="243"/>
      <c r="S46" s="243"/>
      <c r="T46" s="243"/>
      <c r="U46" s="243"/>
      <c r="V46" s="243"/>
      <c r="W46" s="243"/>
      <c r="X46" s="243"/>
      <c r="Y46" s="243"/>
      <c r="Z46" s="243"/>
      <c r="AA46" s="243"/>
      <c r="AB46" s="243"/>
      <c r="AC46" s="243"/>
      <c r="AD46" s="243"/>
      <c r="AE46" s="243"/>
      <c r="AF46" s="243"/>
      <c r="AG46" s="243"/>
      <c r="AH46" s="243"/>
      <c r="AI46" s="243"/>
      <c r="AJ46" s="243"/>
      <c r="AK46" s="243"/>
      <c r="AL46" s="243"/>
      <c r="AM46" s="243"/>
      <c r="AN46" s="243"/>
      <c r="AO46" s="243"/>
      <c r="AP46" s="243"/>
      <c r="AQ46" s="243"/>
      <c r="AR46" s="243"/>
      <c r="AS46" s="243"/>
      <c r="AT46" s="291"/>
      <c r="AU46" s="291"/>
      <c r="AV46" s="291"/>
      <c r="AW46" s="291"/>
      <c r="AX46" s="291"/>
      <c r="AY46" s="291"/>
      <c r="AZ46" s="291"/>
      <c r="BA46" s="291"/>
      <c r="BB46" s="291"/>
      <c r="BC46" s="291"/>
      <c r="BD46" s="291"/>
      <c r="BE46" s="291"/>
      <c r="BF46" s="291"/>
      <c r="BG46" s="291"/>
      <c r="BH46" s="291"/>
      <c r="BI46" s="291"/>
      <c r="BJ46" s="291"/>
      <c r="BK46" s="291"/>
      <c r="BL46" s="291"/>
      <c r="BM46" s="291"/>
      <c r="BN46" s="291"/>
      <c r="BO46" s="291"/>
      <c r="BP46" s="291"/>
      <c r="BQ46" s="291"/>
      <c r="BR46" s="291"/>
    </row>
    <row r="47" spans="1:92" s="109" customFormat="1">
      <c r="B47" s="242"/>
      <c r="C47" s="243"/>
      <c r="D47" s="243"/>
      <c r="E47" s="243"/>
      <c r="F47" s="243"/>
      <c r="G47" s="243"/>
      <c r="H47" s="243"/>
      <c r="I47" s="243"/>
      <c r="J47" s="243"/>
      <c r="K47" s="243"/>
      <c r="L47" s="243"/>
      <c r="M47" s="243"/>
      <c r="N47" s="243"/>
      <c r="O47" s="243"/>
      <c r="P47" s="243"/>
      <c r="Q47" s="243"/>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91"/>
      <c r="AU47" s="291"/>
      <c r="AV47" s="291"/>
      <c r="AW47" s="291"/>
      <c r="AX47" s="291"/>
      <c r="AY47" s="291"/>
      <c r="AZ47" s="291"/>
      <c r="BA47" s="291"/>
      <c r="BB47" s="291"/>
      <c r="BC47" s="291"/>
      <c r="BD47" s="291"/>
      <c r="BE47" s="291"/>
      <c r="BF47" s="291"/>
      <c r="BG47" s="291"/>
      <c r="BH47" s="291"/>
      <c r="BI47" s="291"/>
      <c r="BJ47" s="291"/>
      <c r="BK47" s="291"/>
      <c r="BL47" s="291"/>
      <c r="BM47" s="291"/>
      <c r="BN47" s="291"/>
      <c r="BO47" s="291"/>
      <c r="BP47" s="291"/>
      <c r="BQ47" s="291"/>
      <c r="BR47" s="291"/>
    </row>
    <row r="48" spans="1:92" s="109" customFormat="1">
      <c r="B48" s="242"/>
      <c r="C48" s="243"/>
      <c r="D48" s="243"/>
      <c r="E48" s="243"/>
      <c r="F48" s="243"/>
      <c r="G48" s="243"/>
      <c r="H48" s="243"/>
      <c r="I48" s="243"/>
      <c r="J48" s="243"/>
      <c r="K48" s="243"/>
      <c r="L48" s="243"/>
      <c r="M48" s="243"/>
      <c r="N48" s="243"/>
      <c r="O48" s="243"/>
      <c r="P48" s="243"/>
      <c r="Q48" s="243"/>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91"/>
      <c r="AU48" s="291"/>
      <c r="AV48" s="291"/>
      <c r="AW48" s="291"/>
      <c r="AX48" s="291"/>
      <c r="AY48" s="291"/>
      <c r="AZ48" s="291"/>
      <c r="BA48" s="291"/>
      <c r="BB48" s="291"/>
      <c r="BC48" s="291"/>
      <c r="BD48" s="291"/>
      <c r="BE48" s="291"/>
      <c r="BF48" s="291"/>
      <c r="BG48" s="291"/>
      <c r="BH48" s="291"/>
      <c r="BI48" s="291"/>
      <c r="BJ48" s="291"/>
      <c r="BK48" s="291"/>
      <c r="BL48" s="291"/>
      <c r="BM48" s="291"/>
      <c r="BN48" s="291"/>
      <c r="BO48" s="291"/>
      <c r="BP48" s="291"/>
      <c r="BQ48" s="291"/>
      <c r="BR48" s="291"/>
    </row>
    <row r="49" spans="2:70" s="109" customFormat="1">
      <c r="B49" s="242"/>
      <c r="C49" s="243"/>
      <c r="D49" s="243"/>
      <c r="E49" s="243"/>
      <c r="F49" s="243"/>
      <c r="G49" s="243"/>
      <c r="H49" s="243"/>
      <c r="I49" s="243"/>
      <c r="J49" s="243"/>
      <c r="K49" s="243"/>
      <c r="L49" s="243"/>
      <c r="M49" s="243"/>
      <c r="N49" s="243"/>
      <c r="O49" s="243"/>
      <c r="P49" s="243"/>
      <c r="Q49" s="243"/>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91"/>
      <c r="AU49" s="291"/>
      <c r="AV49" s="291"/>
      <c r="AW49" s="291"/>
      <c r="AX49" s="291"/>
      <c r="AY49" s="291"/>
      <c r="AZ49" s="291"/>
      <c r="BA49" s="291"/>
      <c r="BB49" s="291"/>
      <c r="BC49" s="291"/>
      <c r="BD49" s="291"/>
      <c r="BE49" s="291"/>
      <c r="BF49" s="291"/>
      <c r="BG49" s="291"/>
      <c r="BH49" s="291"/>
      <c r="BI49" s="291"/>
      <c r="BJ49" s="291"/>
      <c r="BK49" s="291"/>
      <c r="BL49" s="291"/>
      <c r="BM49" s="291"/>
      <c r="BN49" s="291"/>
      <c r="BO49" s="291"/>
      <c r="BP49" s="291"/>
      <c r="BQ49" s="291"/>
      <c r="BR49" s="291"/>
    </row>
    <row r="50" spans="2:70" s="109" customFormat="1">
      <c r="B50" s="242"/>
      <c r="C50" s="243"/>
      <c r="D50" s="243"/>
      <c r="E50" s="243"/>
      <c r="F50" s="243"/>
      <c r="G50" s="243"/>
      <c r="H50" s="243"/>
      <c r="I50" s="243"/>
      <c r="J50" s="243"/>
      <c r="K50" s="243"/>
      <c r="L50" s="243"/>
      <c r="M50" s="243"/>
      <c r="N50" s="243"/>
      <c r="O50" s="243"/>
      <c r="P50" s="243"/>
      <c r="Q50" s="243"/>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91"/>
      <c r="AU50" s="291"/>
      <c r="AV50" s="291"/>
      <c r="AW50" s="291"/>
      <c r="AX50" s="291"/>
      <c r="AY50" s="291"/>
      <c r="AZ50" s="291"/>
      <c r="BA50" s="291"/>
      <c r="BB50" s="291"/>
      <c r="BC50" s="291"/>
      <c r="BD50" s="291"/>
      <c r="BE50" s="291"/>
      <c r="BF50" s="291"/>
      <c r="BG50" s="291"/>
      <c r="BH50" s="291"/>
      <c r="BI50" s="291"/>
      <c r="BJ50" s="291"/>
      <c r="BK50" s="291"/>
      <c r="BL50" s="291"/>
      <c r="BM50" s="291"/>
      <c r="BN50" s="291"/>
      <c r="BO50" s="291"/>
      <c r="BP50" s="291"/>
      <c r="BQ50" s="291"/>
      <c r="BR50" s="291"/>
    </row>
    <row r="51" spans="2:70" s="109" customFormat="1">
      <c r="B51" s="242"/>
      <c r="C51" s="243"/>
      <c r="D51" s="243"/>
      <c r="E51" s="243"/>
      <c r="F51" s="243"/>
      <c r="G51" s="243"/>
      <c r="H51" s="243"/>
      <c r="I51" s="243"/>
      <c r="J51" s="243"/>
      <c r="K51" s="243"/>
      <c r="L51" s="243"/>
      <c r="M51" s="243"/>
      <c r="N51" s="243"/>
      <c r="O51" s="243"/>
      <c r="P51" s="243"/>
      <c r="Q51" s="243"/>
      <c r="R51" s="243"/>
      <c r="S51" s="243"/>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c r="AW51" s="243"/>
      <c r="AX51" s="243"/>
      <c r="AY51" s="243"/>
      <c r="AZ51" s="291"/>
      <c r="BA51" s="291"/>
      <c r="BB51" s="291"/>
      <c r="BC51" s="291"/>
      <c r="BD51" s="291"/>
      <c r="BE51" s="291"/>
      <c r="BF51" s="291"/>
      <c r="BG51" s="291"/>
      <c r="BH51" s="291"/>
      <c r="BI51" s="291"/>
      <c r="BJ51" s="291"/>
      <c r="BK51" s="291"/>
      <c r="BL51" s="291"/>
      <c r="BM51" s="291"/>
      <c r="BN51" s="291"/>
      <c r="BO51" s="291"/>
      <c r="BP51" s="291"/>
      <c r="BQ51" s="291"/>
      <c r="BR51" s="291"/>
    </row>
    <row r="52" spans="2:70" s="109" customFormat="1">
      <c r="B52" s="242"/>
      <c r="C52" s="243"/>
      <c r="D52" s="243"/>
      <c r="E52" s="243"/>
      <c r="F52" s="243"/>
      <c r="G52" s="243"/>
      <c r="H52" s="243"/>
      <c r="I52" s="243"/>
      <c r="J52" s="243"/>
      <c r="K52" s="243"/>
      <c r="L52" s="243"/>
      <c r="M52" s="243"/>
      <c r="N52" s="243"/>
      <c r="O52" s="243"/>
      <c r="P52" s="243"/>
      <c r="Q52" s="243"/>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c r="AW52" s="243"/>
      <c r="AX52" s="243"/>
      <c r="AY52" s="243"/>
      <c r="AZ52" s="291"/>
      <c r="BA52" s="291"/>
      <c r="BB52" s="291"/>
      <c r="BC52" s="291"/>
      <c r="BD52" s="291"/>
      <c r="BE52" s="291"/>
      <c r="BF52" s="291"/>
      <c r="BG52" s="291"/>
      <c r="BH52" s="291"/>
      <c r="BI52" s="291"/>
      <c r="BJ52" s="291"/>
      <c r="BK52" s="291"/>
      <c r="BL52" s="291"/>
      <c r="BM52" s="291"/>
      <c r="BN52" s="291"/>
      <c r="BO52" s="291"/>
      <c r="BP52" s="291"/>
      <c r="BQ52" s="291"/>
      <c r="BR52" s="291"/>
    </row>
    <row r="53" spans="2:70" s="109" customFormat="1">
      <c r="B53" s="242"/>
      <c r="C53" s="243"/>
      <c r="D53" s="243"/>
      <c r="E53" s="243"/>
      <c r="F53" s="243"/>
      <c r="G53" s="243"/>
      <c r="H53" s="243"/>
      <c r="I53" s="243"/>
      <c r="J53" s="243"/>
      <c r="K53" s="243"/>
      <c r="L53" s="243"/>
      <c r="M53" s="243"/>
      <c r="N53" s="243"/>
      <c r="O53" s="243"/>
      <c r="P53" s="243"/>
      <c r="Q53" s="243"/>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43"/>
      <c r="AY53" s="243"/>
      <c r="AZ53" s="291"/>
      <c r="BA53" s="291"/>
      <c r="BB53" s="291"/>
      <c r="BC53" s="291"/>
      <c r="BD53" s="291"/>
      <c r="BE53" s="291"/>
      <c r="BF53" s="291"/>
      <c r="BG53" s="291"/>
      <c r="BH53" s="291"/>
      <c r="BI53" s="291"/>
      <c r="BJ53" s="291"/>
      <c r="BK53" s="291"/>
      <c r="BL53" s="291"/>
      <c r="BM53" s="291"/>
      <c r="BN53" s="291"/>
      <c r="BO53" s="291"/>
      <c r="BP53" s="291"/>
      <c r="BQ53" s="291"/>
      <c r="BR53" s="291"/>
    </row>
    <row r="54" spans="2:70" s="109" customFormat="1">
      <c r="B54" s="242"/>
      <c r="C54" s="243"/>
      <c r="D54" s="243"/>
      <c r="E54" s="243"/>
      <c r="F54" s="243"/>
      <c r="G54" s="243"/>
      <c r="H54" s="243"/>
      <c r="I54" s="243"/>
      <c r="J54" s="243"/>
      <c r="K54" s="243"/>
      <c r="L54" s="243"/>
      <c r="M54" s="243"/>
      <c r="N54" s="243"/>
      <c r="O54" s="243"/>
      <c r="P54" s="243"/>
      <c r="Q54" s="243"/>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c r="AW54" s="243"/>
      <c r="AX54" s="243"/>
      <c r="AY54" s="243"/>
      <c r="AZ54" s="291"/>
      <c r="BA54" s="291"/>
      <c r="BB54" s="291"/>
      <c r="BC54" s="291"/>
      <c r="BD54" s="291"/>
      <c r="BE54" s="291"/>
      <c r="BF54" s="291"/>
      <c r="BG54" s="291"/>
      <c r="BH54" s="291"/>
      <c r="BI54" s="291"/>
      <c r="BJ54" s="291"/>
      <c r="BK54" s="291"/>
      <c r="BL54" s="291"/>
      <c r="BM54" s="291"/>
      <c r="BN54" s="291"/>
      <c r="BO54" s="291"/>
      <c r="BP54" s="291"/>
      <c r="BQ54" s="291"/>
      <c r="BR54" s="291"/>
    </row>
    <row r="55" spans="2:70" s="109" customFormat="1">
      <c r="B55" s="242"/>
      <c r="C55" s="243"/>
      <c r="D55" s="243"/>
      <c r="E55" s="243"/>
      <c r="F55" s="243"/>
      <c r="G55" s="243"/>
      <c r="H55" s="243"/>
      <c r="I55" s="243"/>
      <c r="J55" s="243"/>
      <c r="K55" s="243"/>
      <c r="L55" s="243"/>
      <c r="M55" s="243"/>
      <c r="N55" s="243"/>
      <c r="O55" s="243"/>
      <c r="P55" s="243"/>
      <c r="Q55" s="243"/>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c r="AU55" s="243"/>
      <c r="AV55" s="243"/>
      <c r="AW55" s="243"/>
      <c r="AX55" s="243"/>
      <c r="AY55" s="243"/>
      <c r="AZ55" s="291"/>
      <c r="BA55" s="291"/>
      <c r="BB55" s="291"/>
      <c r="BC55" s="291"/>
      <c r="BD55" s="291"/>
      <c r="BE55" s="291"/>
      <c r="BF55" s="291"/>
      <c r="BG55" s="291"/>
      <c r="BH55" s="291"/>
      <c r="BI55" s="291"/>
      <c r="BJ55" s="291"/>
      <c r="BK55" s="291"/>
      <c r="BL55" s="291"/>
      <c r="BM55" s="291"/>
      <c r="BN55" s="291"/>
      <c r="BO55" s="291"/>
      <c r="BP55" s="291"/>
      <c r="BQ55" s="291"/>
      <c r="BR55" s="291"/>
    </row>
    <row r="56" spans="2:70" s="109" customFormat="1">
      <c r="B56" s="242"/>
      <c r="C56" s="243"/>
      <c r="D56" s="243"/>
      <c r="E56" s="243"/>
      <c r="F56" s="243"/>
      <c r="G56" s="243"/>
      <c r="H56" s="243"/>
      <c r="I56" s="243"/>
      <c r="J56" s="243"/>
      <c r="K56" s="243"/>
      <c r="L56" s="243"/>
      <c r="M56" s="243"/>
      <c r="N56" s="243"/>
      <c r="O56" s="243"/>
      <c r="P56" s="243"/>
      <c r="Q56" s="243"/>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3"/>
      <c r="AU56" s="243"/>
      <c r="AV56" s="243"/>
      <c r="AW56" s="243"/>
      <c r="AX56" s="243"/>
      <c r="AY56" s="243"/>
      <c r="AZ56" s="291"/>
      <c r="BA56" s="291"/>
      <c r="BB56" s="291"/>
      <c r="BC56" s="291"/>
      <c r="BD56" s="291"/>
      <c r="BE56" s="291"/>
      <c r="BF56" s="291"/>
      <c r="BG56" s="291"/>
      <c r="BH56" s="291"/>
      <c r="BI56" s="291"/>
      <c r="BJ56" s="291"/>
      <c r="BK56" s="291"/>
      <c r="BL56" s="291"/>
      <c r="BM56" s="291"/>
      <c r="BN56" s="291"/>
      <c r="BO56" s="291"/>
      <c r="BP56" s="291"/>
      <c r="BQ56" s="291"/>
      <c r="BR56" s="291"/>
    </row>
    <row r="57" spans="2:70" s="109" customFormat="1">
      <c r="B57" s="242"/>
      <c r="C57" s="243"/>
      <c r="D57" s="243"/>
      <c r="E57" s="243"/>
      <c r="F57" s="243"/>
      <c r="G57" s="243"/>
      <c r="H57" s="243"/>
      <c r="I57" s="243"/>
      <c r="J57" s="243"/>
      <c r="K57" s="243"/>
      <c r="L57" s="243"/>
      <c r="M57" s="243"/>
      <c r="N57" s="243"/>
      <c r="O57" s="243"/>
      <c r="P57" s="243"/>
      <c r="Q57" s="243"/>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3"/>
      <c r="AS57" s="243"/>
      <c r="AT57" s="243"/>
      <c r="AU57" s="243"/>
      <c r="AV57" s="243"/>
      <c r="AW57" s="243"/>
      <c r="AX57" s="243"/>
      <c r="AY57" s="243"/>
      <c r="AZ57" s="291"/>
      <c r="BA57" s="291"/>
      <c r="BB57" s="291"/>
      <c r="BC57" s="291"/>
      <c r="BD57" s="291"/>
      <c r="BE57" s="291"/>
      <c r="BF57" s="291"/>
      <c r="BG57" s="291"/>
      <c r="BH57" s="291"/>
      <c r="BI57" s="291"/>
      <c r="BJ57" s="291"/>
      <c r="BK57" s="291"/>
      <c r="BL57" s="291"/>
      <c r="BM57" s="291"/>
      <c r="BN57" s="291"/>
      <c r="BO57" s="291"/>
      <c r="BP57" s="291"/>
      <c r="BQ57" s="291"/>
      <c r="BR57" s="291"/>
    </row>
    <row r="58" spans="2:70" s="109" customFormat="1">
      <c r="B58" s="242"/>
      <c r="C58" s="243"/>
      <c r="D58" s="243"/>
      <c r="E58" s="243"/>
      <c r="F58" s="243"/>
      <c r="G58" s="243"/>
      <c r="H58" s="243"/>
      <c r="I58" s="243"/>
      <c r="J58" s="243"/>
      <c r="K58" s="243"/>
      <c r="L58" s="243"/>
      <c r="M58" s="243"/>
      <c r="N58" s="243"/>
      <c r="O58" s="243"/>
      <c r="P58" s="243"/>
      <c r="Q58" s="243"/>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c r="AU58" s="243"/>
      <c r="AV58" s="291"/>
      <c r="AW58" s="291"/>
      <c r="AX58" s="291"/>
      <c r="AY58" s="291"/>
      <c r="AZ58" s="291"/>
      <c r="BA58" s="291"/>
      <c r="BB58" s="291"/>
      <c r="BC58" s="291"/>
      <c r="BD58" s="291"/>
      <c r="BE58" s="291"/>
      <c r="BF58" s="291"/>
      <c r="BG58" s="291"/>
      <c r="BH58" s="291"/>
      <c r="BI58" s="291"/>
      <c r="BJ58" s="291"/>
      <c r="BK58" s="291"/>
      <c r="BL58" s="291"/>
      <c r="BM58" s="291"/>
      <c r="BN58" s="291"/>
      <c r="BO58" s="291"/>
      <c r="BP58" s="291"/>
      <c r="BQ58" s="291"/>
      <c r="BR58" s="291"/>
    </row>
    <row r="59" spans="2:70" s="109" customFormat="1">
      <c r="B59" s="242"/>
      <c r="C59" s="243"/>
      <c r="D59" s="243"/>
      <c r="E59" s="243"/>
      <c r="F59" s="243"/>
      <c r="G59" s="243"/>
      <c r="H59" s="243"/>
      <c r="I59" s="243"/>
      <c r="J59" s="243"/>
      <c r="K59" s="243"/>
      <c r="L59" s="243"/>
      <c r="M59" s="243"/>
      <c r="N59" s="243"/>
      <c r="O59" s="243"/>
      <c r="P59" s="243"/>
      <c r="Q59" s="243"/>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3"/>
      <c r="AP59" s="243"/>
      <c r="AQ59" s="243"/>
      <c r="AR59" s="243"/>
      <c r="AS59" s="243"/>
      <c r="AT59" s="243"/>
      <c r="AU59" s="243"/>
      <c r="AV59" s="291"/>
      <c r="AW59" s="291"/>
      <c r="AX59" s="291"/>
      <c r="AY59" s="291"/>
      <c r="AZ59" s="291"/>
      <c r="BA59" s="291"/>
      <c r="BB59" s="291"/>
      <c r="BC59" s="291"/>
      <c r="BD59" s="291"/>
      <c r="BE59" s="291"/>
      <c r="BF59" s="291"/>
      <c r="BG59" s="291"/>
      <c r="BH59" s="291"/>
      <c r="BI59" s="291"/>
      <c r="BJ59" s="291"/>
      <c r="BK59" s="291"/>
      <c r="BL59" s="291"/>
      <c r="BM59" s="291"/>
      <c r="BN59" s="291"/>
      <c r="BO59" s="291"/>
      <c r="BP59" s="291"/>
      <c r="BQ59" s="291"/>
      <c r="BR59" s="291"/>
    </row>
    <row r="60" spans="2:70" s="109" customFormat="1">
      <c r="B60" s="242"/>
      <c r="C60" s="243"/>
      <c r="D60" s="243"/>
      <c r="E60" s="243"/>
      <c r="F60" s="243"/>
      <c r="G60" s="243"/>
      <c r="H60" s="243"/>
      <c r="I60" s="243"/>
      <c r="J60" s="243"/>
      <c r="K60" s="243"/>
      <c r="L60" s="243"/>
      <c r="M60" s="243"/>
      <c r="N60" s="243"/>
      <c r="O60" s="243"/>
      <c r="P60" s="243"/>
      <c r="Q60" s="243"/>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91"/>
      <c r="AW60" s="291"/>
      <c r="AX60" s="291"/>
      <c r="AY60" s="291"/>
      <c r="AZ60" s="291"/>
      <c r="BA60" s="291"/>
      <c r="BB60" s="291"/>
      <c r="BC60" s="291"/>
      <c r="BD60" s="291"/>
      <c r="BE60" s="291"/>
      <c r="BF60" s="291"/>
      <c r="BG60" s="291"/>
      <c r="BH60" s="291"/>
      <c r="BI60" s="291"/>
      <c r="BJ60" s="291"/>
      <c r="BK60" s="291"/>
      <c r="BL60" s="291"/>
      <c r="BM60" s="291"/>
      <c r="BN60" s="291"/>
      <c r="BO60" s="291"/>
      <c r="BP60" s="291"/>
      <c r="BQ60" s="291"/>
      <c r="BR60" s="291"/>
    </row>
    <row r="61" spans="2:70" s="109" customFormat="1">
      <c r="B61" s="242"/>
      <c r="C61" s="243"/>
      <c r="D61" s="243"/>
      <c r="E61" s="243"/>
      <c r="F61" s="243"/>
      <c r="G61" s="243"/>
      <c r="H61" s="243"/>
      <c r="I61" s="243"/>
      <c r="J61" s="243"/>
      <c r="K61" s="243"/>
      <c r="L61" s="243"/>
      <c r="M61" s="243"/>
      <c r="N61" s="243"/>
      <c r="O61" s="243"/>
      <c r="P61" s="243"/>
      <c r="Q61" s="243"/>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3"/>
      <c r="AV61" s="291"/>
      <c r="AW61" s="291"/>
      <c r="AX61" s="291"/>
      <c r="AY61" s="291"/>
      <c r="AZ61" s="291"/>
      <c r="BA61" s="291"/>
      <c r="BB61" s="291"/>
      <c r="BC61" s="291"/>
      <c r="BD61" s="291"/>
      <c r="BE61" s="291"/>
      <c r="BF61" s="291"/>
      <c r="BG61" s="291"/>
      <c r="BH61" s="291"/>
      <c r="BI61" s="291"/>
      <c r="BJ61" s="291"/>
      <c r="BK61" s="291"/>
      <c r="BL61" s="291"/>
      <c r="BM61" s="291"/>
      <c r="BN61" s="291"/>
      <c r="BO61" s="291"/>
      <c r="BP61" s="291"/>
      <c r="BQ61" s="291"/>
      <c r="BR61" s="291"/>
    </row>
    <row r="62" spans="2:70" s="109" customFormat="1">
      <c r="B62" s="242"/>
      <c r="C62" s="243"/>
      <c r="D62" s="243"/>
      <c r="E62" s="243"/>
      <c r="F62" s="243"/>
      <c r="G62" s="243"/>
      <c r="H62" s="243"/>
      <c r="I62" s="243"/>
      <c r="J62" s="243"/>
      <c r="K62" s="243"/>
      <c r="L62" s="243"/>
      <c r="M62" s="243"/>
      <c r="N62" s="243"/>
      <c r="O62" s="243"/>
      <c r="P62" s="243"/>
      <c r="Q62" s="243"/>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3"/>
      <c r="AS62" s="243"/>
      <c r="AT62" s="243"/>
      <c r="AU62" s="243"/>
      <c r="AV62" s="291"/>
      <c r="AW62" s="291"/>
      <c r="AX62" s="291"/>
      <c r="AY62" s="291"/>
      <c r="AZ62" s="291"/>
      <c r="BA62" s="291"/>
      <c r="BB62" s="291"/>
      <c r="BC62" s="291"/>
      <c r="BD62" s="291"/>
      <c r="BE62" s="291"/>
      <c r="BF62" s="291"/>
      <c r="BG62" s="291"/>
      <c r="BH62" s="291"/>
      <c r="BI62" s="291"/>
      <c r="BJ62" s="291"/>
      <c r="BK62" s="291"/>
      <c r="BL62" s="291"/>
      <c r="BM62" s="291"/>
      <c r="BN62" s="291"/>
      <c r="BO62" s="291"/>
      <c r="BP62" s="291"/>
      <c r="BQ62" s="291"/>
      <c r="BR62" s="291"/>
    </row>
    <row r="63" spans="2:70" s="109" customFormat="1">
      <c r="B63" s="242"/>
      <c r="C63" s="243"/>
      <c r="D63" s="243"/>
      <c r="E63" s="243"/>
      <c r="F63" s="243"/>
      <c r="G63" s="243"/>
      <c r="H63" s="243"/>
      <c r="I63" s="243"/>
      <c r="J63" s="243"/>
      <c r="K63" s="243"/>
      <c r="L63" s="243"/>
      <c r="M63" s="243"/>
      <c r="N63" s="243"/>
      <c r="O63" s="243"/>
      <c r="P63" s="243"/>
      <c r="Q63" s="243"/>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91"/>
      <c r="AW63" s="291"/>
      <c r="AX63" s="291"/>
      <c r="AY63" s="291"/>
      <c r="AZ63" s="291"/>
      <c r="BA63" s="291"/>
      <c r="BB63" s="291"/>
      <c r="BC63" s="291"/>
      <c r="BD63" s="291"/>
      <c r="BE63" s="291"/>
      <c r="BF63" s="291"/>
      <c r="BG63" s="291"/>
      <c r="BH63" s="291"/>
      <c r="BI63" s="291"/>
      <c r="BJ63" s="291"/>
      <c r="BK63" s="291"/>
      <c r="BL63" s="291"/>
      <c r="BM63" s="291"/>
      <c r="BN63" s="291"/>
      <c r="BO63" s="291"/>
      <c r="BP63" s="291"/>
      <c r="BQ63" s="291"/>
      <c r="BR63" s="291"/>
    </row>
    <row r="64" spans="2:70" s="109" customFormat="1">
      <c r="B64" s="242"/>
      <c r="C64" s="243"/>
      <c r="D64" s="243"/>
      <c r="E64" s="243"/>
      <c r="F64" s="243"/>
      <c r="G64" s="243"/>
      <c r="H64" s="243"/>
      <c r="I64" s="243"/>
      <c r="J64" s="243"/>
      <c r="K64" s="243"/>
      <c r="L64" s="243"/>
      <c r="M64" s="243"/>
      <c r="N64" s="243"/>
      <c r="O64" s="243"/>
      <c r="P64" s="243"/>
      <c r="Q64" s="243"/>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91"/>
      <c r="AW64" s="291"/>
      <c r="AX64" s="291"/>
      <c r="AY64" s="291"/>
      <c r="AZ64" s="291"/>
      <c r="BA64" s="291"/>
      <c r="BB64" s="291"/>
      <c r="BC64" s="291"/>
      <c r="BD64" s="291"/>
      <c r="BE64" s="291"/>
      <c r="BF64" s="291"/>
      <c r="BG64" s="291"/>
      <c r="BH64" s="291"/>
      <c r="BI64" s="291"/>
      <c r="BJ64" s="291"/>
      <c r="BK64" s="291"/>
      <c r="BL64" s="291"/>
      <c r="BM64" s="291"/>
      <c r="BN64" s="291"/>
      <c r="BO64" s="291"/>
      <c r="BP64" s="291"/>
      <c r="BQ64" s="291"/>
      <c r="BR64" s="291"/>
    </row>
    <row r="65" spans="2:70" s="109" customFormat="1">
      <c r="B65" s="242"/>
      <c r="C65" s="243"/>
      <c r="D65" s="243"/>
      <c r="E65" s="243"/>
      <c r="F65" s="243"/>
      <c r="G65" s="243"/>
      <c r="H65" s="243"/>
      <c r="I65" s="243"/>
      <c r="J65" s="243"/>
      <c r="K65" s="243"/>
      <c r="L65" s="243"/>
      <c r="M65" s="243"/>
      <c r="N65" s="243"/>
      <c r="O65" s="243"/>
      <c r="P65" s="243"/>
      <c r="Q65" s="243"/>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91"/>
      <c r="AW65" s="291"/>
      <c r="AX65" s="291"/>
      <c r="AY65" s="291"/>
      <c r="AZ65" s="291"/>
      <c r="BA65" s="291"/>
      <c r="BB65" s="291"/>
      <c r="BC65" s="291"/>
      <c r="BD65" s="291"/>
      <c r="BE65" s="291"/>
      <c r="BF65" s="291"/>
      <c r="BG65" s="291"/>
      <c r="BH65" s="291"/>
      <c r="BI65" s="291"/>
      <c r="BJ65" s="291"/>
      <c r="BK65" s="291"/>
      <c r="BL65" s="291"/>
      <c r="BM65" s="291"/>
      <c r="BN65" s="291"/>
      <c r="BO65" s="291"/>
      <c r="BP65" s="291"/>
      <c r="BQ65" s="291"/>
      <c r="BR65" s="291"/>
    </row>
    <row r="66" spans="2:70" s="109" customFormat="1">
      <c r="B66" s="242"/>
      <c r="C66" s="243"/>
      <c r="D66" s="243"/>
      <c r="E66" s="243"/>
      <c r="F66" s="243"/>
      <c r="G66" s="243"/>
      <c r="H66" s="243"/>
      <c r="I66" s="243"/>
      <c r="J66" s="243"/>
      <c r="K66" s="243"/>
      <c r="L66" s="243"/>
      <c r="M66" s="243"/>
      <c r="N66" s="243"/>
      <c r="O66" s="243"/>
      <c r="P66" s="243"/>
      <c r="Q66" s="243"/>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s="291"/>
      <c r="AW66" s="291"/>
      <c r="AX66" s="291"/>
      <c r="AY66" s="291"/>
      <c r="AZ66" s="291"/>
      <c r="BA66" s="291"/>
      <c r="BB66" s="291"/>
      <c r="BC66" s="291"/>
      <c r="BD66" s="291"/>
      <c r="BE66" s="291"/>
      <c r="BF66" s="291"/>
      <c r="BG66" s="291"/>
      <c r="BH66" s="291"/>
      <c r="BI66" s="291"/>
      <c r="BJ66" s="291"/>
      <c r="BK66" s="291"/>
      <c r="BL66" s="291"/>
      <c r="BM66" s="291"/>
      <c r="BN66" s="291"/>
      <c r="BO66" s="291"/>
      <c r="BP66" s="291"/>
      <c r="BQ66" s="291"/>
      <c r="BR66" s="291"/>
    </row>
    <row r="67" spans="2:70" s="109" customFormat="1">
      <c r="B67" s="242"/>
      <c r="C67" s="243"/>
      <c r="D67" s="243"/>
      <c r="E67" s="243"/>
      <c r="F67" s="243"/>
      <c r="G67" s="243"/>
      <c r="H67" s="243"/>
      <c r="I67" s="243"/>
      <c r="J67" s="243"/>
      <c r="K67" s="243"/>
      <c r="L67" s="243"/>
      <c r="M67" s="243"/>
      <c r="N67" s="243"/>
      <c r="O67" s="243"/>
      <c r="P67" s="243"/>
      <c r="Q67" s="243"/>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91"/>
      <c r="AW67" s="291"/>
      <c r="AX67" s="291"/>
      <c r="AY67" s="291"/>
      <c r="AZ67" s="291"/>
      <c r="BA67" s="291"/>
      <c r="BB67" s="291"/>
      <c r="BC67" s="291"/>
      <c r="BD67" s="291"/>
      <c r="BE67" s="291"/>
      <c r="BF67" s="291"/>
      <c r="BG67" s="291"/>
      <c r="BH67" s="291"/>
      <c r="BI67" s="291"/>
      <c r="BJ67" s="291"/>
      <c r="BK67" s="291"/>
      <c r="BL67" s="291"/>
      <c r="BM67" s="291"/>
      <c r="BN67" s="291"/>
      <c r="BO67" s="291"/>
      <c r="BP67" s="291"/>
      <c r="BQ67" s="291"/>
      <c r="BR67" s="291"/>
    </row>
    <row r="68" spans="2:70" s="109" customFormat="1">
      <c r="B68" s="242"/>
      <c r="C68" s="243"/>
      <c r="D68" s="243"/>
      <c r="E68" s="243"/>
      <c r="F68" s="243"/>
      <c r="G68" s="243"/>
      <c r="H68" s="243"/>
      <c r="I68" s="243"/>
      <c r="J68" s="243"/>
      <c r="K68" s="243"/>
      <c r="L68" s="243"/>
      <c r="M68" s="243"/>
      <c r="N68" s="243"/>
      <c r="O68" s="243"/>
      <c r="P68" s="243"/>
      <c r="Q68" s="243"/>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243"/>
      <c r="AQ68" s="243"/>
      <c r="AR68" s="243"/>
      <c r="AS68" s="243"/>
      <c r="AT68" s="243"/>
      <c r="AU68" s="243"/>
      <c r="AV68" s="291"/>
      <c r="AW68" s="291"/>
      <c r="AX68" s="291"/>
      <c r="AY68" s="291"/>
      <c r="AZ68" s="291"/>
      <c r="BA68" s="291"/>
      <c r="BB68" s="291"/>
      <c r="BC68" s="291"/>
      <c r="BD68" s="291"/>
      <c r="BE68" s="291"/>
      <c r="BF68" s="291"/>
      <c r="BG68" s="291"/>
      <c r="BH68" s="291"/>
      <c r="BI68" s="291"/>
      <c r="BJ68" s="291"/>
      <c r="BK68" s="291"/>
      <c r="BL68" s="291"/>
      <c r="BM68" s="291"/>
      <c r="BN68" s="291"/>
      <c r="BO68" s="291"/>
      <c r="BP68" s="291"/>
      <c r="BQ68" s="291"/>
      <c r="BR68" s="291"/>
    </row>
    <row r="69" spans="2:70" s="109" customFormat="1">
      <c r="B69" s="242"/>
      <c r="C69" s="243"/>
      <c r="D69" s="243"/>
      <c r="E69" s="243"/>
      <c r="F69" s="243"/>
      <c r="G69" s="243"/>
      <c r="H69" s="243"/>
      <c r="I69" s="243"/>
      <c r="J69" s="243"/>
      <c r="K69" s="243"/>
      <c r="L69" s="243"/>
      <c r="M69" s="243"/>
      <c r="N69" s="243"/>
      <c r="O69" s="243"/>
      <c r="P69" s="243"/>
      <c r="Q69" s="243"/>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243"/>
      <c r="AP69" s="243"/>
      <c r="AQ69" s="243"/>
      <c r="AR69" s="243"/>
      <c r="AS69" s="243"/>
      <c r="AT69" s="243"/>
      <c r="AU69" s="243"/>
      <c r="AV69" s="291"/>
      <c r="AW69" s="291"/>
      <c r="AX69" s="291"/>
      <c r="AY69" s="291"/>
      <c r="AZ69" s="291"/>
      <c r="BA69" s="291"/>
      <c r="BB69" s="291"/>
      <c r="BC69" s="291"/>
      <c r="BD69" s="291"/>
      <c r="BE69" s="291"/>
      <c r="BF69" s="291"/>
      <c r="BG69" s="291"/>
      <c r="BH69" s="291"/>
      <c r="BI69" s="291"/>
      <c r="BJ69" s="291"/>
      <c r="BK69" s="291"/>
      <c r="BL69" s="291"/>
      <c r="BM69" s="291"/>
      <c r="BN69" s="291"/>
      <c r="BO69" s="291"/>
      <c r="BP69" s="291"/>
      <c r="BQ69" s="291"/>
      <c r="BR69" s="291"/>
    </row>
    <row r="70" spans="2:70" s="109" customFormat="1">
      <c r="C70" s="291"/>
      <c r="D70" s="291"/>
      <c r="E70" s="291"/>
      <c r="F70" s="291"/>
      <c r="G70" s="291"/>
      <c r="H70" s="291"/>
      <c r="I70" s="291"/>
      <c r="J70" s="291"/>
      <c r="K70" s="291"/>
      <c r="L70" s="291"/>
      <c r="M70" s="291"/>
      <c r="N70" s="291"/>
      <c r="O70" s="291"/>
      <c r="P70" s="291"/>
      <c r="Q70" s="291"/>
      <c r="R70" s="291"/>
      <c r="S70" s="291"/>
      <c r="T70" s="291"/>
      <c r="U70" s="291"/>
      <c r="V70" s="291"/>
      <c r="W70" s="291"/>
      <c r="X70" s="291"/>
      <c r="Y70" s="291"/>
      <c r="Z70" s="291"/>
      <c r="AA70" s="291"/>
      <c r="AB70" s="291"/>
      <c r="AC70" s="291"/>
      <c r="AD70" s="291"/>
      <c r="AE70" s="291"/>
      <c r="AF70" s="291"/>
      <c r="AG70" s="291"/>
      <c r="AH70" s="291"/>
      <c r="AI70" s="291"/>
      <c r="AJ70" s="291"/>
      <c r="AK70" s="291"/>
      <c r="AL70" s="291"/>
      <c r="AM70" s="291"/>
      <c r="AN70" s="291"/>
      <c r="AO70" s="291"/>
      <c r="AP70" s="291"/>
      <c r="AQ70" s="291"/>
      <c r="AR70" s="291"/>
      <c r="AS70" s="291"/>
      <c r="AT70" s="291"/>
      <c r="AU70" s="291"/>
      <c r="AV70" s="291"/>
      <c r="AW70" s="291"/>
      <c r="AX70" s="291"/>
      <c r="AY70" s="291"/>
      <c r="AZ70" s="291"/>
      <c r="BA70" s="291"/>
      <c r="BB70" s="291"/>
      <c r="BC70" s="291"/>
      <c r="BD70" s="291"/>
      <c r="BE70" s="291"/>
      <c r="BF70" s="291"/>
      <c r="BG70" s="291"/>
      <c r="BH70" s="291"/>
      <c r="BI70" s="291"/>
      <c r="BJ70" s="291"/>
      <c r="BK70" s="291"/>
      <c r="BL70" s="291"/>
      <c r="BM70" s="291"/>
      <c r="BN70" s="291"/>
      <c r="BO70" s="291"/>
      <c r="BP70" s="291"/>
      <c r="BQ70" s="291"/>
      <c r="BR70" s="291"/>
    </row>
    <row r="71" spans="2:70" s="109" customFormat="1">
      <c r="C71" s="291"/>
      <c r="D71" s="291"/>
      <c r="E71" s="291"/>
      <c r="F71" s="291"/>
      <c r="G71" s="291"/>
      <c r="H71" s="291"/>
      <c r="I71" s="291"/>
      <c r="J71" s="291"/>
      <c r="K71" s="291"/>
      <c r="L71" s="291"/>
      <c r="M71" s="291"/>
      <c r="N71" s="291"/>
      <c r="O71" s="291"/>
      <c r="P71" s="291"/>
      <c r="Q71" s="291"/>
      <c r="R71" s="291"/>
      <c r="S71" s="291"/>
      <c r="T71" s="291"/>
      <c r="U71" s="291"/>
      <c r="V71" s="291"/>
      <c r="W71" s="291"/>
      <c r="X71" s="291"/>
      <c r="Y71" s="291"/>
      <c r="Z71" s="291"/>
      <c r="AA71" s="291"/>
      <c r="AB71" s="291"/>
      <c r="AC71" s="291"/>
      <c r="AD71" s="291"/>
      <c r="AE71" s="291"/>
      <c r="AF71" s="291"/>
      <c r="AG71" s="291"/>
      <c r="AH71" s="291"/>
      <c r="AI71" s="291"/>
      <c r="AJ71" s="291"/>
      <c r="AK71" s="291"/>
      <c r="AL71" s="291"/>
      <c r="AM71" s="291"/>
      <c r="AN71" s="291"/>
      <c r="AO71" s="291"/>
      <c r="AP71" s="291"/>
      <c r="AQ71" s="291"/>
      <c r="AR71" s="291"/>
      <c r="AS71" s="291"/>
      <c r="AT71" s="291"/>
      <c r="AU71" s="291"/>
      <c r="AV71" s="291"/>
      <c r="AW71" s="291"/>
      <c r="AX71" s="291"/>
      <c r="AY71" s="291"/>
      <c r="AZ71" s="291"/>
      <c r="BA71" s="291"/>
      <c r="BB71" s="291"/>
      <c r="BC71" s="291"/>
      <c r="BD71" s="291"/>
      <c r="BE71" s="291"/>
      <c r="BF71" s="291"/>
      <c r="BG71" s="291"/>
      <c r="BH71" s="291"/>
      <c r="BI71" s="291"/>
      <c r="BJ71" s="291"/>
      <c r="BK71" s="291"/>
      <c r="BL71" s="291"/>
      <c r="BM71" s="291"/>
      <c r="BN71" s="291"/>
      <c r="BO71" s="291"/>
      <c r="BP71" s="291"/>
      <c r="BQ71" s="291"/>
      <c r="BR71" s="291"/>
    </row>
    <row r="72" spans="2:70" s="109" customFormat="1">
      <c r="C72" s="291"/>
      <c r="D72" s="291"/>
      <c r="E72" s="291"/>
      <c r="F72" s="291"/>
      <c r="G72" s="291"/>
      <c r="H72" s="291"/>
      <c r="I72" s="291"/>
      <c r="J72" s="291"/>
      <c r="K72" s="291"/>
      <c r="L72" s="291"/>
      <c r="M72" s="291"/>
      <c r="N72" s="291"/>
      <c r="O72" s="291"/>
      <c r="P72" s="291"/>
      <c r="Q72" s="291"/>
      <c r="R72" s="291"/>
      <c r="S72" s="291"/>
      <c r="T72" s="291"/>
      <c r="U72" s="291"/>
      <c r="V72" s="291"/>
      <c r="W72" s="291"/>
      <c r="X72" s="291"/>
      <c r="Y72" s="291"/>
      <c r="Z72" s="291"/>
      <c r="AA72" s="291"/>
      <c r="AB72" s="291"/>
      <c r="AC72" s="291"/>
      <c r="AD72" s="291"/>
      <c r="AE72" s="291"/>
      <c r="AF72" s="291"/>
      <c r="AG72" s="291"/>
      <c r="AH72" s="291"/>
      <c r="AI72" s="291"/>
      <c r="AJ72" s="291"/>
      <c r="AK72" s="291"/>
      <c r="AL72" s="291"/>
      <c r="AM72" s="291"/>
      <c r="AN72" s="291"/>
      <c r="AO72" s="291"/>
      <c r="AP72" s="291"/>
      <c r="AQ72" s="291"/>
      <c r="AR72" s="291"/>
      <c r="AS72" s="291"/>
      <c r="AT72" s="291"/>
      <c r="AU72" s="291"/>
      <c r="AV72" s="291"/>
      <c r="AW72" s="291"/>
      <c r="AX72" s="291"/>
      <c r="AY72" s="291"/>
      <c r="AZ72" s="291"/>
      <c r="BA72" s="291"/>
      <c r="BB72" s="291"/>
      <c r="BC72" s="291"/>
      <c r="BD72" s="291"/>
      <c r="BE72" s="291"/>
      <c r="BF72" s="291"/>
      <c r="BG72" s="291"/>
      <c r="BH72" s="291"/>
      <c r="BI72" s="291"/>
      <c r="BJ72" s="291"/>
      <c r="BK72" s="291"/>
      <c r="BL72" s="291"/>
      <c r="BM72" s="291"/>
      <c r="BN72" s="291"/>
      <c r="BO72" s="291"/>
      <c r="BP72" s="291"/>
      <c r="BQ72" s="291"/>
      <c r="BR72" s="291"/>
    </row>
    <row r="73" spans="2:70" s="109" customFormat="1">
      <c r="C73" s="291"/>
      <c r="D73" s="291"/>
      <c r="E73" s="291"/>
      <c r="F73" s="291"/>
      <c r="G73" s="291"/>
      <c r="H73" s="291"/>
      <c r="I73" s="291"/>
      <c r="J73" s="291"/>
      <c r="K73" s="291"/>
      <c r="L73" s="291"/>
      <c r="M73" s="291"/>
      <c r="N73" s="291"/>
      <c r="O73" s="291"/>
      <c r="P73" s="291"/>
      <c r="Q73" s="291"/>
      <c r="R73" s="291"/>
      <c r="S73" s="291"/>
      <c r="T73" s="291"/>
      <c r="U73" s="291"/>
      <c r="V73" s="291"/>
      <c r="W73" s="291"/>
      <c r="X73" s="291"/>
      <c r="Y73" s="291"/>
      <c r="Z73" s="291"/>
      <c r="AA73" s="291"/>
      <c r="AB73" s="291"/>
      <c r="AC73" s="291"/>
      <c r="AD73" s="291"/>
      <c r="AE73" s="291"/>
      <c r="AF73" s="291"/>
      <c r="AG73" s="291"/>
      <c r="AH73" s="291"/>
      <c r="AI73" s="291"/>
      <c r="AJ73" s="291"/>
      <c r="AK73" s="291"/>
      <c r="AL73" s="291"/>
      <c r="AM73" s="291"/>
      <c r="AN73" s="291"/>
      <c r="AO73" s="291"/>
      <c r="AP73" s="291"/>
      <c r="AQ73" s="291"/>
      <c r="AR73" s="291"/>
      <c r="AS73" s="291"/>
      <c r="AT73" s="291"/>
      <c r="AU73" s="291"/>
      <c r="AV73" s="291"/>
      <c r="AW73" s="291"/>
      <c r="AX73" s="291"/>
      <c r="AY73" s="291"/>
      <c r="AZ73" s="291"/>
      <c r="BA73" s="291"/>
      <c r="BB73" s="291"/>
      <c r="BC73" s="291"/>
      <c r="BD73" s="291"/>
      <c r="BE73" s="291"/>
      <c r="BF73" s="291"/>
      <c r="BG73" s="291"/>
      <c r="BH73" s="291"/>
      <c r="BI73" s="291"/>
      <c r="BJ73" s="291"/>
      <c r="BK73" s="291"/>
      <c r="BL73" s="291"/>
      <c r="BM73" s="291"/>
      <c r="BN73" s="291"/>
      <c r="BO73" s="291"/>
      <c r="BP73" s="291"/>
      <c r="BQ73" s="291"/>
      <c r="BR73" s="291"/>
    </row>
    <row r="74" spans="2:70" s="109" customFormat="1">
      <c r="C74" s="291"/>
      <c r="D74" s="291"/>
      <c r="E74" s="291"/>
      <c r="F74" s="291"/>
      <c r="G74" s="291"/>
      <c r="H74" s="291"/>
      <c r="I74" s="291"/>
      <c r="J74" s="291"/>
      <c r="K74" s="291"/>
      <c r="L74" s="291"/>
      <c r="M74" s="291"/>
      <c r="N74" s="291"/>
      <c r="O74" s="291"/>
      <c r="P74" s="291"/>
      <c r="Q74" s="291"/>
      <c r="R74" s="291"/>
      <c r="S74" s="291"/>
      <c r="T74" s="291"/>
      <c r="U74" s="291"/>
      <c r="V74" s="291"/>
      <c r="W74" s="291"/>
      <c r="X74" s="291"/>
      <c r="Y74" s="291"/>
      <c r="Z74" s="291"/>
      <c r="AA74" s="291"/>
      <c r="AB74" s="291"/>
      <c r="AC74" s="291"/>
      <c r="AD74" s="291"/>
      <c r="AE74" s="291"/>
      <c r="AF74" s="291"/>
      <c r="AG74" s="291"/>
      <c r="AH74" s="291"/>
      <c r="AI74" s="291"/>
      <c r="AJ74" s="291"/>
      <c r="AK74" s="291"/>
      <c r="AL74" s="291"/>
      <c r="AM74" s="291"/>
      <c r="AN74" s="291"/>
      <c r="AO74" s="291"/>
      <c r="AP74" s="291"/>
      <c r="AQ74" s="291"/>
      <c r="AR74" s="291"/>
      <c r="AS74" s="291"/>
      <c r="AT74" s="291"/>
      <c r="AU74" s="291"/>
      <c r="AV74" s="291"/>
      <c r="AW74" s="291"/>
      <c r="AX74" s="291"/>
      <c r="AY74" s="291"/>
      <c r="AZ74" s="291"/>
      <c r="BA74" s="291"/>
      <c r="BB74" s="291"/>
      <c r="BC74" s="291"/>
      <c r="BD74" s="291"/>
      <c r="BE74" s="291"/>
      <c r="BF74" s="291"/>
      <c r="BG74" s="291"/>
      <c r="BH74" s="291"/>
      <c r="BI74" s="291"/>
      <c r="BJ74" s="291"/>
      <c r="BK74" s="291"/>
      <c r="BL74" s="291"/>
      <c r="BM74" s="291"/>
      <c r="BN74" s="291"/>
      <c r="BO74" s="291"/>
      <c r="BP74" s="291"/>
      <c r="BQ74" s="291"/>
      <c r="BR74" s="291"/>
    </row>
    <row r="75" spans="2:70" s="109" customFormat="1">
      <c r="C75" s="291"/>
      <c r="D75" s="291"/>
      <c r="E75" s="291"/>
      <c r="F75" s="291"/>
      <c r="G75" s="291"/>
      <c r="H75" s="291"/>
      <c r="I75" s="291"/>
      <c r="J75" s="291"/>
      <c r="K75" s="291"/>
      <c r="L75" s="291"/>
      <c r="M75" s="291"/>
      <c r="N75" s="291"/>
      <c r="O75" s="291"/>
      <c r="P75" s="291"/>
      <c r="Q75" s="291"/>
      <c r="R75" s="291"/>
      <c r="S75" s="291"/>
      <c r="T75" s="291"/>
      <c r="U75" s="291"/>
      <c r="V75" s="291"/>
      <c r="W75" s="291"/>
      <c r="X75" s="291"/>
      <c r="Y75" s="291"/>
      <c r="Z75" s="291"/>
      <c r="AA75" s="291"/>
      <c r="AB75" s="291"/>
      <c r="AC75" s="291"/>
      <c r="AD75" s="291"/>
      <c r="AE75" s="291"/>
      <c r="AF75" s="291"/>
      <c r="AG75" s="291"/>
      <c r="AH75" s="291"/>
      <c r="AI75" s="291"/>
      <c r="AJ75" s="291"/>
      <c r="AK75" s="291"/>
      <c r="AL75" s="291"/>
      <c r="AM75" s="291"/>
      <c r="AN75" s="291"/>
      <c r="AO75" s="291"/>
      <c r="AP75" s="291"/>
      <c r="AQ75" s="291"/>
      <c r="AR75" s="291"/>
      <c r="AS75" s="291"/>
      <c r="AT75" s="291"/>
      <c r="AU75" s="291"/>
      <c r="AV75" s="291"/>
      <c r="AW75" s="291"/>
      <c r="AX75" s="291"/>
      <c r="AY75" s="291"/>
      <c r="AZ75" s="291"/>
      <c r="BA75" s="291"/>
      <c r="BB75" s="291"/>
      <c r="BC75" s="291"/>
      <c r="BD75" s="291"/>
      <c r="BE75" s="291"/>
      <c r="BF75" s="291"/>
      <c r="BG75" s="291"/>
      <c r="BH75" s="291"/>
      <c r="BI75" s="291"/>
      <c r="BJ75" s="291"/>
      <c r="BK75" s="291"/>
      <c r="BL75" s="291"/>
      <c r="BM75" s="291"/>
      <c r="BN75" s="291"/>
      <c r="BO75" s="291"/>
      <c r="BP75" s="291"/>
      <c r="BQ75" s="291"/>
      <c r="BR75" s="291"/>
    </row>
    <row r="76" spans="2:70" s="109" customFormat="1">
      <c r="C76" s="291"/>
      <c r="D76" s="291"/>
      <c r="E76" s="291"/>
      <c r="F76" s="291"/>
      <c r="G76" s="291"/>
      <c r="H76" s="291"/>
      <c r="I76" s="291"/>
      <c r="J76" s="291"/>
      <c r="K76" s="291"/>
      <c r="L76" s="291"/>
      <c r="M76" s="291"/>
      <c r="N76" s="291"/>
      <c r="O76" s="291"/>
      <c r="P76" s="291"/>
      <c r="Q76" s="291"/>
      <c r="R76" s="291"/>
      <c r="S76" s="291"/>
      <c r="T76" s="291"/>
      <c r="U76" s="291"/>
      <c r="V76" s="291"/>
      <c r="W76" s="291"/>
      <c r="X76" s="291"/>
      <c r="Y76" s="291"/>
      <c r="Z76" s="291"/>
      <c r="AA76" s="291"/>
      <c r="AB76" s="291"/>
      <c r="AC76" s="291"/>
      <c r="AD76" s="291"/>
      <c r="AE76" s="291"/>
      <c r="AF76" s="291"/>
      <c r="AG76" s="291"/>
      <c r="AH76" s="291"/>
      <c r="AI76" s="291"/>
      <c r="AJ76" s="291"/>
      <c r="AK76" s="291"/>
      <c r="AL76" s="291"/>
      <c r="AM76" s="291"/>
      <c r="AN76" s="291"/>
      <c r="AO76" s="291"/>
      <c r="AP76" s="291"/>
      <c r="AQ76" s="291"/>
      <c r="AR76" s="291"/>
      <c r="AS76" s="291"/>
      <c r="AT76" s="291"/>
      <c r="AU76" s="291"/>
      <c r="AV76" s="291"/>
      <c r="AW76" s="291"/>
      <c r="AX76" s="291"/>
      <c r="AY76" s="291"/>
      <c r="AZ76" s="291"/>
      <c r="BA76" s="291"/>
      <c r="BB76" s="291"/>
      <c r="BC76" s="291"/>
      <c r="BD76" s="291"/>
      <c r="BE76" s="291"/>
      <c r="BF76" s="291"/>
      <c r="BG76" s="291"/>
      <c r="BH76" s="291"/>
      <c r="BI76" s="291"/>
      <c r="BJ76" s="291"/>
      <c r="BK76" s="291"/>
      <c r="BL76" s="291"/>
      <c r="BM76" s="291"/>
      <c r="BN76" s="291"/>
      <c r="BO76" s="291"/>
      <c r="BP76" s="291"/>
      <c r="BQ76" s="291"/>
      <c r="BR76" s="291"/>
    </row>
    <row r="77" spans="2:70" s="109" customFormat="1">
      <c r="C77" s="291"/>
      <c r="D77" s="291"/>
      <c r="E77" s="291"/>
      <c r="F77" s="291"/>
      <c r="G77" s="291"/>
      <c r="H77" s="291"/>
      <c r="I77" s="291"/>
      <c r="J77" s="291"/>
      <c r="K77" s="291"/>
      <c r="L77" s="291"/>
      <c r="M77" s="291"/>
      <c r="N77" s="291"/>
      <c r="O77" s="291"/>
      <c r="P77" s="291"/>
      <c r="Q77" s="291"/>
      <c r="R77" s="291"/>
      <c r="S77" s="291"/>
      <c r="T77" s="291"/>
      <c r="U77" s="291"/>
      <c r="V77" s="291"/>
      <c r="W77" s="291"/>
      <c r="X77" s="291"/>
      <c r="Y77" s="291"/>
      <c r="Z77" s="291"/>
      <c r="AA77" s="291"/>
      <c r="AB77" s="291"/>
      <c r="AC77" s="291"/>
      <c r="AD77" s="291"/>
      <c r="AE77" s="291"/>
      <c r="AF77" s="291"/>
      <c r="AG77" s="291"/>
      <c r="AH77" s="291"/>
      <c r="AI77" s="291"/>
      <c r="AJ77" s="291"/>
      <c r="AK77" s="291"/>
      <c r="AL77" s="291"/>
      <c r="AM77" s="291"/>
      <c r="AN77" s="291"/>
      <c r="AO77" s="291"/>
      <c r="AP77" s="291"/>
      <c r="AQ77" s="291"/>
      <c r="AR77" s="291"/>
      <c r="AS77" s="291"/>
      <c r="AT77" s="291"/>
      <c r="AU77" s="291"/>
      <c r="AV77" s="291"/>
      <c r="AW77" s="291"/>
      <c r="AX77" s="291"/>
      <c r="AY77" s="291"/>
      <c r="AZ77" s="291"/>
      <c r="BA77" s="291"/>
      <c r="BB77" s="291"/>
      <c r="BC77" s="291"/>
      <c r="BD77" s="291"/>
      <c r="BE77" s="291"/>
      <c r="BF77" s="291"/>
      <c r="BG77" s="291"/>
      <c r="BH77" s="291"/>
      <c r="BI77" s="291"/>
      <c r="BJ77" s="291"/>
      <c r="BK77" s="291"/>
      <c r="BL77" s="291"/>
      <c r="BM77" s="291"/>
      <c r="BN77" s="291"/>
      <c r="BO77" s="291"/>
      <c r="BP77" s="291"/>
      <c r="BQ77" s="291"/>
      <c r="BR77" s="291"/>
    </row>
    <row r="78" spans="2:70" s="109" customFormat="1">
      <c r="C78" s="291"/>
      <c r="D78" s="291"/>
      <c r="E78" s="291"/>
      <c r="F78" s="291"/>
      <c r="G78" s="291"/>
      <c r="H78" s="291"/>
      <c r="I78" s="291"/>
      <c r="J78" s="291"/>
      <c r="K78" s="291"/>
      <c r="L78" s="291"/>
      <c r="M78" s="291"/>
      <c r="N78" s="291"/>
      <c r="O78" s="291"/>
      <c r="P78" s="291"/>
      <c r="Q78" s="291"/>
      <c r="R78" s="291"/>
      <c r="S78" s="291"/>
      <c r="T78" s="291"/>
      <c r="U78" s="291"/>
      <c r="V78" s="291"/>
      <c r="W78" s="291"/>
      <c r="X78" s="291"/>
      <c r="Y78" s="291"/>
      <c r="Z78" s="291"/>
      <c r="AA78" s="291"/>
      <c r="AB78" s="291"/>
      <c r="AC78" s="291"/>
      <c r="AD78" s="291"/>
      <c r="AE78" s="291"/>
      <c r="AF78" s="291"/>
      <c r="AG78" s="291"/>
      <c r="AH78" s="291"/>
      <c r="AI78" s="291"/>
      <c r="AJ78" s="291"/>
      <c r="AK78" s="291"/>
      <c r="AL78" s="291"/>
      <c r="AM78" s="291"/>
      <c r="AN78" s="291"/>
      <c r="AO78" s="291"/>
      <c r="AP78" s="291"/>
      <c r="AQ78" s="291"/>
      <c r="AR78" s="291"/>
      <c r="AS78" s="291"/>
      <c r="AT78" s="291"/>
      <c r="AU78" s="291"/>
      <c r="AV78" s="291"/>
      <c r="AW78" s="291"/>
      <c r="AX78" s="291"/>
      <c r="AY78" s="291"/>
      <c r="AZ78" s="291"/>
      <c r="BA78" s="291"/>
      <c r="BB78" s="291"/>
      <c r="BC78" s="291"/>
      <c r="BD78" s="291"/>
      <c r="BE78" s="291"/>
      <c r="BF78" s="291"/>
      <c r="BG78" s="291"/>
      <c r="BH78" s="291"/>
      <c r="BI78" s="291"/>
      <c r="BJ78" s="291"/>
      <c r="BK78" s="291"/>
      <c r="BL78" s="291"/>
      <c r="BM78" s="291"/>
      <c r="BN78" s="291"/>
      <c r="BO78" s="291"/>
      <c r="BP78" s="291"/>
      <c r="BQ78" s="291"/>
      <c r="BR78" s="291"/>
    </row>
    <row r="79" spans="2:70" s="109" customFormat="1">
      <c r="C79" s="291"/>
      <c r="D79" s="291"/>
      <c r="E79" s="291"/>
      <c r="F79" s="291"/>
      <c r="G79" s="291"/>
      <c r="H79" s="291"/>
      <c r="I79" s="291"/>
      <c r="J79" s="291"/>
      <c r="K79" s="291"/>
      <c r="L79" s="291"/>
      <c r="M79" s="291"/>
      <c r="N79" s="291"/>
      <c r="O79" s="291"/>
      <c r="P79" s="291"/>
      <c r="Q79" s="291"/>
      <c r="R79" s="291"/>
      <c r="S79" s="291"/>
      <c r="T79" s="291"/>
      <c r="U79" s="291"/>
      <c r="V79" s="291"/>
      <c r="W79" s="291"/>
      <c r="X79" s="291"/>
      <c r="Y79" s="291"/>
      <c r="Z79" s="291"/>
      <c r="AA79" s="291"/>
      <c r="AB79" s="291"/>
      <c r="AC79" s="291"/>
      <c r="AD79" s="291"/>
      <c r="AE79" s="291"/>
      <c r="AF79" s="291"/>
      <c r="AG79" s="291"/>
      <c r="AH79" s="291"/>
      <c r="AI79" s="291"/>
      <c r="AJ79" s="291"/>
      <c r="AK79" s="291"/>
      <c r="AL79" s="291"/>
      <c r="AM79" s="291"/>
      <c r="AN79" s="291"/>
      <c r="AO79" s="291"/>
      <c r="AP79" s="291"/>
      <c r="AQ79" s="291"/>
      <c r="AR79" s="291"/>
      <c r="AS79" s="291"/>
      <c r="AT79" s="291"/>
      <c r="AU79" s="291"/>
      <c r="AV79" s="291"/>
      <c r="AW79" s="291"/>
      <c r="AX79" s="291"/>
      <c r="AY79" s="291"/>
      <c r="AZ79" s="291"/>
      <c r="BA79" s="291"/>
      <c r="BB79" s="291"/>
      <c r="BC79" s="291"/>
      <c r="BD79" s="291"/>
      <c r="BE79" s="291"/>
      <c r="BF79" s="291"/>
      <c r="BG79" s="291"/>
      <c r="BH79" s="291"/>
      <c r="BI79" s="291"/>
      <c r="BJ79" s="291"/>
      <c r="BK79" s="291"/>
      <c r="BL79" s="291"/>
      <c r="BM79" s="291"/>
      <c r="BN79" s="291"/>
      <c r="BO79" s="291"/>
      <c r="BP79" s="291"/>
      <c r="BQ79" s="291"/>
      <c r="BR79" s="291"/>
    </row>
    <row r="80" spans="2:70" s="109" customFormat="1">
      <c r="C80" s="291"/>
      <c r="D80" s="291"/>
      <c r="E80" s="291"/>
      <c r="F80" s="291"/>
      <c r="G80" s="291"/>
      <c r="H80" s="291"/>
      <c r="I80" s="291"/>
      <c r="J80" s="291"/>
      <c r="K80" s="291"/>
      <c r="L80" s="291"/>
      <c r="M80" s="291"/>
      <c r="N80" s="291"/>
      <c r="O80" s="291"/>
      <c r="P80" s="291"/>
      <c r="Q80" s="291"/>
      <c r="R80" s="291"/>
      <c r="S80" s="291"/>
      <c r="T80" s="291"/>
      <c r="U80" s="291"/>
      <c r="V80" s="291"/>
      <c r="W80" s="291"/>
      <c r="X80" s="291"/>
      <c r="Y80" s="291"/>
      <c r="Z80" s="291"/>
      <c r="AA80" s="291"/>
      <c r="AB80" s="291"/>
      <c r="AC80" s="291"/>
      <c r="AD80" s="291"/>
      <c r="AE80" s="291"/>
      <c r="AF80" s="291"/>
      <c r="AG80" s="291"/>
      <c r="AH80" s="291"/>
      <c r="AI80" s="291"/>
      <c r="AJ80" s="291"/>
      <c r="AK80" s="291"/>
      <c r="AL80" s="291"/>
      <c r="AM80" s="291"/>
      <c r="AN80" s="291"/>
      <c r="AO80" s="291"/>
      <c r="AP80" s="291"/>
      <c r="AQ80" s="291"/>
      <c r="AR80" s="291"/>
      <c r="AS80" s="291"/>
      <c r="AT80" s="291"/>
      <c r="AU80" s="291"/>
      <c r="AV80" s="291"/>
      <c r="AW80" s="291"/>
      <c r="AX80" s="291"/>
      <c r="AY80" s="291"/>
      <c r="AZ80" s="291"/>
      <c r="BA80" s="291"/>
      <c r="BB80" s="291"/>
      <c r="BC80" s="291"/>
      <c r="BD80" s="291"/>
      <c r="BE80" s="291"/>
      <c r="BF80" s="291"/>
      <c r="BG80" s="291"/>
      <c r="BH80" s="291"/>
      <c r="BI80" s="291"/>
      <c r="BJ80" s="291"/>
      <c r="BK80" s="291"/>
      <c r="BL80" s="291"/>
      <c r="BM80" s="291"/>
      <c r="BN80" s="291"/>
      <c r="BO80" s="291"/>
      <c r="BP80" s="291"/>
      <c r="BQ80" s="291"/>
      <c r="BR80" s="291"/>
    </row>
    <row r="81" spans="3:70" s="109" customFormat="1">
      <c r="C81" s="291"/>
      <c r="D81" s="291"/>
      <c r="E81" s="291"/>
      <c r="F81" s="291"/>
      <c r="G81" s="291"/>
      <c r="H81" s="291"/>
      <c r="I81" s="291"/>
      <c r="J81" s="291"/>
      <c r="K81" s="291"/>
      <c r="L81" s="291"/>
      <c r="M81" s="291"/>
      <c r="N81" s="291"/>
      <c r="O81" s="291"/>
      <c r="P81" s="291"/>
      <c r="Q81" s="291"/>
      <c r="R81" s="291"/>
      <c r="S81" s="291"/>
      <c r="T81" s="291"/>
      <c r="U81" s="291"/>
      <c r="V81" s="291"/>
      <c r="W81" s="291"/>
      <c r="X81" s="291"/>
      <c r="Y81" s="291"/>
      <c r="Z81" s="291"/>
      <c r="AA81" s="291"/>
      <c r="AB81" s="291"/>
      <c r="AC81" s="291"/>
      <c r="AD81" s="291"/>
      <c r="AE81" s="291"/>
      <c r="AF81" s="291"/>
      <c r="AG81" s="291"/>
      <c r="AH81" s="291"/>
      <c r="AI81" s="291"/>
      <c r="AJ81" s="291"/>
      <c r="AK81" s="291"/>
      <c r="AL81" s="291"/>
      <c r="AM81" s="291"/>
      <c r="AN81" s="291"/>
      <c r="AO81" s="291"/>
      <c r="AP81" s="291"/>
      <c r="AQ81" s="291"/>
      <c r="AR81" s="291"/>
      <c r="AS81" s="291"/>
      <c r="AT81" s="291"/>
      <c r="AU81" s="291"/>
      <c r="AV81" s="291"/>
      <c r="AW81" s="291"/>
      <c r="AX81" s="291"/>
      <c r="AY81" s="291"/>
      <c r="AZ81" s="291"/>
      <c r="BA81" s="291"/>
      <c r="BB81" s="291"/>
      <c r="BC81" s="291"/>
      <c r="BD81" s="291"/>
      <c r="BE81" s="291"/>
      <c r="BF81" s="291"/>
      <c r="BG81" s="291"/>
      <c r="BH81" s="291"/>
      <c r="BI81" s="291"/>
      <c r="BJ81" s="291"/>
      <c r="BK81" s="291"/>
      <c r="BL81" s="291"/>
      <c r="BM81" s="291"/>
      <c r="BN81" s="291"/>
      <c r="BO81" s="291"/>
      <c r="BP81" s="291"/>
      <c r="BQ81" s="291"/>
      <c r="BR81" s="291"/>
    </row>
    <row r="82" spans="3:70" s="109" customFormat="1">
      <c r="C82" s="291"/>
      <c r="D82" s="291"/>
      <c r="E82" s="291"/>
      <c r="F82" s="291"/>
      <c r="G82" s="291"/>
      <c r="H82" s="291"/>
      <c r="I82" s="291"/>
      <c r="J82" s="291"/>
      <c r="K82" s="291"/>
      <c r="L82" s="291"/>
      <c r="M82" s="291"/>
      <c r="N82" s="291"/>
      <c r="O82" s="291"/>
      <c r="P82" s="291"/>
      <c r="Q82" s="291"/>
      <c r="R82" s="291"/>
      <c r="S82" s="291"/>
      <c r="T82" s="291"/>
      <c r="U82" s="291"/>
      <c r="V82" s="291"/>
      <c r="W82" s="291"/>
      <c r="X82" s="291"/>
      <c r="Y82" s="291"/>
      <c r="Z82" s="291"/>
      <c r="AA82" s="291"/>
      <c r="AB82" s="291"/>
      <c r="AC82" s="291"/>
      <c r="AD82" s="291"/>
      <c r="AE82" s="291"/>
      <c r="AF82" s="291"/>
      <c r="AG82" s="291"/>
      <c r="AH82" s="291"/>
      <c r="AI82" s="291"/>
      <c r="AJ82" s="291"/>
      <c r="AK82" s="291"/>
      <c r="AL82" s="291"/>
      <c r="AM82" s="291"/>
      <c r="AN82" s="291"/>
      <c r="AO82" s="291"/>
      <c r="AP82" s="291"/>
      <c r="AQ82" s="291"/>
      <c r="AR82" s="291"/>
      <c r="AS82" s="291"/>
      <c r="AT82" s="291"/>
      <c r="AU82" s="291"/>
      <c r="AV82" s="291"/>
      <c r="AW82" s="291"/>
      <c r="AX82" s="291"/>
      <c r="AY82" s="291"/>
      <c r="AZ82" s="291"/>
      <c r="BA82" s="291"/>
      <c r="BB82" s="291"/>
      <c r="BC82" s="291"/>
      <c r="BD82" s="291"/>
      <c r="BE82" s="291"/>
      <c r="BF82" s="291"/>
      <c r="BG82" s="291"/>
      <c r="BH82" s="291"/>
      <c r="BI82" s="291"/>
      <c r="BJ82" s="291"/>
      <c r="BK82" s="291"/>
      <c r="BL82" s="291"/>
      <c r="BM82" s="291"/>
      <c r="BN82" s="291"/>
      <c r="BO82" s="291"/>
      <c r="BP82" s="291"/>
      <c r="BQ82" s="291"/>
      <c r="BR82" s="291"/>
    </row>
    <row r="83" spans="3:70" s="109" customFormat="1">
      <c r="C83" s="291"/>
      <c r="D83" s="291"/>
      <c r="E83" s="291"/>
      <c r="F83" s="291"/>
      <c r="G83" s="291"/>
      <c r="H83" s="291"/>
      <c r="I83" s="291"/>
      <c r="J83" s="291"/>
      <c r="K83" s="291"/>
      <c r="L83" s="291"/>
      <c r="M83" s="291"/>
      <c r="N83" s="291"/>
      <c r="O83" s="291"/>
      <c r="P83" s="291"/>
      <c r="Q83" s="291"/>
      <c r="R83" s="291"/>
      <c r="S83" s="291"/>
      <c r="T83" s="291"/>
      <c r="U83" s="291"/>
      <c r="V83" s="291"/>
      <c r="W83" s="291"/>
      <c r="X83" s="291"/>
      <c r="Y83" s="291"/>
      <c r="Z83" s="291"/>
      <c r="AA83" s="291"/>
      <c r="AB83" s="291"/>
      <c r="AC83" s="291"/>
      <c r="AD83" s="291"/>
      <c r="AE83" s="291"/>
      <c r="AF83" s="291"/>
      <c r="AG83" s="291"/>
      <c r="AH83" s="291"/>
      <c r="AI83" s="291"/>
      <c r="AJ83" s="291"/>
      <c r="AK83" s="291"/>
      <c r="AL83" s="291"/>
      <c r="AM83" s="291"/>
      <c r="AN83" s="291"/>
      <c r="AO83" s="291"/>
      <c r="AP83" s="291"/>
      <c r="AQ83" s="291"/>
      <c r="AR83" s="291"/>
      <c r="AS83" s="291"/>
      <c r="AT83" s="291"/>
      <c r="AU83" s="291"/>
      <c r="AV83" s="291"/>
      <c r="AW83" s="291"/>
      <c r="AX83" s="291"/>
      <c r="AY83" s="291"/>
      <c r="AZ83" s="291"/>
      <c r="BA83" s="291"/>
      <c r="BB83" s="291"/>
      <c r="BC83" s="291"/>
      <c r="BD83" s="291"/>
      <c r="BE83" s="291"/>
      <c r="BF83" s="291"/>
      <c r="BG83" s="291"/>
      <c r="BH83" s="291"/>
      <c r="BI83" s="291"/>
      <c r="BJ83" s="291"/>
      <c r="BK83" s="291"/>
      <c r="BL83" s="291"/>
      <c r="BM83" s="291"/>
      <c r="BN83" s="291"/>
      <c r="BO83" s="291"/>
      <c r="BP83" s="291"/>
      <c r="BQ83" s="291"/>
      <c r="BR83" s="291"/>
    </row>
    <row r="84" spans="3:70" s="109" customFormat="1">
      <c r="C84" s="291"/>
      <c r="D84" s="291"/>
      <c r="E84" s="291"/>
      <c r="F84" s="291"/>
      <c r="G84" s="291"/>
      <c r="H84" s="291"/>
      <c r="I84" s="291"/>
      <c r="J84" s="291"/>
      <c r="K84" s="291"/>
      <c r="L84" s="291"/>
      <c r="M84" s="291"/>
      <c r="N84" s="291"/>
      <c r="O84" s="291"/>
      <c r="P84" s="291"/>
      <c r="Q84" s="291"/>
      <c r="R84" s="291"/>
      <c r="S84" s="291"/>
      <c r="T84" s="291"/>
      <c r="U84" s="291"/>
      <c r="V84" s="291"/>
      <c r="W84" s="291"/>
      <c r="X84" s="291"/>
      <c r="Y84" s="291"/>
      <c r="Z84" s="291"/>
      <c r="AA84" s="291"/>
      <c r="AB84" s="291"/>
      <c r="AC84" s="291"/>
      <c r="AD84" s="291"/>
      <c r="AE84" s="291"/>
      <c r="AF84" s="291"/>
      <c r="AG84" s="291"/>
      <c r="AH84" s="291"/>
      <c r="AI84" s="291"/>
      <c r="AJ84" s="291"/>
      <c r="AK84" s="291"/>
      <c r="AL84" s="291"/>
      <c r="AM84" s="291"/>
      <c r="AN84" s="291"/>
      <c r="AO84" s="291"/>
      <c r="AP84" s="291"/>
      <c r="AQ84" s="291"/>
      <c r="AR84" s="291"/>
      <c r="AS84" s="291"/>
      <c r="AT84" s="291"/>
      <c r="AU84" s="291"/>
      <c r="AV84" s="291"/>
      <c r="AW84" s="291"/>
      <c r="AX84" s="291"/>
      <c r="AY84" s="291"/>
      <c r="AZ84" s="291"/>
      <c r="BA84" s="291"/>
      <c r="BB84" s="291"/>
      <c r="BC84" s="291"/>
      <c r="BD84" s="291"/>
      <c r="BE84" s="291"/>
      <c r="BF84" s="291"/>
      <c r="BG84" s="291"/>
      <c r="BH84" s="291"/>
      <c r="BI84" s="291"/>
      <c r="BJ84" s="291"/>
      <c r="BK84" s="291"/>
      <c r="BL84" s="291"/>
      <c r="BM84" s="291"/>
      <c r="BN84" s="291"/>
      <c r="BO84" s="291"/>
      <c r="BP84" s="291"/>
      <c r="BQ84" s="291"/>
      <c r="BR84" s="291"/>
    </row>
    <row r="85" spans="3:70" s="109" customFormat="1">
      <c r="C85" s="291"/>
      <c r="D85" s="291"/>
      <c r="E85" s="291"/>
      <c r="F85" s="291"/>
      <c r="G85" s="291"/>
      <c r="H85" s="291"/>
      <c r="I85" s="291"/>
      <c r="J85" s="291"/>
      <c r="K85" s="291"/>
      <c r="L85" s="291"/>
      <c r="M85" s="291"/>
      <c r="N85" s="291"/>
      <c r="O85" s="291"/>
      <c r="P85" s="291"/>
      <c r="Q85" s="291"/>
      <c r="R85" s="291"/>
      <c r="S85" s="291"/>
      <c r="T85" s="291"/>
      <c r="U85" s="291"/>
      <c r="V85" s="291"/>
      <c r="W85" s="291"/>
      <c r="X85" s="291"/>
      <c r="Y85" s="291"/>
      <c r="Z85" s="291"/>
      <c r="AA85" s="291"/>
      <c r="AB85" s="291"/>
      <c r="AC85" s="291"/>
      <c r="AD85" s="291"/>
      <c r="AE85" s="291"/>
      <c r="AF85" s="291"/>
      <c r="AG85" s="291"/>
      <c r="AH85" s="291"/>
      <c r="AI85" s="291"/>
      <c r="AJ85" s="291"/>
      <c r="AK85" s="291"/>
      <c r="AL85" s="291"/>
      <c r="AM85" s="291"/>
      <c r="AN85" s="291"/>
      <c r="AO85" s="291"/>
      <c r="AP85" s="291"/>
      <c r="AQ85" s="291"/>
      <c r="AR85" s="291"/>
      <c r="AS85" s="291"/>
      <c r="AT85" s="291"/>
      <c r="AU85" s="291"/>
      <c r="AV85" s="291"/>
      <c r="AW85" s="291"/>
      <c r="AX85" s="291"/>
      <c r="AY85" s="291"/>
      <c r="AZ85" s="291"/>
      <c r="BA85" s="291"/>
      <c r="BB85" s="291"/>
      <c r="BC85" s="291"/>
      <c r="BD85" s="291"/>
      <c r="BE85" s="291"/>
      <c r="BF85" s="291"/>
      <c r="BG85" s="291"/>
      <c r="BH85" s="291"/>
      <c r="BI85" s="291"/>
      <c r="BJ85" s="291"/>
      <c r="BK85" s="291"/>
      <c r="BL85" s="291"/>
      <c r="BM85" s="291"/>
      <c r="BN85" s="291"/>
      <c r="BO85" s="291"/>
      <c r="BP85" s="291"/>
      <c r="BQ85" s="291"/>
      <c r="BR85" s="291"/>
    </row>
    <row r="86" spans="3:70" s="109" customFormat="1">
      <c r="C86" s="291"/>
      <c r="D86" s="291"/>
      <c r="E86" s="291"/>
      <c r="F86" s="291"/>
      <c r="G86" s="291"/>
      <c r="H86" s="291"/>
      <c r="I86" s="291"/>
      <c r="J86" s="291"/>
      <c r="K86" s="291"/>
      <c r="L86" s="291"/>
      <c r="M86" s="291"/>
      <c r="N86" s="291"/>
      <c r="O86" s="291"/>
      <c r="P86" s="291"/>
      <c r="Q86" s="291"/>
      <c r="R86" s="291"/>
      <c r="S86" s="291"/>
      <c r="T86" s="291"/>
      <c r="U86" s="291"/>
      <c r="V86" s="291"/>
      <c r="W86" s="291"/>
      <c r="X86" s="291"/>
      <c r="Y86" s="291"/>
      <c r="Z86" s="291"/>
      <c r="AA86" s="291"/>
      <c r="AB86" s="291"/>
      <c r="AC86" s="291"/>
      <c r="AD86" s="291"/>
      <c r="AE86" s="291"/>
      <c r="AF86" s="291"/>
      <c r="AG86" s="291"/>
      <c r="AH86" s="291"/>
      <c r="AI86" s="291"/>
      <c r="AJ86" s="291"/>
      <c r="AK86" s="291"/>
      <c r="AL86" s="291"/>
      <c r="AM86" s="291"/>
      <c r="AN86" s="291"/>
      <c r="AO86" s="291"/>
      <c r="AP86" s="291"/>
      <c r="AQ86" s="291"/>
      <c r="AR86" s="291"/>
      <c r="AS86" s="291"/>
      <c r="AT86" s="291"/>
      <c r="AU86" s="291"/>
      <c r="AV86" s="291"/>
      <c r="AW86" s="291"/>
      <c r="AX86" s="291"/>
      <c r="AY86" s="291"/>
      <c r="AZ86" s="291"/>
      <c r="BA86" s="291"/>
      <c r="BB86" s="291"/>
      <c r="BC86" s="291"/>
      <c r="BD86" s="291"/>
      <c r="BE86" s="291"/>
      <c r="BF86" s="291"/>
      <c r="BG86" s="291"/>
      <c r="BH86" s="291"/>
      <c r="BI86" s="291"/>
      <c r="BJ86" s="291"/>
      <c r="BK86" s="291"/>
      <c r="BL86" s="291"/>
      <c r="BM86" s="291"/>
      <c r="BN86" s="291"/>
      <c r="BO86" s="291"/>
      <c r="BP86" s="291"/>
      <c r="BQ86" s="291"/>
      <c r="BR86" s="291"/>
    </row>
    <row r="87" spans="3:70" s="109" customFormat="1">
      <c r="C87" s="291"/>
      <c r="D87" s="291"/>
      <c r="E87" s="291"/>
      <c r="F87" s="291"/>
      <c r="G87" s="291"/>
      <c r="H87" s="291"/>
      <c r="I87" s="291"/>
      <c r="J87" s="291"/>
      <c r="K87" s="291"/>
      <c r="L87" s="291"/>
      <c r="M87" s="291"/>
      <c r="N87" s="291"/>
      <c r="O87" s="291"/>
      <c r="P87" s="291"/>
      <c r="Q87" s="291"/>
      <c r="R87" s="291"/>
      <c r="S87" s="291"/>
      <c r="T87" s="291"/>
      <c r="U87" s="291"/>
      <c r="V87" s="291"/>
      <c r="W87" s="291"/>
      <c r="X87" s="291"/>
      <c r="Y87" s="291"/>
      <c r="Z87" s="291"/>
      <c r="AA87" s="291"/>
      <c r="AB87" s="291"/>
      <c r="AC87" s="291"/>
      <c r="AD87" s="291"/>
      <c r="AE87" s="291"/>
      <c r="AF87" s="291"/>
      <c r="AG87" s="291"/>
      <c r="AH87" s="291"/>
      <c r="AI87" s="291"/>
      <c r="AJ87" s="291"/>
      <c r="AK87" s="291"/>
      <c r="AL87" s="291"/>
      <c r="AM87" s="291"/>
      <c r="AN87" s="291"/>
      <c r="AO87" s="291"/>
      <c r="AP87" s="291"/>
      <c r="AQ87" s="291"/>
      <c r="AR87" s="291"/>
      <c r="AS87" s="291"/>
      <c r="AT87" s="291"/>
      <c r="AU87" s="291"/>
      <c r="AV87" s="291"/>
      <c r="AW87" s="291"/>
      <c r="AX87" s="291"/>
      <c r="AY87" s="291"/>
      <c r="AZ87" s="291"/>
      <c r="BA87" s="291"/>
      <c r="BB87" s="291"/>
      <c r="BC87" s="291"/>
      <c r="BD87" s="291"/>
      <c r="BE87" s="291"/>
      <c r="BF87" s="291"/>
      <c r="BG87" s="291"/>
      <c r="BH87" s="291"/>
      <c r="BI87" s="291"/>
      <c r="BJ87" s="291"/>
      <c r="BK87" s="291"/>
      <c r="BL87" s="291"/>
      <c r="BM87" s="291"/>
      <c r="BN87" s="291"/>
      <c r="BO87" s="291"/>
      <c r="BP87" s="291"/>
      <c r="BQ87" s="291"/>
      <c r="BR87" s="291"/>
    </row>
    <row r="88" spans="3:70" s="109" customFormat="1">
      <c r="C88" s="291"/>
      <c r="D88" s="291"/>
      <c r="E88" s="291"/>
      <c r="F88" s="291"/>
      <c r="G88" s="291"/>
      <c r="H88" s="291"/>
      <c r="I88" s="291"/>
      <c r="J88" s="291"/>
      <c r="K88" s="291"/>
      <c r="L88" s="291"/>
      <c r="M88" s="291"/>
      <c r="N88" s="291"/>
      <c r="O88" s="291"/>
      <c r="P88" s="291"/>
      <c r="Q88" s="291"/>
      <c r="R88" s="291"/>
      <c r="S88" s="291"/>
      <c r="T88" s="291"/>
      <c r="U88" s="291"/>
      <c r="V88" s="291"/>
      <c r="W88" s="291"/>
      <c r="X88" s="291"/>
      <c r="Y88" s="291"/>
      <c r="Z88" s="291"/>
      <c r="AA88" s="291"/>
      <c r="AB88" s="291"/>
      <c r="AC88" s="291"/>
      <c r="AD88" s="291"/>
      <c r="AE88" s="291"/>
      <c r="AF88" s="291"/>
      <c r="AG88" s="291"/>
      <c r="AH88" s="291"/>
      <c r="AI88" s="291"/>
      <c r="AJ88" s="291"/>
      <c r="AK88" s="291"/>
      <c r="AL88" s="291"/>
      <c r="AM88" s="291"/>
      <c r="AN88" s="291"/>
      <c r="AO88" s="291"/>
      <c r="AP88" s="291"/>
      <c r="AQ88" s="291"/>
      <c r="AR88" s="291"/>
      <c r="AS88" s="291"/>
      <c r="AT88" s="291"/>
      <c r="AU88" s="291"/>
      <c r="AV88" s="291"/>
      <c r="AW88" s="291"/>
      <c r="AX88" s="291"/>
      <c r="AY88" s="291"/>
      <c r="AZ88" s="291"/>
      <c r="BA88" s="291"/>
      <c r="BB88" s="291"/>
      <c r="BC88" s="291"/>
      <c r="BD88" s="291"/>
      <c r="BE88" s="291"/>
      <c r="BF88" s="291"/>
      <c r="BG88" s="291"/>
      <c r="BH88" s="291"/>
      <c r="BI88" s="291"/>
      <c r="BJ88" s="291"/>
      <c r="BK88" s="291"/>
      <c r="BL88" s="291"/>
      <c r="BM88" s="291"/>
      <c r="BN88" s="291"/>
      <c r="BO88" s="291"/>
      <c r="BP88" s="291"/>
      <c r="BQ88" s="291"/>
      <c r="BR88" s="291"/>
    </row>
    <row r="89" spans="3:70" s="109" customFormat="1">
      <c r="C89" s="291"/>
      <c r="D89" s="291"/>
      <c r="E89" s="291"/>
      <c r="F89" s="291"/>
      <c r="G89" s="291"/>
      <c r="H89" s="291"/>
      <c r="I89" s="291"/>
      <c r="J89" s="291"/>
      <c r="K89" s="291"/>
      <c r="L89" s="291"/>
      <c r="M89" s="291"/>
      <c r="N89" s="291"/>
      <c r="O89" s="291"/>
      <c r="P89" s="291"/>
      <c r="Q89" s="291"/>
      <c r="R89" s="291"/>
      <c r="S89" s="291"/>
      <c r="T89" s="291"/>
      <c r="U89" s="291"/>
      <c r="V89" s="291"/>
      <c r="W89" s="291"/>
      <c r="X89" s="291"/>
      <c r="Y89" s="291"/>
      <c r="Z89" s="291"/>
      <c r="AA89" s="291"/>
      <c r="AB89" s="291"/>
      <c r="AC89" s="291"/>
      <c r="AD89" s="291"/>
      <c r="AE89" s="291"/>
      <c r="AF89" s="291"/>
      <c r="AG89" s="291"/>
      <c r="AH89" s="291"/>
      <c r="AI89" s="291"/>
      <c r="AJ89" s="291"/>
      <c r="AK89" s="291"/>
      <c r="AL89" s="291"/>
      <c r="AM89" s="291"/>
      <c r="AN89" s="291"/>
      <c r="AO89" s="291"/>
      <c r="AP89" s="291"/>
      <c r="AQ89" s="291"/>
      <c r="AR89" s="291"/>
      <c r="AS89" s="291"/>
      <c r="AT89" s="291"/>
      <c r="AU89" s="291"/>
      <c r="AV89" s="291"/>
      <c r="AW89" s="291"/>
      <c r="AX89" s="291"/>
      <c r="AY89" s="291"/>
      <c r="AZ89" s="291"/>
      <c r="BA89" s="291"/>
      <c r="BB89" s="291"/>
      <c r="BC89" s="291"/>
      <c r="BD89" s="291"/>
      <c r="BE89" s="291"/>
      <c r="BF89" s="291"/>
      <c r="BG89" s="291"/>
      <c r="BH89" s="291"/>
      <c r="BI89" s="291"/>
      <c r="BJ89" s="291"/>
      <c r="BK89" s="291"/>
      <c r="BL89" s="291"/>
      <c r="BM89" s="291"/>
      <c r="BN89" s="291"/>
      <c r="BO89" s="291"/>
      <c r="BP89" s="291"/>
      <c r="BQ89" s="291"/>
      <c r="BR89" s="291"/>
    </row>
    <row r="90" spans="3:70" s="109" customFormat="1">
      <c r="C90" s="291"/>
      <c r="D90" s="291"/>
      <c r="E90" s="291"/>
      <c r="F90" s="291"/>
      <c r="G90" s="291"/>
      <c r="H90" s="291"/>
      <c r="I90" s="291"/>
      <c r="J90" s="291"/>
      <c r="K90" s="291"/>
      <c r="L90" s="291"/>
      <c r="M90" s="291"/>
      <c r="N90" s="291"/>
      <c r="O90" s="291"/>
      <c r="P90" s="291"/>
      <c r="Q90" s="291"/>
      <c r="R90" s="291"/>
      <c r="S90" s="291"/>
      <c r="T90" s="291"/>
      <c r="U90" s="291"/>
      <c r="V90" s="291"/>
      <c r="W90" s="291"/>
      <c r="X90" s="291"/>
      <c r="Y90" s="291"/>
      <c r="Z90" s="291"/>
      <c r="AA90" s="291"/>
      <c r="AB90" s="291"/>
      <c r="AC90" s="291"/>
      <c r="AD90" s="291"/>
      <c r="AE90" s="291"/>
      <c r="AF90" s="291"/>
      <c r="AG90" s="291"/>
      <c r="AH90" s="291"/>
      <c r="AI90" s="291"/>
      <c r="AJ90" s="291"/>
      <c r="AK90" s="291"/>
      <c r="AL90" s="291"/>
      <c r="AM90" s="291"/>
      <c r="AN90" s="291"/>
      <c r="AO90" s="291"/>
      <c r="AP90" s="291"/>
      <c r="AQ90" s="291"/>
      <c r="AR90" s="291"/>
      <c r="AS90" s="291"/>
      <c r="AT90" s="291"/>
      <c r="AU90" s="291"/>
      <c r="AV90" s="291"/>
      <c r="AW90" s="291"/>
      <c r="AX90" s="291"/>
      <c r="AY90" s="291"/>
      <c r="AZ90" s="291"/>
      <c r="BA90" s="291"/>
      <c r="BB90" s="291"/>
      <c r="BC90" s="291"/>
      <c r="BD90" s="291"/>
      <c r="BE90" s="291"/>
      <c r="BF90" s="291"/>
      <c r="BG90" s="291"/>
      <c r="BH90" s="291"/>
      <c r="BI90" s="291"/>
      <c r="BJ90" s="291"/>
      <c r="BK90" s="291"/>
      <c r="BL90" s="291"/>
      <c r="BM90" s="291"/>
      <c r="BN90" s="291"/>
      <c r="BO90" s="291"/>
      <c r="BP90" s="291"/>
      <c r="BQ90" s="291"/>
      <c r="BR90" s="291"/>
    </row>
    <row r="91" spans="3:70" s="109" customFormat="1">
      <c r="C91" s="291"/>
      <c r="D91" s="291"/>
      <c r="E91" s="291"/>
      <c r="F91" s="291"/>
      <c r="G91" s="291"/>
      <c r="H91" s="291"/>
      <c r="I91" s="291"/>
      <c r="J91" s="291"/>
      <c r="K91" s="291"/>
      <c r="L91" s="291"/>
      <c r="M91" s="291"/>
      <c r="N91" s="291"/>
      <c r="O91" s="291"/>
      <c r="P91" s="291"/>
      <c r="Q91" s="291"/>
      <c r="R91" s="291"/>
      <c r="S91" s="291"/>
      <c r="T91" s="291"/>
      <c r="U91" s="291"/>
      <c r="V91" s="291"/>
      <c r="W91" s="291"/>
      <c r="X91" s="291"/>
      <c r="Y91" s="291"/>
      <c r="Z91" s="291"/>
      <c r="AA91" s="291"/>
      <c r="AB91" s="291"/>
      <c r="AC91" s="291"/>
      <c r="AD91" s="291"/>
      <c r="AE91" s="291"/>
      <c r="AF91" s="291"/>
      <c r="AG91" s="291"/>
      <c r="AH91" s="291"/>
      <c r="AI91" s="291"/>
      <c r="AJ91" s="291"/>
      <c r="AK91" s="291"/>
      <c r="AL91" s="291"/>
      <c r="AM91" s="291"/>
      <c r="AN91" s="291"/>
      <c r="AO91" s="291"/>
      <c r="AP91" s="291"/>
      <c r="AQ91" s="291"/>
      <c r="AR91" s="291"/>
      <c r="AS91" s="291"/>
      <c r="AT91" s="291"/>
      <c r="AU91" s="291"/>
      <c r="AV91" s="291"/>
      <c r="AW91" s="291"/>
      <c r="AX91" s="291"/>
      <c r="AY91" s="291"/>
      <c r="AZ91" s="291"/>
      <c r="BA91" s="291"/>
      <c r="BB91" s="291"/>
      <c r="BC91" s="291"/>
      <c r="BD91" s="291"/>
      <c r="BE91" s="291"/>
      <c r="BF91" s="291"/>
      <c r="BG91" s="291"/>
      <c r="BH91" s="291"/>
      <c r="BI91" s="291"/>
      <c r="BJ91" s="291"/>
      <c r="BK91" s="291"/>
      <c r="BL91" s="291"/>
      <c r="BM91" s="291"/>
      <c r="BN91" s="291"/>
      <c r="BO91" s="291"/>
      <c r="BP91" s="291"/>
      <c r="BQ91" s="291"/>
      <c r="BR91" s="291"/>
    </row>
    <row r="92" spans="3:70" s="109" customFormat="1">
      <c r="C92" s="291"/>
      <c r="D92" s="291"/>
      <c r="E92" s="291"/>
      <c r="F92" s="291"/>
      <c r="G92" s="291"/>
      <c r="H92" s="291"/>
      <c r="I92" s="291"/>
      <c r="J92" s="291"/>
      <c r="K92" s="291"/>
      <c r="L92" s="291"/>
      <c r="M92" s="291"/>
      <c r="N92" s="291"/>
      <c r="O92" s="291"/>
      <c r="P92" s="291"/>
      <c r="Q92" s="291"/>
      <c r="R92" s="291"/>
      <c r="S92" s="291"/>
      <c r="T92" s="291"/>
      <c r="U92" s="291"/>
      <c r="V92" s="291"/>
      <c r="W92" s="291"/>
      <c r="X92" s="291"/>
      <c r="Y92" s="291"/>
      <c r="Z92" s="291"/>
      <c r="AA92" s="291"/>
      <c r="AB92" s="291"/>
      <c r="AC92" s="291"/>
      <c r="AD92" s="291"/>
      <c r="AE92" s="291"/>
      <c r="AF92" s="291"/>
      <c r="AG92" s="291"/>
      <c r="AH92" s="291"/>
      <c r="AI92" s="291"/>
      <c r="AJ92" s="291"/>
      <c r="AK92" s="291"/>
      <c r="AL92" s="291"/>
      <c r="AM92" s="291"/>
      <c r="AN92" s="291"/>
      <c r="AO92" s="291"/>
      <c r="AP92" s="291"/>
      <c r="AQ92" s="291"/>
      <c r="AR92" s="291"/>
      <c r="AS92" s="291"/>
      <c r="AT92" s="291"/>
      <c r="AU92" s="291"/>
      <c r="AV92" s="291"/>
      <c r="AW92" s="291"/>
      <c r="AX92" s="291"/>
      <c r="AY92" s="291"/>
      <c r="AZ92" s="291"/>
      <c r="BA92" s="291"/>
      <c r="BB92" s="291"/>
      <c r="BC92" s="291"/>
      <c r="BD92" s="291"/>
      <c r="BE92" s="291"/>
      <c r="BF92" s="291"/>
      <c r="BG92" s="291"/>
      <c r="BH92" s="291"/>
      <c r="BI92" s="291"/>
      <c r="BJ92" s="291"/>
      <c r="BK92" s="291"/>
      <c r="BL92" s="291"/>
      <c r="BM92" s="291"/>
      <c r="BN92" s="291"/>
      <c r="BO92" s="291"/>
      <c r="BP92" s="291"/>
      <c r="BQ92" s="291"/>
      <c r="BR92" s="291"/>
    </row>
    <row r="93" spans="3:70" s="109" customFormat="1">
      <c r="C93" s="291"/>
      <c r="D93" s="291"/>
      <c r="E93" s="291"/>
      <c r="F93" s="291"/>
      <c r="G93" s="291"/>
      <c r="H93" s="291"/>
      <c r="I93" s="291"/>
      <c r="J93" s="291"/>
      <c r="K93" s="291"/>
      <c r="L93" s="291"/>
      <c r="M93" s="291"/>
      <c r="N93" s="291"/>
      <c r="O93" s="291"/>
      <c r="P93" s="291"/>
      <c r="Q93" s="291"/>
      <c r="R93" s="291"/>
      <c r="S93" s="291"/>
      <c r="T93" s="291"/>
      <c r="U93" s="291"/>
      <c r="V93" s="291"/>
      <c r="W93" s="291"/>
      <c r="X93" s="291"/>
      <c r="Y93" s="291"/>
      <c r="Z93" s="291"/>
      <c r="AA93" s="291"/>
      <c r="AB93" s="291"/>
      <c r="AC93" s="291"/>
      <c r="AD93" s="291"/>
      <c r="AE93" s="291"/>
      <c r="AF93" s="291"/>
      <c r="AG93" s="291"/>
      <c r="AH93" s="291"/>
      <c r="AI93" s="291"/>
      <c r="AJ93" s="291"/>
      <c r="AK93" s="291"/>
      <c r="AL93" s="291"/>
      <c r="AM93" s="291"/>
      <c r="AN93" s="291"/>
      <c r="AO93" s="291"/>
      <c r="AP93" s="291"/>
      <c r="AQ93" s="291"/>
      <c r="AR93" s="291"/>
      <c r="AS93" s="291"/>
      <c r="AT93" s="291"/>
      <c r="AU93" s="291"/>
      <c r="AV93" s="291"/>
      <c r="AW93" s="291"/>
      <c r="AX93" s="291"/>
      <c r="AY93" s="291"/>
      <c r="AZ93" s="291"/>
      <c r="BA93" s="291"/>
      <c r="BB93" s="291"/>
      <c r="BC93" s="291"/>
      <c r="BD93" s="291"/>
      <c r="BE93" s="291"/>
      <c r="BF93" s="291"/>
      <c r="BG93" s="291"/>
      <c r="BH93" s="291"/>
      <c r="BI93" s="291"/>
      <c r="BJ93" s="291"/>
      <c r="BK93" s="291"/>
      <c r="BL93" s="291"/>
      <c r="BM93" s="291"/>
      <c r="BN93" s="291"/>
      <c r="BO93" s="291"/>
      <c r="BP93" s="291"/>
      <c r="BQ93" s="291"/>
      <c r="BR93" s="291"/>
    </row>
    <row r="94" spans="3:70" s="109" customFormat="1">
      <c r="C94" s="291"/>
      <c r="D94" s="291"/>
      <c r="E94" s="291"/>
      <c r="F94" s="291"/>
      <c r="G94" s="291"/>
      <c r="H94" s="291"/>
      <c r="I94" s="291"/>
      <c r="J94" s="291"/>
      <c r="K94" s="291"/>
      <c r="L94" s="291"/>
      <c r="M94" s="291"/>
      <c r="N94" s="291"/>
      <c r="O94" s="291"/>
      <c r="P94" s="291"/>
      <c r="Q94" s="291"/>
      <c r="R94" s="291"/>
      <c r="S94" s="291"/>
      <c r="T94" s="291"/>
      <c r="U94" s="291"/>
      <c r="V94" s="291"/>
      <c r="W94" s="291"/>
      <c r="X94" s="291"/>
      <c r="Y94" s="291"/>
      <c r="Z94" s="291"/>
      <c r="AA94" s="291"/>
      <c r="AB94" s="291"/>
      <c r="AC94" s="291"/>
      <c r="AD94" s="291"/>
      <c r="AE94" s="291"/>
      <c r="AF94" s="291"/>
      <c r="AG94" s="291"/>
      <c r="AH94" s="291"/>
      <c r="AI94" s="291"/>
      <c r="AJ94" s="291"/>
      <c r="AK94" s="291"/>
      <c r="AL94" s="291"/>
      <c r="AM94" s="291"/>
      <c r="AN94" s="291"/>
      <c r="AO94" s="291"/>
      <c r="AP94" s="291"/>
      <c r="AQ94" s="291"/>
      <c r="AR94" s="291"/>
      <c r="AS94" s="291"/>
      <c r="AT94" s="291"/>
      <c r="AU94" s="291"/>
      <c r="AV94" s="291"/>
      <c r="AW94" s="291"/>
      <c r="AX94" s="291"/>
      <c r="AY94" s="291"/>
      <c r="AZ94" s="291"/>
      <c r="BA94" s="291"/>
      <c r="BB94" s="291"/>
      <c r="BC94" s="291"/>
      <c r="BD94" s="291"/>
      <c r="BE94" s="291"/>
      <c r="BF94" s="291"/>
      <c r="BG94" s="291"/>
      <c r="BH94" s="291"/>
      <c r="BI94" s="291"/>
      <c r="BJ94" s="291"/>
      <c r="BK94" s="291"/>
      <c r="BL94" s="291"/>
      <c r="BM94" s="291"/>
      <c r="BN94" s="291"/>
      <c r="BO94" s="291"/>
      <c r="BP94" s="291"/>
      <c r="BQ94" s="291"/>
      <c r="BR94" s="291"/>
    </row>
    <row r="95" spans="3:70" s="109" customFormat="1">
      <c r="C95" s="291"/>
      <c r="D95" s="291"/>
      <c r="E95" s="291"/>
      <c r="F95" s="291"/>
      <c r="G95" s="291"/>
      <c r="H95" s="291"/>
      <c r="I95" s="291"/>
      <c r="J95" s="291"/>
      <c r="K95" s="291"/>
      <c r="L95" s="291"/>
      <c r="M95" s="291"/>
      <c r="N95" s="291"/>
      <c r="O95" s="291"/>
      <c r="P95" s="291"/>
      <c r="Q95" s="291"/>
      <c r="R95" s="291"/>
      <c r="S95" s="291"/>
      <c r="T95" s="291"/>
      <c r="U95" s="291"/>
      <c r="V95" s="291"/>
      <c r="W95" s="291"/>
      <c r="X95" s="291"/>
      <c r="Y95" s="291"/>
      <c r="Z95" s="291"/>
      <c r="AA95" s="291"/>
      <c r="AB95" s="291"/>
      <c r="AC95" s="291"/>
      <c r="AD95" s="291"/>
      <c r="AE95" s="291"/>
      <c r="AF95" s="291"/>
      <c r="AG95" s="291"/>
      <c r="AH95" s="291"/>
      <c r="AI95" s="291"/>
      <c r="AJ95" s="291"/>
      <c r="AK95" s="291"/>
      <c r="AL95" s="291"/>
      <c r="AM95" s="291"/>
      <c r="AN95" s="291"/>
      <c r="AO95" s="291"/>
      <c r="AP95" s="291"/>
      <c r="AQ95" s="291"/>
      <c r="AR95" s="291"/>
      <c r="AS95" s="291"/>
      <c r="AT95" s="291"/>
      <c r="AU95" s="291"/>
      <c r="AV95" s="291"/>
      <c r="AW95" s="291"/>
      <c r="AX95" s="291"/>
      <c r="AY95" s="291"/>
      <c r="AZ95" s="291"/>
      <c r="BA95" s="291"/>
      <c r="BB95" s="291"/>
      <c r="BC95" s="291"/>
      <c r="BD95" s="291"/>
      <c r="BE95" s="291"/>
      <c r="BF95" s="291"/>
      <c r="BG95" s="291"/>
      <c r="BH95" s="291"/>
      <c r="BI95" s="291"/>
      <c r="BJ95" s="291"/>
      <c r="BK95" s="291"/>
      <c r="BL95" s="291"/>
      <c r="BM95" s="291"/>
      <c r="BN95" s="291"/>
      <c r="BO95" s="291"/>
      <c r="BP95" s="291"/>
      <c r="BQ95" s="291"/>
      <c r="BR95" s="291"/>
    </row>
    <row r="96" spans="3:70" s="109" customFormat="1">
      <c r="C96" s="291"/>
      <c r="D96" s="291"/>
      <c r="E96" s="291"/>
      <c r="F96" s="291"/>
      <c r="G96" s="291"/>
      <c r="H96" s="291"/>
      <c r="I96" s="291"/>
      <c r="J96" s="291"/>
      <c r="K96" s="291"/>
      <c r="L96" s="291"/>
      <c r="M96" s="291"/>
      <c r="N96" s="291"/>
      <c r="O96" s="291"/>
      <c r="P96" s="291"/>
      <c r="Q96" s="291"/>
      <c r="R96" s="291"/>
      <c r="S96" s="291"/>
      <c r="T96" s="291"/>
      <c r="U96" s="291"/>
      <c r="V96" s="291"/>
      <c r="W96" s="291"/>
      <c r="X96" s="291"/>
      <c r="Y96" s="291"/>
      <c r="Z96" s="291"/>
      <c r="AA96" s="291"/>
      <c r="AB96" s="291"/>
      <c r="AC96" s="291"/>
      <c r="AD96" s="291"/>
      <c r="AE96" s="291"/>
      <c r="AF96" s="291"/>
      <c r="AG96" s="291"/>
      <c r="AH96" s="291"/>
      <c r="AI96" s="291"/>
      <c r="AJ96" s="291"/>
      <c r="AK96" s="291"/>
      <c r="AL96" s="291"/>
      <c r="AM96" s="291"/>
      <c r="AN96" s="291"/>
      <c r="AO96" s="291"/>
      <c r="AP96" s="291"/>
      <c r="AQ96" s="291"/>
      <c r="AR96" s="291"/>
      <c r="AS96" s="291"/>
      <c r="AT96" s="291"/>
      <c r="AU96" s="291"/>
      <c r="AV96" s="291"/>
      <c r="AW96" s="291"/>
      <c r="AX96" s="291"/>
      <c r="AY96" s="291"/>
      <c r="AZ96" s="291"/>
      <c r="BA96" s="291"/>
      <c r="BB96" s="291"/>
      <c r="BC96" s="291"/>
      <c r="BD96" s="291"/>
      <c r="BE96" s="291"/>
      <c r="BF96" s="291"/>
      <c r="BG96" s="291"/>
      <c r="BH96" s="291"/>
      <c r="BI96" s="291"/>
      <c r="BJ96" s="291"/>
      <c r="BK96" s="291"/>
      <c r="BL96" s="291"/>
      <c r="BM96" s="291"/>
      <c r="BN96" s="291"/>
      <c r="BO96" s="291"/>
      <c r="BP96" s="291"/>
      <c r="BQ96" s="291"/>
      <c r="BR96" s="291"/>
    </row>
    <row r="97" spans="3:70" s="109" customFormat="1">
      <c r="C97" s="291"/>
      <c r="D97" s="291"/>
      <c r="E97" s="291"/>
      <c r="F97" s="291"/>
      <c r="G97" s="291"/>
      <c r="H97" s="291"/>
      <c r="I97" s="291"/>
      <c r="J97" s="291"/>
      <c r="K97" s="291"/>
      <c r="L97" s="291"/>
      <c r="M97" s="291"/>
      <c r="N97" s="291"/>
      <c r="O97" s="291"/>
      <c r="P97" s="291"/>
      <c r="Q97" s="291"/>
      <c r="R97" s="291"/>
      <c r="S97" s="291"/>
      <c r="T97" s="291"/>
      <c r="U97" s="291"/>
      <c r="V97" s="291"/>
      <c r="W97" s="291"/>
      <c r="X97" s="291"/>
      <c r="Y97" s="291"/>
      <c r="Z97" s="291"/>
      <c r="AA97" s="291"/>
      <c r="AB97" s="291"/>
      <c r="AC97" s="291"/>
      <c r="AD97" s="291"/>
      <c r="AE97" s="291"/>
      <c r="AF97" s="291"/>
      <c r="AG97" s="291"/>
      <c r="AH97" s="291"/>
      <c r="AI97" s="291"/>
      <c r="AJ97" s="291"/>
      <c r="AK97" s="291"/>
      <c r="AL97" s="291"/>
      <c r="AM97" s="291"/>
      <c r="AN97" s="291"/>
      <c r="AO97" s="291"/>
      <c r="AP97" s="291"/>
      <c r="AQ97" s="291"/>
      <c r="AR97" s="291"/>
      <c r="AS97" s="291"/>
      <c r="AT97" s="291"/>
      <c r="AU97" s="291"/>
      <c r="AV97" s="291"/>
      <c r="AW97" s="291"/>
      <c r="AX97" s="291"/>
      <c r="AY97" s="291"/>
      <c r="AZ97" s="291"/>
      <c r="BA97" s="291"/>
      <c r="BB97" s="291"/>
      <c r="BC97" s="291"/>
      <c r="BD97" s="291"/>
      <c r="BE97" s="291"/>
      <c r="BF97" s="291"/>
      <c r="BG97" s="291"/>
      <c r="BH97" s="291"/>
      <c r="BI97" s="291"/>
      <c r="BJ97" s="291"/>
      <c r="BK97" s="291"/>
      <c r="BL97" s="291"/>
      <c r="BM97" s="291"/>
      <c r="BN97" s="291"/>
      <c r="BO97" s="291"/>
      <c r="BP97" s="291"/>
      <c r="BQ97" s="291"/>
      <c r="BR97" s="291"/>
    </row>
    <row r="98" spans="3:70" s="109" customFormat="1">
      <c r="C98" s="291"/>
      <c r="D98" s="291"/>
      <c r="E98" s="291"/>
      <c r="F98" s="291"/>
      <c r="G98" s="291"/>
      <c r="H98" s="291"/>
      <c r="I98" s="291"/>
      <c r="J98" s="291"/>
      <c r="K98" s="291"/>
      <c r="L98" s="291"/>
      <c r="M98" s="291"/>
      <c r="N98" s="291"/>
      <c r="O98" s="291"/>
      <c r="P98" s="291"/>
      <c r="Q98" s="291"/>
      <c r="R98" s="291"/>
      <c r="S98" s="291"/>
      <c r="T98" s="291"/>
      <c r="U98" s="291"/>
      <c r="V98" s="291"/>
      <c r="W98" s="291"/>
      <c r="X98" s="291"/>
      <c r="Y98" s="291"/>
      <c r="Z98" s="291"/>
      <c r="AA98" s="291"/>
      <c r="AB98" s="291"/>
      <c r="AC98" s="291"/>
      <c r="AD98" s="291"/>
      <c r="AE98" s="291"/>
      <c r="AF98" s="291"/>
      <c r="AG98" s="291"/>
      <c r="AH98" s="291"/>
      <c r="AI98" s="291"/>
      <c r="AJ98" s="291"/>
      <c r="AK98" s="291"/>
      <c r="AL98" s="291"/>
      <c r="AM98" s="291"/>
      <c r="AN98" s="291"/>
      <c r="AO98" s="291"/>
      <c r="AP98" s="291"/>
      <c r="AQ98" s="291"/>
      <c r="AR98" s="291"/>
      <c r="AS98" s="291"/>
      <c r="AT98" s="291"/>
      <c r="AU98" s="291"/>
      <c r="AV98" s="291"/>
      <c r="AW98" s="291"/>
      <c r="AX98" s="291"/>
      <c r="AY98" s="291"/>
      <c r="AZ98" s="291"/>
      <c r="BA98" s="291"/>
      <c r="BB98" s="291"/>
      <c r="BC98" s="291"/>
      <c r="BD98" s="291"/>
      <c r="BE98" s="291"/>
      <c r="BF98" s="291"/>
      <c r="BG98" s="291"/>
      <c r="BH98" s="291"/>
      <c r="BI98" s="291"/>
      <c r="BJ98" s="291"/>
      <c r="BK98" s="291"/>
      <c r="BL98" s="291"/>
      <c r="BM98" s="291"/>
      <c r="BN98" s="291"/>
      <c r="BO98" s="291"/>
      <c r="BP98" s="291"/>
      <c r="BQ98" s="291"/>
      <c r="BR98" s="291"/>
    </row>
    <row r="99" spans="3:70" s="109" customFormat="1">
      <c r="C99" s="291"/>
      <c r="D99" s="291"/>
      <c r="E99" s="291"/>
      <c r="F99" s="291"/>
      <c r="G99" s="291"/>
      <c r="H99" s="291"/>
      <c r="I99" s="291"/>
      <c r="J99" s="291"/>
      <c r="K99" s="291"/>
      <c r="L99" s="291"/>
      <c r="M99" s="291"/>
      <c r="N99" s="291"/>
      <c r="O99" s="291"/>
      <c r="P99" s="291"/>
      <c r="Q99" s="291"/>
      <c r="R99" s="291"/>
      <c r="S99" s="291"/>
      <c r="T99" s="291"/>
      <c r="U99" s="291"/>
      <c r="V99" s="291"/>
      <c r="W99" s="291"/>
      <c r="X99" s="291"/>
      <c r="Y99" s="291"/>
      <c r="Z99" s="291"/>
      <c r="AA99" s="291"/>
      <c r="AB99" s="291"/>
      <c r="AC99" s="291"/>
      <c r="AD99" s="291"/>
      <c r="AE99" s="291"/>
      <c r="AF99" s="291"/>
      <c r="AG99" s="291"/>
      <c r="AH99" s="291"/>
      <c r="AI99" s="291"/>
      <c r="AJ99" s="291"/>
      <c r="AK99" s="291"/>
      <c r="AL99" s="291"/>
      <c r="AM99" s="291"/>
      <c r="AN99" s="291"/>
      <c r="AO99" s="291"/>
      <c r="AP99" s="291"/>
      <c r="AQ99" s="291"/>
      <c r="AR99" s="291"/>
      <c r="AS99" s="291"/>
      <c r="AT99" s="291"/>
      <c r="AU99" s="291"/>
      <c r="AV99" s="291"/>
      <c r="AW99" s="291"/>
      <c r="AX99" s="291"/>
      <c r="AY99" s="291"/>
      <c r="AZ99" s="291"/>
      <c r="BA99" s="291"/>
      <c r="BB99" s="291"/>
      <c r="BC99" s="291"/>
      <c r="BD99" s="291"/>
      <c r="BE99" s="291"/>
      <c r="BF99" s="291"/>
      <c r="BG99" s="291"/>
      <c r="BH99" s="291"/>
      <c r="BI99" s="291"/>
      <c r="BJ99" s="291"/>
      <c r="BK99" s="291"/>
      <c r="BL99" s="291"/>
      <c r="BM99" s="291"/>
      <c r="BN99" s="291"/>
      <c r="BO99" s="291"/>
      <c r="BP99" s="291"/>
      <c r="BQ99" s="291"/>
      <c r="BR99" s="291"/>
    </row>
    <row r="100" spans="3:70" s="109" customFormat="1">
      <c r="C100" s="291"/>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291"/>
      <c r="Z100" s="291"/>
      <c r="AA100" s="291"/>
      <c r="AB100" s="291"/>
      <c r="AC100" s="291"/>
      <c r="AD100" s="291"/>
      <c r="AE100" s="291"/>
      <c r="AF100" s="291"/>
      <c r="AG100" s="291"/>
      <c r="AH100" s="291"/>
      <c r="AI100" s="291"/>
      <c r="AJ100" s="291"/>
      <c r="AK100" s="291"/>
      <c r="AL100" s="291"/>
      <c r="AM100" s="291"/>
      <c r="AN100" s="291"/>
      <c r="AO100" s="291"/>
      <c r="AP100" s="291"/>
      <c r="AQ100" s="291"/>
      <c r="AR100" s="291"/>
      <c r="AS100" s="291"/>
      <c r="AT100" s="291"/>
      <c r="AU100" s="291"/>
      <c r="AV100" s="291"/>
      <c r="AW100" s="291"/>
      <c r="AX100" s="291"/>
      <c r="AY100" s="291"/>
      <c r="AZ100" s="291"/>
      <c r="BA100" s="291"/>
      <c r="BB100" s="291"/>
      <c r="BC100" s="291"/>
      <c r="BD100" s="291"/>
      <c r="BE100" s="291"/>
      <c r="BF100" s="291"/>
      <c r="BG100" s="291"/>
      <c r="BH100" s="291"/>
      <c r="BI100" s="291"/>
      <c r="BJ100" s="291"/>
      <c r="BK100" s="291"/>
      <c r="BL100" s="291"/>
      <c r="BM100" s="291"/>
      <c r="BN100" s="291"/>
      <c r="BO100" s="291"/>
      <c r="BP100" s="291"/>
      <c r="BQ100" s="291"/>
      <c r="BR100" s="291"/>
    </row>
    <row r="101" spans="3:70" s="109" customFormat="1">
      <c r="C101" s="291"/>
      <c r="D101" s="291"/>
      <c r="E101" s="291"/>
      <c r="F101" s="291"/>
      <c r="G101" s="291"/>
      <c r="H101" s="291"/>
      <c r="I101" s="291"/>
      <c r="J101" s="291"/>
      <c r="K101" s="291"/>
      <c r="L101" s="291"/>
      <c r="M101" s="291"/>
      <c r="N101" s="291"/>
      <c r="O101" s="291"/>
      <c r="P101" s="291"/>
      <c r="Q101" s="291"/>
      <c r="R101" s="291"/>
      <c r="S101" s="291"/>
      <c r="T101" s="291"/>
      <c r="U101" s="291"/>
      <c r="V101" s="291"/>
      <c r="W101" s="291"/>
      <c r="X101" s="291"/>
      <c r="Y101" s="291"/>
      <c r="Z101" s="291"/>
      <c r="AA101" s="291"/>
      <c r="AB101" s="291"/>
      <c r="AC101" s="291"/>
      <c r="AD101" s="291"/>
      <c r="AE101" s="291"/>
      <c r="AF101" s="291"/>
      <c r="AG101" s="291"/>
      <c r="AH101" s="291"/>
      <c r="AI101" s="291"/>
      <c r="AJ101" s="291"/>
      <c r="AK101" s="291"/>
      <c r="AL101" s="291"/>
      <c r="AM101" s="291"/>
      <c r="AN101" s="291"/>
      <c r="AO101" s="291"/>
      <c r="AP101" s="291"/>
      <c r="AQ101" s="291"/>
      <c r="AR101" s="291"/>
      <c r="AS101" s="291"/>
      <c r="AT101" s="291"/>
      <c r="AU101" s="291"/>
      <c r="AV101" s="291"/>
      <c r="AW101" s="291"/>
      <c r="AX101" s="291"/>
      <c r="AY101" s="291"/>
      <c r="AZ101" s="291"/>
      <c r="BA101" s="291"/>
      <c r="BB101" s="291"/>
      <c r="BC101" s="291"/>
      <c r="BD101" s="291"/>
      <c r="BE101" s="291"/>
      <c r="BF101" s="291"/>
      <c r="BG101" s="291"/>
      <c r="BH101" s="291"/>
      <c r="BI101" s="291"/>
      <c r="BJ101" s="291"/>
      <c r="BK101" s="291"/>
      <c r="BL101" s="291"/>
      <c r="BM101" s="291"/>
      <c r="BN101" s="291"/>
      <c r="BO101" s="291"/>
      <c r="BP101" s="291"/>
      <c r="BQ101" s="291"/>
      <c r="BR101" s="291"/>
    </row>
    <row r="102" spans="3:70" s="109" customFormat="1">
      <c r="C102" s="291"/>
      <c r="D102" s="291"/>
      <c r="E102" s="291"/>
      <c r="F102" s="291"/>
      <c r="G102" s="291"/>
      <c r="H102" s="291"/>
      <c r="I102" s="291"/>
      <c r="J102" s="291"/>
      <c r="K102" s="291"/>
      <c r="L102" s="291"/>
      <c r="M102" s="291"/>
      <c r="N102" s="291"/>
      <c r="O102" s="291"/>
      <c r="P102" s="291"/>
      <c r="Q102" s="291"/>
      <c r="R102" s="291"/>
      <c r="S102" s="291"/>
      <c r="T102" s="291"/>
      <c r="U102" s="291"/>
      <c r="V102" s="291"/>
      <c r="W102" s="291"/>
      <c r="X102" s="291"/>
      <c r="Y102" s="291"/>
      <c r="Z102" s="291"/>
      <c r="AA102" s="291"/>
      <c r="AB102" s="291"/>
      <c r="AC102" s="291"/>
      <c r="AD102" s="291"/>
      <c r="AE102" s="291"/>
      <c r="AF102" s="291"/>
      <c r="AG102" s="291"/>
      <c r="AH102" s="291"/>
      <c r="AI102" s="291"/>
      <c r="AJ102" s="291"/>
      <c r="AK102" s="291"/>
      <c r="AL102" s="291"/>
      <c r="AM102" s="291"/>
      <c r="AN102" s="291"/>
      <c r="AO102" s="291"/>
      <c r="AP102" s="291"/>
      <c r="AQ102" s="291"/>
      <c r="AR102" s="291"/>
      <c r="AS102" s="291"/>
      <c r="AT102" s="291"/>
      <c r="AU102" s="291"/>
      <c r="AV102" s="291"/>
      <c r="AW102" s="291"/>
      <c r="AX102" s="291"/>
      <c r="AY102" s="291"/>
      <c r="AZ102" s="291"/>
      <c r="BA102" s="291"/>
      <c r="BB102" s="291"/>
      <c r="BC102" s="291"/>
      <c r="BD102" s="291"/>
      <c r="BE102" s="291"/>
      <c r="BF102" s="291"/>
      <c r="BG102" s="291"/>
      <c r="BH102" s="291"/>
      <c r="BI102" s="291"/>
      <c r="BJ102" s="291"/>
      <c r="BK102" s="291"/>
      <c r="BL102" s="291"/>
      <c r="BM102" s="291"/>
      <c r="BN102" s="291"/>
      <c r="BO102" s="291"/>
      <c r="BP102" s="291"/>
      <c r="BQ102" s="291"/>
      <c r="BR102" s="291"/>
    </row>
    <row r="103" spans="3:70" s="109" customFormat="1">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291"/>
      <c r="Z103" s="291"/>
      <c r="AA103" s="291"/>
      <c r="AB103" s="291"/>
      <c r="AC103" s="291"/>
      <c r="AD103" s="291"/>
      <c r="AE103" s="291"/>
      <c r="AF103" s="291"/>
      <c r="AG103" s="291"/>
      <c r="AH103" s="291"/>
      <c r="AI103" s="291"/>
      <c r="AJ103" s="291"/>
      <c r="AK103" s="291"/>
      <c r="AL103" s="291"/>
      <c r="AM103" s="291"/>
      <c r="AN103" s="291"/>
      <c r="AO103" s="291"/>
      <c r="AP103" s="291"/>
      <c r="AQ103" s="291"/>
      <c r="AR103" s="291"/>
      <c r="AS103" s="291"/>
      <c r="AT103" s="291"/>
      <c r="AU103" s="291"/>
      <c r="AV103" s="291"/>
      <c r="AW103" s="291"/>
      <c r="AX103" s="291"/>
      <c r="AY103" s="291"/>
      <c r="AZ103" s="291"/>
      <c r="BA103" s="291"/>
      <c r="BB103" s="291"/>
      <c r="BC103" s="291"/>
      <c r="BD103" s="291"/>
      <c r="BE103" s="291"/>
      <c r="BF103" s="291"/>
      <c r="BG103" s="291"/>
      <c r="BH103" s="291"/>
      <c r="BI103" s="291"/>
      <c r="BJ103" s="291"/>
      <c r="BK103" s="291"/>
      <c r="BL103" s="291"/>
      <c r="BM103" s="291"/>
      <c r="BN103" s="291"/>
      <c r="BO103" s="291"/>
      <c r="BP103" s="291"/>
      <c r="BQ103" s="291"/>
      <c r="BR103" s="291"/>
    </row>
    <row r="104" spans="3:70" s="109" customFormat="1">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291"/>
      <c r="Z104" s="291"/>
      <c r="AA104" s="291"/>
      <c r="AB104" s="291"/>
      <c r="AC104" s="291"/>
      <c r="AD104" s="291"/>
      <c r="AE104" s="291"/>
      <c r="AF104" s="291"/>
      <c r="AG104" s="291"/>
      <c r="AH104" s="291"/>
      <c r="AI104" s="291"/>
      <c r="AJ104" s="291"/>
      <c r="AK104" s="291"/>
      <c r="AL104" s="291"/>
      <c r="AM104" s="291"/>
      <c r="AN104" s="291"/>
      <c r="AO104" s="291"/>
      <c r="AP104" s="291"/>
      <c r="AQ104" s="291"/>
      <c r="AR104" s="291"/>
      <c r="AS104" s="291"/>
      <c r="AT104" s="291"/>
      <c r="AU104" s="291"/>
      <c r="AV104" s="291"/>
      <c r="AW104" s="291"/>
      <c r="AX104" s="291"/>
      <c r="AY104" s="291"/>
      <c r="AZ104" s="291"/>
      <c r="BA104" s="291"/>
      <c r="BB104" s="291"/>
      <c r="BC104" s="291"/>
      <c r="BD104" s="291"/>
      <c r="BE104" s="291"/>
      <c r="BF104" s="291"/>
      <c r="BG104" s="291"/>
      <c r="BH104" s="291"/>
      <c r="BI104" s="291"/>
      <c r="BJ104" s="291"/>
      <c r="BK104" s="291"/>
      <c r="BL104" s="291"/>
      <c r="BM104" s="291"/>
      <c r="BN104" s="291"/>
      <c r="BO104" s="291"/>
      <c r="BP104" s="291"/>
      <c r="BQ104" s="291"/>
      <c r="BR104" s="291"/>
    </row>
    <row r="105" spans="3:70" s="109" customFormat="1">
      <c r="C105" s="291"/>
      <c r="D105" s="291"/>
      <c r="E105" s="291"/>
      <c r="F105" s="291"/>
      <c r="G105" s="291"/>
      <c r="H105" s="291"/>
      <c r="I105" s="291"/>
      <c r="J105" s="291"/>
      <c r="K105" s="291"/>
      <c r="L105" s="291"/>
      <c r="M105" s="291"/>
      <c r="N105" s="291"/>
      <c r="O105" s="291"/>
      <c r="P105" s="291"/>
      <c r="Q105" s="291"/>
      <c r="R105" s="291"/>
      <c r="S105" s="291"/>
      <c r="T105" s="291"/>
      <c r="U105" s="291"/>
      <c r="V105" s="291"/>
      <c r="W105" s="291"/>
      <c r="X105" s="291"/>
      <c r="Y105" s="291"/>
      <c r="Z105" s="291"/>
      <c r="AA105" s="291"/>
      <c r="AB105" s="291"/>
      <c r="AC105" s="291"/>
      <c r="AD105" s="291"/>
      <c r="AE105" s="291"/>
      <c r="AF105" s="291"/>
      <c r="AG105" s="291"/>
      <c r="AH105" s="291"/>
      <c r="AI105" s="291"/>
      <c r="AJ105" s="291"/>
      <c r="AK105" s="291"/>
      <c r="AL105" s="291"/>
      <c r="AM105" s="291"/>
      <c r="AN105" s="291"/>
      <c r="AO105" s="291"/>
      <c r="AP105" s="291"/>
      <c r="AQ105" s="291"/>
      <c r="AR105" s="291"/>
      <c r="AS105" s="291"/>
      <c r="AT105" s="291"/>
      <c r="AU105" s="291"/>
      <c r="AV105" s="291"/>
      <c r="AW105" s="291"/>
      <c r="AX105" s="291"/>
      <c r="AY105" s="291"/>
      <c r="AZ105" s="291"/>
      <c r="BA105" s="291"/>
      <c r="BB105" s="291"/>
      <c r="BC105" s="291"/>
      <c r="BD105" s="291"/>
      <c r="BE105" s="291"/>
      <c r="BF105" s="291"/>
      <c r="BG105" s="291"/>
      <c r="BH105" s="291"/>
      <c r="BI105" s="291"/>
      <c r="BJ105" s="291"/>
      <c r="BK105" s="291"/>
      <c r="BL105" s="291"/>
      <c r="BM105" s="291"/>
      <c r="BN105" s="291"/>
      <c r="BO105" s="291"/>
      <c r="BP105" s="291"/>
      <c r="BQ105" s="291"/>
      <c r="BR105" s="291"/>
    </row>
    <row r="106" spans="3:70" s="109" customFormat="1">
      <c r="C106" s="291"/>
      <c r="D106" s="291"/>
      <c r="E106" s="291"/>
      <c r="F106" s="291"/>
      <c r="G106" s="291"/>
      <c r="H106" s="291"/>
      <c r="I106" s="291"/>
      <c r="J106" s="291"/>
      <c r="K106" s="291"/>
      <c r="L106" s="291"/>
      <c r="M106" s="291"/>
      <c r="N106" s="291"/>
      <c r="O106" s="291"/>
      <c r="P106" s="291"/>
      <c r="Q106" s="291"/>
      <c r="R106" s="291"/>
      <c r="S106" s="291"/>
      <c r="T106" s="291"/>
      <c r="U106" s="291"/>
      <c r="V106" s="291"/>
      <c r="W106" s="291"/>
      <c r="X106" s="291"/>
      <c r="Y106" s="291"/>
      <c r="Z106" s="291"/>
      <c r="AA106" s="291"/>
      <c r="AB106" s="291"/>
      <c r="AC106" s="291"/>
      <c r="AD106" s="291"/>
      <c r="AE106" s="291"/>
      <c r="AF106" s="291"/>
      <c r="AG106" s="291"/>
      <c r="AH106" s="291"/>
      <c r="AI106" s="291"/>
      <c r="AJ106" s="291"/>
      <c r="AK106" s="291"/>
      <c r="AL106" s="291"/>
      <c r="AM106" s="291"/>
      <c r="AN106" s="291"/>
      <c r="AO106" s="291"/>
      <c r="AP106" s="291"/>
      <c r="AQ106" s="291"/>
      <c r="AR106" s="291"/>
      <c r="AS106" s="291"/>
      <c r="AT106" s="291"/>
      <c r="AU106" s="291"/>
      <c r="AV106" s="291"/>
      <c r="AW106" s="291"/>
      <c r="AX106" s="291"/>
      <c r="AY106" s="291"/>
      <c r="AZ106" s="291"/>
      <c r="BA106" s="291"/>
      <c r="BB106" s="291"/>
      <c r="BC106" s="291"/>
      <c r="BD106" s="291"/>
      <c r="BE106" s="291"/>
      <c r="BF106" s="291"/>
      <c r="BG106" s="291"/>
      <c r="BH106" s="291"/>
      <c r="BI106" s="291"/>
      <c r="BJ106" s="291"/>
      <c r="BK106" s="291"/>
      <c r="BL106" s="291"/>
      <c r="BM106" s="291"/>
      <c r="BN106" s="291"/>
      <c r="BO106" s="291"/>
      <c r="BP106" s="291"/>
      <c r="BQ106" s="291"/>
      <c r="BR106" s="291"/>
    </row>
    <row r="107" spans="3:70" s="109" customFormat="1">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291"/>
      <c r="Z107" s="291"/>
      <c r="AA107" s="291"/>
      <c r="AB107" s="291"/>
      <c r="AC107" s="291"/>
      <c r="AD107" s="291"/>
      <c r="AE107" s="291"/>
      <c r="AF107" s="291"/>
      <c r="AG107" s="291"/>
      <c r="AH107" s="291"/>
      <c r="AI107" s="291"/>
      <c r="AJ107" s="291"/>
      <c r="AK107" s="291"/>
      <c r="AL107" s="291"/>
      <c r="AM107" s="291"/>
      <c r="AN107" s="291"/>
      <c r="AO107" s="291"/>
      <c r="AP107" s="291"/>
      <c r="AQ107" s="291"/>
      <c r="AR107" s="291"/>
      <c r="AS107" s="291"/>
      <c r="AT107" s="291"/>
      <c r="AU107" s="291"/>
      <c r="AV107" s="291"/>
      <c r="AW107" s="291"/>
      <c r="AX107" s="291"/>
      <c r="AY107" s="291"/>
      <c r="AZ107" s="291"/>
      <c r="BA107" s="291"/>
      <c r="BB107" s="291"/>
      <c r="BC107" s="291"/>
      <c r="BD107" s="291"/>
      <c r="BE107" s="291"/>
      <c r="BF107" s="291"/>
      <c r="BG107" s="291"/>
      <c r="BH107" s="291"/>
      <c r="BI107" s="291"/>
      <c r="BJ107" s="291"/>
      <c r="BK107" s="291"/>
      <c r="BL107" s="291"/>
      <c r="BM107" s="291"/>
      <c r="BN107" s="291"/>
      <c r="BO107" s="291"/>
      <c r="BP107" s="291"/>
      <c r="BQ107" s="291"/>
      <c r="BR107" s="291"/>
    </row>
    <row r="108" spans="3:70" s="109" customFormat="1">
      <c r="C108" s="291"/>
      <c r="D108" s="291"/>
      <c r="E108" s="291"/>
      <c r="F108" s="291"/>
      <c r="G108" s="291"/>
      <c r="H108" s="291"/>
      <c r="I108" s="291"/>
      <c r="J108" s="291"/>
      <c r="K108" s="291"/>
      <c r="L108" s="291"/>
      <c r="M108" s="291"/>
      <c r="N108" s="291"/>
      <c r="O108" s="291"/>
      <c r="P108" s="291"/>
      <c r="Q108" s="291"/>
      <c r="R108" s="291"/>
      <c r="S108" s="291"/>
      <c r="T108" s="291"/>
      <c r="U108" s="291"/>
      <c r="V108" s="291"/>
      <c r="W108" s="291"/>
      <c r="X108" s="291"/>
      <c r="Y108" s="291"/>
      <c r="Z108" s="291"/>
      <c r="AA108" s="291"/>
      <c r="AB108" s="291"/>
      <c r="AC108" s="291"/>
      <c r="AD108" s="291"/>
      <c r="AE108" s="291"/>
      <c r="AF108" s="291"/>
      <c r="AG108" s="291"/>
      <c r="AH108" s="291"/>
      <c r="AI108" s="291"/>
      <c r="AJ108" s="291"/>
      <c r="AK108" s="291"/>
      <c r="AL108" s="291"/>
      <c r="AM108" s="291"/>
      <c r="AN108" s="291"/>
      <c r="AO108" s="291"/>
      <c r="AP108" s="291"/>
      <c r="AQ108" s="291"/>
      <c r="AR108" s="291"/>
      <c r="AS108" s="291"/>
      <c r="AT108" s="291"/>
      <c r="AU108" s="291"/>
      <c r="AV108" s="291"/>
      <c r="AW108" s="291"/>
      <c r="AX108" s="291"/>
      <c r="AY108" s="291"/>
      <c r="AZ108" s="291"/>
      <c r="BA108" s="291"/>
      <c r="BB108" s="291"/>
      <c r="BC108" s="291"/>
      <c r="BD108" s="291"/>
      <c r="BE108" s="291"/>
      <c r="BF108" s="291"/>
      <c r="BG108" s="291"/>
      <c r="BH108" s="291"/>
      <c r="BI108" s="291"/>
      <c r="BJ108" s="291"/>
      <c r="BK108" s="291"/>
      <c r="BL108" s="291"/>
      <c r="BM108" s="291"/>
      <c r="BN108" s="291"/>
      <c r="BO108" s="291"/>
      <c r="BP108" s="291"/>
      <c r="BQ108" s="291"/>
      <c r="BR108" s="291"/>
    </row>
    <row r="109" spans="3:70" s="109" customFormat="1">
      <c r="C109" s="291"/>
      <c r="D109" s="291"/>
      <c r="E109" s="291"/>
      <c r="F109" s="291"/>
      <c r="G109" s="291"/>
      <c r="H109" s="291"/>
      <c r="I109" s="291"/>
      <c r="J109" s="291"/>
      <c r="K109" s="291"/>
      <c r="L109" s="291"/>
      <c r="M109" s="291"/>
      <c r="N109" s="291"/>
      <c r="O109" s="291"/>
      <c r="P109" s="291"/>
      <c r="Q109" s="291"/>
      <c r="R109" s="291"/>
      <c r="S109" s="291"/>
      <c r="T109" s="291"/>
      <c r="U109" s="291"/>
      <c r="V109" s="291"/>
      <c r="W109" s="291"/>
      <c r="X109" s="291"/>
      <c r="Y109" s="291"/>
      <c r="Z109" s="291"/>
      <c r="AA109" s="291"/>
      <c r="AB109" s="291"/>
      <c r="AC109" s="291"/>
      <c r="AD109" s="291"/>
      <c r="AE109" s="291"/>
      <c r="AF109" s="291"/>
      <c r="AG109" s="291"/>
      <c r="AH109" s="291"/>
      <c r="AI109" s="291"/>
      <c r="AJ109" s="291"/>
      <c r="AK109" s="291"/>
      <c r="AL109" s="291"/>
      <c r="AM109" s="291"/>
      <c r="AN109" s="291"/>
      <c r="AO109" s="291"/>
      <c r="AP109" s="291"/>
      <c r="AQ109" s="291"/>
      <c r="AR109" s="291"/>
      <c r="AS109" s="291"/>
      <c r="AT109" s="291"/>
      <c r="AU109" s="291"/>
      <c r="AV109" s="291"/>
      <c r="AW109" s="291"/>
      <c r="AX109" s="291"/>
      <c r="AY109" s="291"/>
      <c r="AZ109" s="291"/>
      <c r="BA109" s="291"/>
      <c r="BB109" s="291"/>
      <c r="BC109" s="291"/>
      <c r="BD109" s="291"/>
      <c r="BE109" s="291"/>
      <c r="BF109" s="291"/>
      <c r="BG109" s="291"/>
      <c r="BH109" s="291"/>
      <c r="BI109" s="291"/>
      <c r="BJ109" s="291"/>
      <c r="BK109" s="291"/>
      <c r="BL109" s="291"/>
      <c r="BM109" s="291"/>
      <c r="BN109" s="291"/>
      <c r="BO109" s="291"/>
      <c r="BP109" s="291"/>
      <c r="BQ109" s="291"/>
      <c r="BR109" s="291"/>
    </row>
    <row r="110" spans="3:70" s="109" customFormat="1">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291"/>
      <c r="Z110" s="291"/>
      <c r="AA110" s="291"/>
      <c r="AB110" s="291"/>
      <c r="AC110" s="291"/>
      <c r="AD110" s="291"/>
      <c r="AE110" s="291"/>
      <c r="AF110" s="291"/>
      <c r="AG110" s="291"/>
      <c r="AH110" s="291"/>
      <c r="AI110" s="291"/>
      <c r="AJ110" s="291"/>
      <c r="AK110" s="291"/>
      <c r="AL110" s="291"/>
      <c r="AM110" s="291"/>
      <c r="AN110" s="291"/>
      <c r="AO110" s="291"/>
      <c r="AP110" s="291"/>
      <c r="AQ110" s="291"/>
      <c r="AR110" s="291"/>
      <c r="AS110" s="291"/>
      <c r="AT110" s="291"/>
      <c r="AU110" s="291"/>
      <c r="AV110" s="291"/>
      <c r="AW110" s="291"/>
      <c r="AX110" s="291"/>
      <c r="AY110" s="291"/>
      <c r="AZ110" s="291"/>
      <c r="BA110" s="291"/>
      <c r="BB110" s="291"/>
      <c r="BC110" s="291"/>
      <c r="BD110" s="291"/>
      <c r="BE110" s="291"/>
      <c r="BF110" s="291"/>
      <c r="BG110" s="291"/>
      <c r="BH110" s="291"/>
      <c r="BI110" s="291"/>
      <c r="BJ110" s="291"/>
      <c r="BK110" s="291"/>
      <c r="BL110" s="291"/>
      <c r="BM110" s="291"/>
      <c r="BN110" s="291"/>
      <c r="BO110" s="291"/>
      <c r="BP110" s="291"/>
      <c r="BQ110" s="291"/>
      <c r="BR110" s="291"/>
    </row>
    <row r="111" spans="3:70" s="109" customFormat="1">
      <c r="C111" s="291"/>
      <c r="D111" s="291"/>
      <c r="E111" s="291"/>
      <c r="F111" s="291"/>
      <c r="G111" s="291"/>
      <c r="H111" s="291"/>
      <c r="I111" s="291"/>
      <c r="J111" s="291"/>
      <c r="K111" s="291"/>
      <c r="L111" s="291"/>
      <c r="M111" s="291"/>
      <c r="N111" s="291"/>
      <c r="O111" s="291"/>
      <c r="P111" s="291"/>
      <c r="Q111" s="291"/>
      <c r="R111" s="291"/>
      <c r="S111" s="291"/>
      <c r="T111" s="291"/>
      <c r="U111" s="291"/>
      <c r="V111" s="291"/>
      <c r="W111" s="291"/>
      <c r="X111" s="291"/>
      <c r="Y111" s="291"/>
      <c r="Z111" s="291"/>
      <c r="AA111" s="291"/>
      <c r="AB111" s="291"/>
      <c r="AC111" s="291"/>
      <c r="AD111" s="291"/>
      <c r="AE111" s="291"/>
      <c r="AF111" s="291"/>
      <c r="AG111" s="291"/>
      <c r="AH111" s="291"/>
      <c r="AI111" s="291"/>
      <c r="AJ111" s="291"/>
      <c r="AK111" s="291"/>
      <c r="AL111" s="291"/>
      <c r="AM111" s="291"/>
      <c r="AN111" s="291"/>
      <c r="AO111" s="291"/>
      <c r="AP111" s="291"/>
      <c r="AQ111" s="291"/>
      <c r="AR111" s="291"/>
      <c r="AS111" s="291"/>
      <c r="AT111" s="291"/>
      <c r="AU111" s="291"/>
      <c r="AV111" s="291"/>
      <c r="AW111" s="291"/>
      <c r="AX111" s="291"/>
      <c r="AY111" s="291"/>
      <c r="AZ111" s="291"/>
      <c r="BA111" s="291"/>
      <c r="BB111" s="291"/>
      <c r="BC111" s="291"/>
      <c r="BD111" s="291"/>
      <c r="BE111" s="291"/>
      <c r="BF111" s="291"/>
      <c r="BG111" s="291"/>
      <c r="BH111" s="291"/>
      <c r="BI111" s="291"/>
      <c r="BJ111" s="291"/>
      <c r="BK111" s="291"/>
      <c r="BL111" s="291"/>
      <c r="BM111" s="291"/>
      <c r="BN111" s="291"/>
      <c r="BO111" s="291"/>
      <c r="BP111" s="291"/>
      <c r="BQ111" s="291"/>
      <c r="BR111" s="291"/>
    </row>
    <row r="112" spans="3:70" s="109" customFormat="1">
      <c r="C112" s="291"/>
      <c r="D112" s="291"/>
      <c r="E112" s="291"/>
      <c r="F112" s="291"/>
      <c r="G112" s="291"/>
      <c r="H112" s="291"/>
      <c r="I112" s="291"/>
      <c r="J112" s="291"/>
      <c r="K112" s="291"/>
      <c r="L112" s="291"/>
      <c r="M112" s="291"/>
      <c r="N112" s="291"/>
      <c r="O112" s="291"/>
      <c r="P112" s="291"/>
      <c r="Q112" s="291"/>
      <c r="R112" s="291"/>
      <c r="S112" s="291"/>
      <c r="T112" s="291"/>
      <c r="U112" s="291"/>
      <c r="V112" s="291"/>
      <c r="W112" s="291"/>
      <c r="X112" s="291"/>
      <c r="Y112" s="291"/>
      <c r="Z112" s="291"/>
      <c r="AA112" s="291"/>
      <c r="AB112" s="291"/>
      <c r="AC112" s="291"/>
      <c r="AD112" s="291"/>
      <c r="AE112" s="291"/>
      <c r="AF112" s="291"/>
      <c r="AG112" s="291"/>
      <c r="AH112" s="291"/>
      <c r="AI112" s="291"/>
      <c r="AJ112" s="291"/>
      <c r="AK112" s="291"/>
      <c r="AL112" s="291"/>
      <c r="AM112" s="291"/>
      <c r="AN112" s="291"/>
      <c r="AO112" s="291"/>
      <c r="AP112" s="291"/>
      <c r="AQ112" s="291"/>
      <c r="AR112" s="291"/>
      <c r="AS112" s="291"/>
      <c r="AT112" s="291"/>
      <c r="AU112" s="291"/>
      <c r="AV112" s="291"/>
      <c r="AW112" s="291"/>
      <c r="AX112" s="291"/>
      <c r="AY112" s="291"/>
      <c r="AZ112" s="291"/>
      <c r="BA112" s="291"/>
      <c r="BB112" s="291"/>
      <c r="BC112" s="291"/>
      <c r="BD112" s="291"/>
      <c r="BE112" s="291"/>
      <c r="BF112" s="291"/>
      <c r="BG112" s="291"/>
      <c r="BH112" s="291"/>
      <c r="BI112" s="291"/>
      <c r="BJ112" s="291"/>
      <c r="BK112" s="291"/>
      <c r="BL112" s="291"/>
      <c r="BM112" s="291"/>
      <c r="BN112" s="291"/>
      <c r="BO112" s="291"/>
      <c r="BP112" s="291"/>
      <c r="BQ112" s="291"/>
      <c r="BR112" s="291"/>
    </row>
    <row r="113" spans="3:70" s="109" customFormat="1">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291"/>
      <c r="AA113" s="291"/>
      <c r="AB113" s="291"/>
      <c r="AC113" s="291"/>
      <c r="AD113" s="291"/>
      <c r="AE113" s="291"/>
      <c r="AF113" s="291"/>
      <c r="AG113" s="291"/>
      <c r="AH113" s="291"/>
      <c r="AI113" s="291"/>
      <c r="AJ113" s="291"/>
      <c r="AK113" s="291"/>
      <c r="AL113" s="291"/>
      <c r="AM113" s="291"/>
      <c r="AN113" s="291"/>
      <c r="AO113" s="291"/>
      <c r="AP113" s="291"/>
      <c r="AQ113" s="291"/>
      <c r="AR113" s="291"/>
      <c r="AS113" s="291"/>
      <c r="AT113" s="291"/>
      <c r="AU113" s="291"/>
      <c r="AV113" s="291"/>
      <c r="AW113" s="291"/>
      <c r="AX113" s="291"/>
      <c r="AY113" s="291"/>
      <c r="AZ113" s="291"/>
      <c r="BA113" s="291"/>
      <c r="BB113" s="291"/>
      <c r="BC113" s="291"/>
      <c r="BD113" s="291"/>
      <c r="BE113" s="291"/>
      <c r="BF113" s="291"/>
      <c r="BG113" s="291"/>
      <c r="BH113" s="291"/>
      <c r="BI113" s="291"/>
      <c r="BJ113" s="291"/>
      <c r="BK113" s="291"/>
      <c r="BL113" s="291"/>
      <c r="BM113" s="291"/>
      <c r="BN113" s="291"/>
      <c r="BO113" s="291"/>
      <c r="BP113" s="291"/>
      <c r="BQ113" s="291"/>
      <c r="BR113" s="291"/>
    </row>
    <row r="114" spans="3:70" s="109" customFormat="1">
      <c r="C114" s="291"/>
      <c r="D114" s="291"/>
      <c r="E114" s="291"/>
      <c r="F114" s="291"/>
      <c r="G114" s="291"/>
      <c r="H114" s="291"/>
      <c r="I114" s="291"/>
      <c r="J114" s="291"/>
      <c r="K114" s="291"/>
      <c r="L114" s="291"/>
      <c r="M114" s="291"/>
      <c r="N114" s="291"/>
      <c r="O114" s="291"/>
      <c r="P114" s="291"/>
      <c r="Q114" s="291"/>
      <c r="R114" s="291"/>
      <c r="S114" s="291"/>
      <c r="T114" s="291"/>
      <c r="U114" s="291"/>
      <c r="V114" s="291"/>
      <c r="W114" s="291"/>
      <c r="X114" s="291"/>
      <c r="Y114" s="291"/>
      <c r="Z114" s="291"/>
      <c r="AA114" s="291"/>
      <c r="AB114" s="291"/>
      <c r="AC114" s="291"/>
      <c r="AD114" s="291"/>
      <c r="AE114" s="291"/>
      <c r="AF114" s="291"/>
      <c r="AG114" s="291"/>
      <c r="AH114" s="291"/>
      <c r="AI114" s="291"/>
      <c r="AJ114" s="291"/>
      <c r="AK114" s="291"/>
      <c r="AL114" s="291"/>
      <c r="AM114" s="291"/>
      <c r="AN114" s="291"/>
      <c r="AO114" s="291"/>
      <c r="AP114" s="291"/>
      <c r="AQ114" s="291"/>
      <c r="AR114" s="291"/>
      <c r="AS114" s="291"/>
      <c r="AT114" s="291"/>
      <c r="AU114" s="291"/>
      <c r="AV114" s="291"/>
      <c r="AW114" s="291"/>
      <c r="AX114" s="291"/>
      <c r="AY114" s="291"/>
      <c r="AZ114" s="291"/>
      <c r="BA114" s="291"/>
      <c r="BB114" s="291"/>
      <c r="BC114" s="291"/>
      <c r="BD114" s="291"/>
      <c r="BE114" s="291"/>
      <c r="BF114" s="291"/>
      <c r="BG114" s="291"/>
      <c r="BH114" s="291"/>
      <c r="BI114" s="291"/>
      <c r="BJ114" s="291"/>
      <c r="BK114" s="291"/>
      <c r="BL114" s="291"/>
      <c r="BM114" s="291"/>
      <c r="BN114" s="291"/>
      <c r="BO114" s="291"/>
      <c r="BP114" s="291"/>
      <c r="BQ114" s="291"/>
      <c r="BR114" s="291"/>
    </row>
    <row r="115" spans="3:70" s="109" customFormat="1">
      <c r="C115" s="291"/>
      <c r="D115" s="291"/>
      <c r="E115" s="291"/>
      <c r="F115" s="291"/>
      <c r="G115" s="291"/>
      <c r="H115" s="291"/>
      <c r="I115" s="291"/>
      <c r="J115" s="291"/>
      <c r="K115" s="291"/>
      <c r="L115" s="291"/>
      <c r="M115" s="291"/>
      <c r="N115" s="291"/>
      <c r="O115" s="291"/>
      <c r="P115" s="291"/>
      <c r="Q115" s="291"/>
      <c r="R115" s="291"/>
      <c r="S115" s="291"/>
      <c r="T115" s="291"/>
      <c r="U115" s="291"/>
      <c r="V115" s="291"/>
      <c r="W115" s="291"/>
      <c r="X115" s="291"/>
      <c r="Y115" s="291"/>
      <c r="Z115" s="291"/>
      <c r="AA115" s="291"/>
      <c r="AB115" s="291"/>
      <c r="AC115" s="291"/>
      <c r="AD115" s="291"/>
      <c r="AE115" s="291"/>
      <c r="AF115" s="291"/>
      <c r="AG115" s="291"/>
      <c r="AH115" s="291"/>
      <c r="AI115" s="291"/>
      <c r="AJ115" s="291"/>
      <c r="AK115" s="291"/>
      <c r="AL115" s="291"/>
      <c r="AM115" s="291"/>
      <c r="AN115" s="291"/>
      <c r="AO115" s="291"/>
      <c r="AP115" s="291"/>
      <c r="AQ115" s="291"/>
      <c r="AR115" s="291"/>
      <c r="AS115" s="291"/>
      <c r="AT115" s="291"/>
      <c r="AU115" s="291"/>
      <c r="AV115" s="291"/>
      <c r="AW115" s="291"/>
      <c r="AX115" s="291"/>
      <c r="AY115" s="291"/>
      <c r="AZ115" s="291"/>
      <c r="BA115" s="291"/>
      <c r="BB115" s="291"/>
      <c r="BC115" s="291"/>
      <c r="BD115" s="291"/>
      <c r="BE115" s="291"/>
      <c r="BF115" s="291"/>
      <c r="BG115" s="291"/>
      <c r="BH115" s="291"/>
      <c r="BI115" s="291"/>
      <c r="BJ115" s="291"/>
      <c r="BK115" s="291"/>
      <c r="BL115" s="291"/>
      <c r="BM115" s="291"/>
      <c r="BN115" s="291"/>
      <c r="BO115" s="291"/>
      <c r="BP115" s="291"/>
      <c r="BQ115" s="291"/>
      <c r="BR115" s="291"/>
    </row>
    <row r="116" spans="3:70" s="109" customFormat="1">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291"/>
      <c r="AA116" s="291"/>
      <c r="AB116" s="291"/>
      <c r="AC116" s="291"/>
      <c r="AD116" s="291"/>
      <c r="AE116" s="291"/>
      <c r="AF116" s="291"/>
      <c r="AG116" s="291"/>
      <c r="AH116" s="291"/>
      <c r="AI116" s="291"/>
      <c r="AJ116" s="291"/>
      <c r="AK116" s="291"/>
      <c r="AL116" s="291"/>
      <c r="AM116" s="291"/>
      <c r="AN116" s="291"/>
      <c r="AO116" s="291"/>
      <c r="AP116" s="291"/>
      <c r="AQ116" s="291"/>
      <c r="AR116" s="291"/>
      <c r="AS116" s="291"/>
      <c r="AT116" s="291"/>
      <c r="AU116" s="291"/>
      <c r="AV116" s="291"/>
      <c r="AW116" s="291"/>
      <c r="AX116" s="291"/>
      <c r="AY116" s="291"/>
      <c r="AZ116" s="291"/>
      <c r="BA116" s="291"/>
      <c r="BB116" s="291"/>
      <c r="BC116" s="291"/>
      <c r="BD116" s="291"/>
      <c r="BE116" s="291"/>
      <c r="BF116" s="291"/>
      <c r="BG116" s="291"/>
      <c r="BH116" s="291"/>
      <c r="BI116" s="291"/>
      <c r="BJ116" s="291"/>
      <c r="BK116" s="291"/>
      <c r="BL116" s="291"/>
      <c r="BM116" s="291"/>
      <c r="BN116" s="291"/>
      <c r="BO116" s="291"/>
      <c r="BP116" s="291"/>
      <c r="BQ116" s="291"/>
      <c r="BR116" s="291"/>
    </row>
    <row r="117" spans="3:70" s="109" customFormat="1">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291"/>
      <c r="AA117" s="291"/>
      <c r="AB117" s="291"/>
      <c r="AC117" s="291"/>
      <c r="AD117" s="291"/>
      <c r="AE117" s="291"/>
      <c r="AF117" s="291"/>
      <c r="AG117" s="291"/>
      <c r="AH117" s="291"/>
      <c r="AI117" s="291"/>
      <c r="AJ117" s="291"/>
      <c r="AK117" s="291"/>
      <c r="AL117" s="291"/>
      <c r="AM117" s="291"/>
      <c r="AN117" s="291"/>
      <c r="AO117" s="291"/>
      <c r="AP117" s="291"/>
      <c r="AQ117" s="291"/>
      <c r="AR117" s="291"/>
      <c r="AS117" s="291"/>
      <c r="AT117" s="291"/>
      <c r="AU117" s="291"/>
      <c r="AV117" s="291"/>
      <c r="AW117" s="291"/>
      <c r="AX117" s="291"/>
      <c r="AY117" s="291"/>
      <c r="AZ117" s="291"/>
      <c r="BA117" s="291"/>
      <c r="BB117" s="291"/>
      <c r="BC117" s="291"/>
      <c r="BD117" s="291"/>
      <c r="BE117" s="291"/>
      <c r="BF117" s="291"/>
      <c r="BG117" s="291"/>
      <c r="BH117" s="291"/>
      <c r="BI117" s="291"/>
      <c r="BJ117" s="291"/>
      <c r="BK117" s="291"/>
      <c r="BL117" s="291"/>
      <c r="BM117" s="291"/>
      <c r="BN117" s="291"/>
      <c r="BO117" s="291"/>
      <c r="BP117" s="291"/>
      <c r="BQ117" s="291"/>
      <c r="BR117" s="291"/>
    </row>
    <row r="118" spans="3:70" s="109" customFormat="1">
      <c r="C118" s="291"/>
      <c r="D118" s="291"/>
      <c r="E118" s="291"/>
      <c r="F118" s="291"/>
      <c r="G118" s="291"/>
      <c r="H118" s="291"/>
      <c r="I118" s="291"/>
      <c r="J118" s="291"/>
      <c r="K118" s="291"/>
      <c r="L118" s="291"/>
      <c r="M118" s="291"/>
      <c r="N118" s="291"/>
      <c r="O118" s="291"/>
      <c r="P118" s="291"/>
      <c r="Q118" s="291"/>
      <c r="R118" s="291"/>
      <c r="S118" s="291"/>
      <c r="T118" s="291"/>
      <c r="U118" s="291"/>
      <c r="V118" s="291"/>
      <c r="W118" s="291"/>
      <c r="X118" s="291"/>
      <c r="Y118" s="291"/>
      <c r="Z118" s="291"/>
      <c r="AA118" s="291"/>
      <c r="AB118" s="291"/>
      <c r="AC118" s="291"/>
      <c r="AD118" s="291"/>
      <c r="AE118" s="291"/>
      <c r="AF118" s="291"/>
      <c r="AG118" s="291"/>
      <c r="AH118" s="291"/>
      <c r="AI118" s="291"/>
      <c r="AJ118" s="291"/>
      <c r="AK118" s="291"/>
      <c r="AL118" s="291"/>
      <c r="AM118" s="291"/>
      <c r="AN118" s="291"/>
      <c r="AO118" s="291"/>
      <c r="AP118" s="291"/>
      <c r="AQ118" s="291"/>
      <c r="AR118" s="291"/>
      <c r="AS118" s="291"/>
      <c r="AT118" s="291"/>
      <c r="AU118" s="291"/>
      <c r="AV118" s="291"/>
      <c r="AW118" s="291"/>
      <c r="AX118" s="291"/>
      <c r="AY118" s="291"/>
      <c r="AZ118" s="291"/>
      <c r="BA118" s="291"/>
      <c r="BB118" s="291"/>
      <c r="BC118" s="291"/>
      <c r="BD118" s="291"/>
      <c r="BE118" s="291"/>
      <c r="BF118" s="291"/>
      <c r="BG118" s="291"/>
      <c r="BH118" s="291"/>
      <c r="BI118" s="291"/>
      <c r="BJ118" s="291"/>
      <c r="BK118" s="291"/>
      <c r="BL118" s="291"/>
      <c r="BM118" s="291"/>
      <c r="BN118" s="291"/>
      <c r="BO118" s="291"/>
      <c r="BP118" s="291"/>
      <c r="BQ118" s="291"/>
      <c r="BR118" s="291"/>
    </row>
    <row r="119" spans="3:70" s="109" customFormat="1">
      <c r="C119" s="291"/>
      <c r="D119" s="291"/>
      <c r="E119" s="291"/>
      <c r="F119" s="291"/>
      <c r="G119" s="291"/>
      <c r="H119" s="291"/>
      <c r="I119" s="291"/>
      <c r="J119" s="291"/>
      <c r="K119" s="291"/>
      <c r="L119" s="291"/>
      <c r="M119" s="291"/>
      <c r="N119" s="291"/>
      <c r="O119" s="291"/>
      <c r="P119" s="291"/>
      <c r="Q119" s="291"/>
      <c r="R119" s="291"/>
      <c r="S119" s="291"/>
      <c r="T119" s="291"/>
      <c r="U119" s="291"/>
      <c r="V119" s="291"/>
      <c r="W119" s="291"/>
      <c r="X119" s="291"/>
      <c r="Y119" s="291"/>
      <c r="Z119" s="291"/>
      <c r="AA119" s="291"/>
      <c r="AB119" s="291"/>
      <c r="AC119" s="291"/>
      <c r="AD119" s="291"/>
      <c r="AE119" s="291"/>
      <c r="AF119" s="291"/>
      <c r="AG119" s="291"/>
      <c r="AH119" s="291"/>
      <c r="AI119" s="291"/>
      <c r="AJ119" s="291"/>
      <c r="AK119" s="291"/>
      <c r="AL119" s="291"/>
      <c r="AM119" s="291"/>
      <c r="AN119" s="291"/>
      <c r="AO119" s="291"/>
      <c r="AP119" s="291"/>
      <c r="AQ119" s="291"/>
      <c r="AR119" s="291"/>
      <c r="AS119" s="291"/>
      <c r="AT119" s="291"/>
      <c r="AU119" s="291"/>
      <c r="AV119" s="291"/>
      <c r="AW119" s="291"/>
      <c r="AX119" s="291"/>
      <c r="AY119" s="291"/>
      <c r="AZ119" s="291"/>
      <c r="BA119" s="291"/>
      <c r="BB119" s="291"/>
      <c r="BC119" s="291"/>
      <c r="BD119" s="291"/>
      <c r="BE119" s="291"/>
      <c r="BF119" s="291"/>
      <c r="BG119" s="291"/>
      <c r="BH119" s="291"/>
      <c r="BI119" s="291"/>
      <c r="BJ119" s="291"/>
      <c r="BK119" s="291"/>
      <c r="BL119" s="291"/>
      <c r="BM119" s="291"/>
      <c r="BN119" s="291"/>
      <c r="BO119" s="291"/>
      <c r="BP119" s="291"/>
      <c r="BQ119" s="291"/>
      <c r="BR119" s="291"/>
    </row>
    <row r="120" spans="3:70" s="109" customFormat="1">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291"/>
      <c r="Z120" s="291"/>
      <c r="AA120" s="291"/>
      <c r="AB120" s="291"/>
      <c r="AC120" s="291"/>
      <c r="AD120" s="291"/>
      <c r="AE120" s="291"/>
      <c r="AF120" s="291"/>
      <c r="AG120" s="291"/>
      <c r="AH120" s="291"/>
      <c r="AI120" s="291"/>
      <c r="AJ120" s="291"/>
      <c r="AK120" s="291"/>
      <c r="AL120" s="291"/>
      <c r="AM120" s="291"/>
      <c r="AN120" s="291"/>
      <c r="AO120" s="291"/>
      <c r="AP120" s="291"/>
      <c r="AQ120" s="291"/>
      <c r="AR120" s="291"/>
      <c r="AS120" s="291"/>
      <c r="AT120" s="291"/>
      <c r="AU120" s="291"/>
      <c r="AV120" s="291"/>
      <c r="AW120" s="291"/>
      <c r="AX120" s="291"/>
      <c r="AY120" s="291"/>
      <c r="AZ120" s="291"/>
      <c r="BA120" s="291"/>
      <c r="BB120" s="291"/>
      <c r="BC120" s="291"/>
      <c r="BD120" s="291"/>
      <c r="BE120" s="291"/>
      <c r="BF120" s="291"/>
      <c r="BG120" s="291"/>
      <c r="BH120" s="291"/>
      <c r="BI120" s="291"/>
      <c r="BJ120" s="291"/>
      <c r="BK120" s="291"/>
      <c r="BL120" s="291"/>
      <c r="BM120" s="291"/>
      <c r="BN120" s="291"/>
      <c r="BO120" s="291"/>
      <c r="BP120" s="291"/>
      <c r="BQ120" s="291"/>
      <c r="BR120" s="291"/>
    </row>
    <row r="121" spans="3:70" s="109" customFormat="1">
      <c r="C121" s="291"/>
      <c r="D121" s="291"/>
      <c r="E121" s="291"/>
      <c r="F121" s="291"/>
      <c r="G121" s="291"/>
      <c r="H121" s="291"/>
      <c r="I121" s="291"/>
      <c r="J121" s="291"/>
      <c r="K121" s="291"/>
      <c r="L121" s="291"/>
      <c r="M121" s="291"/>
      <c r="N121" s="291"/>
      <c r="O121" s="291"/>
      <c r="P121" s="291"/>
      <c r="Q121" s="291"/>
      <c r="R121" s="291"/>
      <c r="S121" s="291"/>
      <c r="T121" s="291"/>
      <c r="U121" s="291"/>
      <c r="V121" s="291"/>
      <c r="W121" s="291"/>
      <c r="X121" s="291"/>
      <c r="Y121" s="291"/>
      <c r="Z121" s="291"/>
      <c r="AA121" s="291"/>
      <c r="AB121" s="291"/>
      <c r="AC121" s="291"/>
      <c r="AD121" s="291"/>
      <c r="AE121" s="291"/>
      <c r="AF121" s="291"/>
      <c r="AG121" s="291"/>
      <c r="AH121" s="291"/>
      <c r="AI121" s="291"/>
      <c r="AJ121" s="291"/>
      <c r="AK121" s="291"/>
      <c r="AL121" s="291"/>
      <c r="AM121" s="291"/>
      <c r="AN121" s="291"/>
      <c r="AO121" s="291"/>
      <c r="AP121" s="291"/>
      <c r="AQ121" s="291"/>
      <c r="AR121" s="291"/>
      <c r="AS121" s="291"/>
      <c r="AT121" s="291"/>
      <c r="AU121" s="291"/>
      <c r="AV121" s="291"/>
      <c r="AW121" s="291"/>
      <c r="AX121" s="291"/>
      <c r="AY121" s="291"/>
      <c r="AZ121" s="291"/>
      <c r="BA121" s="291"/>
      <c r="BB121" s="291"/>
      <c r="BC121" s="291"/>
      <c r="BD121" s="291"/>
      <c r="BE121" s="291"/>
      <c r="BF121" s="291"/>
      <c r="BG121" s="291"/>
      <c r="BH121" s="291"/>
      <c r="BI121" s="291"/>
      <c r="BJ121" s="291"/>
      <c r="BK121" s="291"/>
      <c r="BL121" s="291"/>
      <c r="BM121" s="291"/>
      <c r="BN121" s="291"/>
      <c r="BO121" s="291"/>
      <c r="BP121" s="291"/>
      <c r="BQ121" s="291"/>
      <c r="BR121" s="291"/>
    </row>
    <row r="122" spans="3:70" s="109" customFormat="1">
      <c r="C122" s="291"/>
      <c r="D122" s="291"/>
      <c r="E122" s="291"/>
      <c r="F122" s="291"/>
      <c r="G122" s="291"/>
      <c r="H122" s="291"/>
      <c r="I122" s="291"/>
      <c r="J122" s="291"/>
      <c r="K122" s="291"/>
      <c r="L122" s="291"/>
      <c r="M122" s="291"/>
      <c r="N122" s="291"/>
      <c r="O122" s="291"/>
      <c r="P122" s="291"/>
      <c r="Q122" s="291"/>
      <c r="R122" s="291"/>
      <c r="S122" s="291"/>
      <c r="T122" s="291"/>
      <c r="U122" s="291"/>
      <c r="V122" s="291"/>
      <c r="W122" s="291"/>
      <c r="X122" s="291"/>
      <c r="Y122" s="291"/>
      <c r="Z122" s="291"/>
      <c r="AA122" s="291"/>
      <c r="AB122" s="291"/>
      <c r="AC122" s="291"/>
      <c r="AD122" s="291"/>
      <c r="AE122" s="291"/>
      <c r="AF122" s="291"/>
      <c r="AG122" s="291"/>
      <c r="AH122" s="291"/>
      <c r="AI122" s="291"/>
      <c r="AJ122" s="291"/>
      <c r="AK122" s="291"/>
      <c r="AL122" s="291"/>
      <c r="AM122" s="291"/>
      <c r="AN122" s="291"/>
      <c r="AO122" s="291"/>
      <c r="AP122" s="291"/>
      <c r="AQ122" s="291"/>
      <c r="AR122" s="291"/>
      <c r="AS122" s="291"/>
      <c r="AT122" s="291"/>
      <c r="AU122" s="291"/>
      <c r="AV122" s="291"/>
      <c r="AW122" s="291"/>
      <c r="AX122" s="291"/>
      <c r="AY122" s="291"/>
      <c r="AZ122" s="291"/>
      <c r="BA122" s="291"/>
      <c r="BB122" s="291"/>
      <c r="BC122" s="291"/>
      <c r="BD122" s="291"/>
      <c r="BE122" s="291"/>
      <c r="BF122" s="291"/>
      <c r="BG122" s="291"/>
      <c r="BH122" s="291"/>
      <c r="BI122" s="291"/>
      <c r="BJ122" s="291"/>
      <c r="BK122" s="291"/>
      <c r="BL122" s="291"/>
      <c r="BM122" s="291"/>
      <c r="BN122" s="291"/>
      <c r="BO122" s="291"/>
      <c r="BP122" s="291"/>
      <c r="BQ122" s="291"/>
      <c r="BR122" s="291"/>
    </row>
    <row r="123" spans="3:70" s="109" customFormat="1">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291"/>
      <c r="Z123" s="291"/>
      <c r="AA123" s="291"/>
      <c r="AB123" s="291"/>
      <c r="AC123" s="291"/>
      <c r="AD123" s="291"/>
      <c r="AE123" s="291"/>
      <c r="AF123" s="291"/>
      <c r="AG123" s="291"/>
      <c r="AH123" s="291"/>
      <c r="AI123" s="291"/>
      <c r="AJ123" s="291"/>
      <c r="AK123" s="291"/>
      <c r="AL123" s="291"/>
      <c r="AM123" s="291"/>
      <c r="AN123" s="291"/>
      <c r="AO123" s="291"/>
      <c r="AP123" s="291"/>
      <c r="AQ123" s="291"/>
      <c r="AR123" s="291"/>
      <c r="AS123" s="291"/>
      <c r="AT123" s="291"/>
      <c r="AU123" s="291"/>
      <c r="AV123" s="291"/>
      <c r="AW123" s="291"/>
      <c r="AX123" s="291"/>
      <c r="AY123" s="291"/>
      <c r="AZ123" s="291"/>
      <c r="BA123" s="291"/>
      <c r="BB123" s="291"/>
      <c r="BC123" s="291"/>
      <c r="BD123" s="291"/>
      <c r="BE123" s="291"/>
      <c r="BF123" s="291"/>
      <c r="BG123" s="291"/>
      <c r="BH123" s="291"/>
      <c r="BI123" s="291"/>
      <c r="BJ123" s="291"/>
      <c r="BK123" s="291"/>
      <c r="BL123" s="291"/>
      <c r="BM123" s="291"/>
      <c r="BN123" s="291"/>
      <c r="BO123" s="291"/>
      <c r="BP123" s="291"/>
      <c r="BQ123" s="291"/>
      <c r="BR123" s="291"/>
    </row>
    <row r="124" spans="3:70" s="109" customFormat="1">
      <c r="C124" s="291"/>
      <c r="D124" s="291"/>
      <c r="E124" s="291"/>
      <c r="F124" s="291"/>
      <c r="G124" s="291"/>
      <c r="H124" s="291"/>
      <c r="I124" s="291"/>
      <c r="J124" s="291"/>
      <c r="K124" s="291"/>
      <c r="L124" s="291"/>
      <c r="M124" s="291"/>
      <c r="N124" s="291"/>
      <c r="O124" s="291"/>
      <c r="P124" s="291"/>
      <c r="Q124" s="291"/>
      <c r="R124" s="291"/>
      <c r="S124" s="291"/>
      <c r="T124" s="291"/>
      <c r="U124" s="291"/>
      <c r="V124" s="291"/>
      <c r="W124" s="291"/>
      <c r="X124" s="291"/>
      <c r="Y124" s="291"/>
      <c r="Z124" s="291"/>
      <c r="AA124" s="291"/>
      <c r="AB124" s="291"/>
      <c r="AC124" s="291"/>
      <c r="AD124" s="291"/>
      <c r="AE124" s="291"/>
      <c r="AF124" s="291"/>
      <c r="AG124" s="291"/>
      <c r="AH124" s="291"/>
      <c r="AI124" s="291"/>
      <c r="AJ124" s="291"/>
      <c r="AK124" s="291"/>
      <c r="AL124" s="291"/>
      <c r="AM124" s="291"/>
      <c r="AN124" s="291"/>
      <c r="AO124" s="291"/>
      <c r="AP124" s="291"/>
      <c r="AQ124" s="291"/>
      <c r="AR124" s="291"/>
      <c r="AS124" s="291"/>
      <c r="AT124" s="291"/>
      <c r="AU124" s="291"/>
      <c r="AV124" s="291"/>
      <c r="AW124" s="291"/>
      <c r="AX124" s="291"/>
      <c r="AY124" s="291"/>
      <c r="AZ124" s="291"/>
      <c r="BA124" s="291"/>
      <c r="BB124" s="291"/>
      <c r="BC124" s="291"/>
      <c r="BD124" s="291"/>
      <c r="BE124" s="291"/>
      <c r="BF124" s="291"/>
      <c r="BG124" s="291"/>
      <c r="BH124" s="291"/>
      <c r="BI124" s="291"/>
      <c r="BJ124" s="291"/>
      <c r="BK124" s="291"/>
      <c r="BL124" s="291"/>
      <c r="BM124" s="291"/>
      <c r="BN124" s="291"/>
      <c r="BO124" s="291"/>
      <c r="BP124" s="291"/>
      <c r="BQ124" s="291"/>
      <c r="BR124" s="291"/>
    </row>
    <row r="125" spans="3:70" s="109" customFormat="1">
      <c r="C125" s="291"/>
      <c r="D125" s="291"/>
      <c r="E125" s="291"/>
      <c r="F125" s="291"/>
      <c r="G125" s="291"/>
      <c r="H125" s="291"/>
      <c r="I125" s="291"/>
      <c r="J125" s="291"/>
      <c r="K125" s="291"/>
      <c r="L125" s="291"/>
      <c r="M125" s="291"/>
      <c r="N125" s="291"/>
      <c r="O125" s="291"/>
      <c r="P125" s="291"/>
      <c r="Q125" s="291"/>
      <c r="R125" s="291"/>
      <c r="S125" s="291"/>
      <c r="T125" s="291"/>
      <c r="U125" s="291"/>
      <c r="V125" s="291"/>
      <c r="W125" s="291"/>
      <c r="X125" s="291"/>
      <c r="Y125" s="291"/>
      <c r="Z125" s="291"/>
      <c r="AA125" s="291"/>
      <c r="AB125" s="291"/>
      <c r="AC125" s="291"/>
      <c r="AD125" s="291"/>
      <c r="AE125" s="291"/>
      <c r="AF125" s="291"/>
      <c r="AG125" s="291"/>
      <c r="AH125" s="291"/>
      <c r="AI125" s="291"/>
      <c r="AJ125" s="291"/>
      <c r="AK125" s="291"/>
      <c r="AL125" s="291"/>
      <c r="AM125" s="291"/>
      <c r="AN125" s="291"/>
      <c r="AO125" s="291"/>
      <c r="AP125" s="291"/>
      <c r="AQ125" s="291"/>
      <c r="AR125" s="291"/>
      <c r="AS125" s="291"/>
      <c r="AT125" s="291"/>
      <c r="AU125" s="291"/>
      <c r="AV125" s="291"/>
      <c r="AW125" s="291"/>
      <c r="AX125" s="291"/>
      <c r="AY125" s="291"/>
      <c r="AZ125" s="291"/>
      <c r="BA125" s="291"/>
      <c r="BB125" s="291"/>
      <c r="BC125" s="291"/>
      <c r="BD125" s="291"/>
      <c r="BE125" s="291"/>
      <c r="BF125" s="291"/>
      <c r="BG125" s="291"/>
      <c r="BH125" s="291"/>
      <c r="BI125" s="291"/>
      <c r="BJ125" s="291"/>
      <c r="BK125" s="291"/>
      <c r="BL125" s="291"/>
      <c r="BM125" s="291"/>
      <c r="BN125" s="291"/>
      <c r="BO125" s="291"/>
      <c r="BP125" s="291"/>
      <c r="BQ125" s="291"/>
      <c r="BR125" s="291"/>
    </row>
    <row r="126" spans="3:70" s="109" customFormat="1">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291"/>
      <c r="Z126" s="291"/>
      <c r="AA126" s="291"/>
      <c r="AB126" s="291"/>
      <c r="AC126" s="291"/>
      <c r="AD126" s="291"/>
      <c r="AE126" s="291"/>
      <c r="AF126" s="291"/>
      <c r="AG126" s="291"/>
      <c r="AH126" s="291"/>
      <c r="AI126" s="291"/>
      <c r="AJ126" s="291"/>
      <c r="AK126" s="291"/>
      <c r="AL126" s="291"/>
      <c r="AM126" s="291"/>
      <c r="AN126" s="291"/>
      <c r="AO126" s="291"/>
      <c r="AP126" s="291"/>
      <c r="AQ126" s="291"/>
      <c r="AR126" s="291"/>
      <c r="AS126" s="291"/>
      <c r="AT126" s="291"/>
      <c r="AU126" s="291"/>
      <c r="AV126" s="291"/>
      <c r="AW126" s="291"/>
      <c r="AX126" s="291"/>
      <c r="AY126" s="291"/>
      <c r="AZ126" s="291"/>
      <c r="BA126" s="291"/>
      <c r="BB126" s="291"/>
      <c r="BC126" s="291"/>
      <c r="BD126" s="291"/>
      <c r="BE126" s="291"/>
      <c r="BF126" s="291"/>
      <c r="BG126" s="291"/>
      <c r="BH126" s="291"/>
      <c r="BI126" s="291"/>
      <c r="BJ126" s="291"/>
      <c r="BK126" s="291"/>
      <c r="BL126" s="291"/>
      <c r="BM126" s="291"/>
      <c r="BN126" s="291"/>
      <c r="BO126" s="291"/>
      <c r="BP126" s="291"/>
      <c r="BQ126" s="291"/>
      <c r="BR126" s="291"/>
    </row>
    <row r="127" spans="3:70" s="109" customFormat="1">
      <c r="C127" s="291"/>
      <c r="D127" s="291"/>
      <c r="E127" s="291"/>
      <c r="F127" s="291"/>
      <c r="G127" s="291"/>
      <c r="H127" s="291"/>
      <c r="I127" s="291"/>
      <c r="J127" s="291"/>
      <c r="K127" s="291"/>
      <c r="L127" s="291"/>
      <c r="M127" s="291"/>
      <c r="N127" s="291"/>
      <c r="O127" s="291"/>
      <c r="P127" s="291"/>
      <c r="Q127" s="291"/>
      <c r="R127" s="291"/>
      <c r="S127" s="291"/>
      <c r="T127" s="291"/>
      <c r="U127" s="291"/>
      <c r="V127" s="291"/>
      <c r="W127" s="291"/>
      <c r="X127" s="291"/>
      <c r="Y127" s="291"/>
      <c r="Z127" s="291"/>
      <c r="AA127" s="291"/>
      <c r="AB127" s="291"/>
      <c r="AC127" s="291"/>
      <c r="AD127" s="291"/>
      <c r="AE127" s="291"/>
      <c r="AF127" s="291"/>
      <c r="AG127" s="291"/>
      <c r="AH127" s="291"/>
      <c r="AI127" s="291"/>
      <c r="AJ127" s="291"/>
      <c r="AK127" s="291"/>
      <c r="AL127" s="291"/>
      <c r="AM127" s="291"/>
      <c r="AN127" s="291"/>
      <c r="AO127" s="291"/>
      <c r="AP127" s="291"/>
      <c r="AQ127" s="291"/>
      <c r="AR127" s="291"/>
      <c r="AS127" s="291"/>
      <c r="AT127" s="291"/>
      <c r="AU127" s="291"/>
      <c r="AV127" s="291"/>
      <c r="AW127" s="291"/>
      <c r="AX127" s="291"/>
      <c r="AY127" s="291"/>
      <c r="AZ127" s="291"/>
      <c r="BA127" s="291"/>
      <c r="BB127" s="291"/>
      <c r="BC127" s="291"/>
      <c r="BD127" s="291"/>
      <c r="BE127" s="291"/>
      <c r="BF127" s="291"/>
      <c r="BG127" s="291"/>
      <c r="BH127" s="291"/>
      <c r="BI127" s="291"/>
      <c r="BJ127" s="291"/>
      <c r="BK127" s="291"/>
      <c r="BL127" s="291"/>
      <c r="BM127" s="291"/>
      <c r="BN127" s="291"/>
      <c r="BO127" s="291"/>
      <c r="BP127" s="291"/>
      <c r="BQ127" s="291"/>
      <c r="BR127" s="291"/>
    </row>
    <row r="128" spans="3:70" s="109" customFormat="1">
      <c r="C128" s="291"/>
      <c r="D128" s="291"/>
      <c r="E128" s="291"/>
      <c r="F128" s="291"/>
      <c r="G128" s="291"/>
      <c r="H128" s="291"/>
      <c r="I128" s="291"/>
      <c r="J128" s="291"/>
      <c r="K128" s="291"/>
      <c r="L128" s="291"/>
      <c r="M128" s="291"/>
      <c r="N128" s="291"/>
      <c r="O128" s="291"/>
      <c r="P128" s="291"/>
      <c r="Q128" s="291"/>
      <c r="R128" s="291"/>
      <c r="S128" s="291"/>
      <c r="T128" s="291"/>
      <c r="U128" s="291"/>
      <c r="V128" s="291"/>
      <c r="W128" s="291"/>
      <c r="X128" s="291"/>
      <c r="Y128" s="291"/>
      <c r="Z128" s="291"/>
      <c r="AA128" s="291"/>
      <c r="AB128" s="291"/>
      <c r="AC128" s="291"/>
      <c r="AD128" s="291"/>
      <c r="AE128" s="291"/>
      <c r="AF128" s="291"/>
      <c r="AG128" s="291"/>
      <c r="AH128" s="291"/>
      <c r="AI128" s="291"/>
      <c r="AJ128" s="291"/>
      <c r="AK128" s="291"/>
      <c r="AL128" s="291"/>
      <c r="AM128" s="291"/>
      <c r="AN128" s="291"/>
      <c r="AO128" s="291"/>
      <c r="AP128" s="291"/>
      <c r="AQ128" s="291"/>
      <c r="AR128" s="291"/>
      <c r="AS128" s="291"/>
      <c r="AT128" s="291"/>
      <c r="AU128" s="291"/>
      <c r="AV128" s="291"/>
      <c r="AW128" s="291"/>
      <c r="AX128" s="291"/>
      <c r="AY128" s="291"/>
      <c r="AZ128" s="291"/>
      <c r="BA128" s="291"/>
      <c r="BB128" s="291"/>
      <c r="BC128" s="291"/>
      <c r="BD128" s="291"/>
      <c r="BE128" s="291"/>
      <c r="BF128" s="291"/>
      <c r="BG128" s="291"/>
      <c r="BH128" s="291"/>
      <c r="BI128" s="291"/>
      <c r="BJ128" s="291"/>
      <c r="BK128" s="291"/>
      <c r="BL128" s="291"/>
      <c r="BM128" s="291"/>
      <c r="BN128" s="291"/>
      <c r="BO128" s="291"/>
      <c r="BP128" s="291"/>
      <c r="BQ128" s="291"/>
      <c r="BR128" s="291"/>
    </row>
    <row r="129" spans="3:70" s="109" customFormat="1">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291"/>
      <c r="Z129" s="291"/>
      <c r="AA129" s="291"/>
      <c r="AB129" s="291"/>
      <c r="AC129" s="291"/>
      <c r="AD129" s="291"/>
      <c r="AE129" s="291"/>
      <c r="AF129" s="291"/>
      <c r="AG129" s="291"/>
      <c r="AH129" s="291"/>
      <c r="AI129" s="291"/>
      <c r="AJ129" s="291"/>
      <c r="AK129" s="291"/>
      <c r="AL129" s="291"/>
      <c r="AM129" s="291"/>
      <c r="AN129" s="291"/>
      <c r="AO129" s="291"/>
      <c r="AP129" s="291"/>
      <c r="AQ129" s="291"/>
      <c r="AR129" s="291"/>
      <c r="AS129" s="291"/>
      <c r="AT129" s="291"/>
      <c r="AU129" s="291"/>
      <c r="AV129" s="291"/>
      <c r="AW129" s="291"/>
      <c r="AX129" s="291"/>
      <c r="AY129" s="291"/>
      <c r="AZ129" s="291"/>
      <c r="BA129" s="291"/>
      <c r="BB129" s="291"/>
      <c r="BC129" s="291"/>
      <c r="BD129" s="291"/>
      <c r="BE129" s="291"/>
      <c r="BF129" s="291"/>
      <c r="BG129" s="291"/>
      <c r="BH129" s="291"/>
      <c r="BI129" s="291"/>
      <c r="BJ129" s="291"/>
      <c r="BK129" s="291"/>
      <c r="BL129" s="291"/>
      <c r="BM129" s="291"/>
      <c r="BN129" s="291"/>
      <c r="BO129" s="291"/>
      <c r="BP129" s="291"/>
      <c r="BQ129" s="291"/>
      <c r="BR129" s="291"/>
    </row>
    <row r="130" spans="3:70" s="109" customFormat="1">
      <c r="C130" s="291"/>
      <c r="D130" s="291"/>
      <c r="E130" s="291"/>
      <c r="F130" s="291"/>
      <c r="G130" s="291"/>
      <c r="H130" s="291"/>
      <c r="I130" s="291"/>
      <c r="J130" s="291"/>
      <c r="K130" s="291"/>
      <c r="L130" s="291"/>
      <c r="M130" s="291"/>
      <c r="N130" s="291"/>
      <c r="O130" s="291"/>
      <c r="P130" s="291"/>
      <c r="Q130" s="291"/>
      <c r="R130" s="291"/>
      <c r="S130" s="291"/>
      <c r="T130" s="291"/>
      <c r="U130" s="291"/>
      <c r="V130" s="291"/>
      <c r="W130" s="291"/>
      <c r="X130" s="291"/>
      <c r="Y130" s="291"/>
      <c r="Z130" s="291"/>
      <c r="AA130" s="291"/>
      <c r="AB130" s="291"/>
      <c r="AC130" s="291"/>
      <c r="AD130" s="291"/>
      <c r="AE130" s="291"/>
      <c r="AF130" s="291"/>
      <c r="AG130" s="291"/>
      <c r="AH130" s="291"/>
      <c r="AI130" s="291"/>
      <c r="AJ130" s="291"/>
      <c r="AK130" s="291"/>
      <c r="AL130" s="291"/>
      <c r="AM130" s="291"/>
      <c r="AN130" s="291"/>
      <c r="AO130" s="291"/>
      <c r="AP130" s="291"/>
      <c r="AQ130" s="291"/>
      <c r="AR130" s="291"/>
      <c r="AS130" s="291"/>
      <c r="AT130" s="291"/>
      <c r="AU130" s="291"/>
      <c r="AV130" s="291"/>
      <c r="AW130" s="291"/>
      <c r="AX130" s="291"/>
      <c r="AY130" s="291"/>
      <c r="AZ130" s="291"/>
      <c r="BA130" s="291"/>
      <c r="BB130" s="291"/>
      <c r="BC130" s="291"/>
      <c r="BD130" s="291"/>
      <c r="BE130" s="291"/>
      <c r="BF130" s="291"/>
      <c r="BG130" s="291"/>
      <c r="BH130" s="291"/>
      <c r="BI130" s="291"/>
      <c r="BJ130" s="291"/>
      <c r="BK130" s="291"/>
      <c r="BL130" s="291"/>
      <c r="BM130" s="291"/>
      <c r="BN130" s="291"/>
      <c r="BO130" s="291"/>
      <c r="BP130" s="291"/>
      <c r="BQ130" s="291"/>
      <c r="BR130" s="291"/>
    </row>
    <row r="131" spans="3:70" s="109" customFormat="1">
      <c r="C131" s="291"/>
      <c r="D131" s="291"/>
      <c r="E131" s="291"/>
      <c r="F131" s="291"/>
      <c r="G131" s="291"/>
      <c r="H131" s="291"/>
      <c r="I131" s="291"/>
      <c r="J131" s="291"/>
      <c r="K131" s="291"/>
      <c r="L131" s="291"/>
      <c r="M131" s="291"/>
      <c r="N131" s="291"/>
      <c r="O131" s="291"/>
      <c r="P131" s="291"/>
      <c r="Q131" s="291"/>
      <c r="R131" s="291"/>
      <c r="S131" s="291"/>
      <c r="T131" s="291"/>
      <c r="U131" s="291"/>
      <c r="V131" s="291"/>
      <c r="W131" s="291"/>
      <c r="X131" s="291"/>
      <c r="Y131" s="291"/>
      <c r="Z131" s="291"/>
      <c r="AA131" s="291"/>
      <c r="AB131" s="291"/>
      <c r="AC131" s="291"/>
      <c r="AD131" s="291"/>
      <c r="AE131" s="291"/>
      <c r="AF131" s="291"/>
      <c r="AG131" s="291"/>
      <c r="AH131" s="291"/>
      <c r="AI131" s="291"/>
      <c r="AJ131" s="291"/>
      <c r="AK131" s="291"/>
      <c r="AL131" s="291"/>
      <c r="AM131" s="291"/>
      <c r="AN131" s="291"/>
      <c r="AO131" s="291"/>
      <c r="AP131" s="291"/>
      <c r="AQ131" s="291"/>
      <c r="AR131" s="291"/>
      <c r="AS131" s="291"/>
      <c r="AT131" s="291"/>
      <c r="AU131" s="291"/>
      <c r="AV131" s="291"/>
      <c r="AW131" s="291"/>
      <c r="AX131" s="291"/>
      <c r="AY131" s="291"/>
      <c r="AZ131" s="291"/>
      <c r="BA131" s="291"/>
      <c r="BB131" s="291"/>
      <c r="BC131" s="291"/>
      <c r="BD131" s="291"/>
      <c r="BE131" s="291"/>
      <c r="BF131" s="291"/>
      <c r="BG131" s="291"/>
      <c r="BH131" s="291"/>
      <c r="BI131" s="291"/>
      <c r="BJ131" s="291"/>
      <c r="BK131" s="291"/>
      <c r="BL131" s="291"/>
      <c r="BM131" s="291"/>
      <c r="BN131" s="291"/>
      <c r="BO131" s="291"/>
      <c r="BP131" s="291"/>
      <c r="BQ131" s="291"/>
      <c r="BR131" s="291"/>
    </row>
    <row r="132" spans="3:70" s="109" customFormat="1">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291"/>
      <c r="Z132" s="291"/>
      <c r="AA132" s="291"/>
      <c r="AB132" s="291"/>
      <c r="AC132" s="291"/>
      <c r="AD132" s="291"/>
      <c r="AE132" s="291"/>
      <c r="AF132" s="291"/>
      <c r="AG132" s="291"/>
      <c r="AH132" s="291"/>
      <c r="AI132" s="291"/>
      <c r="AJ132" s="291"/>
      <c r="AK132" s="291"/>
      <c r="AL132" s="291"/>
      <c r="AM132" s="291"/>
      <c r="AN132" s="291"/>
      <c r="AO132" s="291"/>
      <c r="AP132" s="291"/>
      <c r="AQ132" s="291"/>
      <c r="AR132" s="291"/>
      <c r="AS132" s="291"/>
      <c r="AT132" s="291"/>
      <c r="AU132" s="291"/>
      <c r="AV132" s="291"/>
      <c r="AW132" s="291"/>
      <c r="AX132" s="291"/>
      <c r="AY132" s="291"/>
      <c r="AZ132" s="291"/>
      <c r="BA132" s="291"/>
      <c r="BB132" s="291"/>
      <c r="BC132" s="291"/>
      <c r="BD132" s="291"/>
      <c r="BE132" s="291"/>
      <c r="BF132" s="291"/>
      <c r="BG132" s="291"/>
      <c r="BH132" s="291"/>
      <c r="BI132" s="291"/>
      <c r="BJ132" s="291"/>
      <c r="BK132" s="291"/>
      <c r="BL132" s="291"/>
      <c r="BM132" s="291"/>
      <c r="BN132" s="291"/>
      <c r="BO132" s="291"/>
      <c r="BP132" s="291"/>
      <c r="BQ132" s="291"/>
      <c r="BR132" s="291"/>
    </row>
    <row r="133" spans="3:70" s="109" customFormat="1">
      <c r="C133" s="291"/>
      <c r="D133" s="291"/>
      <c r="E133" s="291"/>
      <c r="F133" s="291"/>
      <c r="G133" s="291"/>
      <c r="H133" s="291"/>
      <c r="I133" s="291"/>
      <c r="J133" s="291"/>
      <c r="K133" s="291"/>
      <c r="L133" s="291"/>
      <c r="M133" s="291"/>
      <c r="N133" s="291"/>
      <c r="O133" s="291"/>
      <c r="P133" s="291"/>
      <c r="Q133" s="291"/>
      <c r="R133" s="291"/>
      <c r="S133" s="291"/>
      <c r="T133" s="291"/>
      <c r="U133" s="291"/>
      <c r="V133" s="291"/>
      <c r="W133" s="291"/>
      <c r="X133" s="291"/>
      <c r="Y133" s="291"/>
      <c r="Z133" s="291"/>
      <c r="AA133" s="291"/>
      <c r="AB133" s="291"/>
      <c r="AC133" s="291"/>
      <c r="AD133" s="291"/>
      <c r="AE133" s="291"/>
      <c r="AF133" s="291"/>
      <c r="AG133" s="291"/>
      <c r="AH133" s="291"/>
      <c r="AI133" s="291"/>
      <c r="AJ133" s="291"/>
      <c r="AK133" s="291"/>
      <c r="AL133" s="291"/>
      <c r="AM133" s="291"/>
      <c r="AN133" s="291"/>
      <c r="AO133" s="291"/>
      <c r="AP133" s="291"/>
      <c r="AQ133" s="291"/>
      <c r="AR133" s="291"/>
      <c r="AS133" s="291"/>
      <c r="AT133" s="291"/>
      <c r="AU133" s="291"/>
      <c r="AV133" s="291"/>
      <c r="AW133" s="291"/>
      <c r="AX133" s="291"/>
      <c r="AY133" s="291"/>
      <c r="AZ133" s="291"/>
      <c r="BA133" s="291"/>
      <c r="BB133" s="291"/>
      <c r="BC133" s="291"/>
      <c r="BD133" s="291"/>
      <c r="BE133" s="291"/>
      <c r="BF133" s="291"/>
      <c r="BG133" s="291"/>
      <c r="BH133" s="291"/>
      <c r="BI133" s="291"/>
      <c r="BJ133" s="291"/>
      <c r="BK133" s="291"/>
      <c r="BL133" s="291"/>
      <c r="BM133" s="291"/>
      <c r="BN133" s="291"/>
      <c r="BO133" s="291"/>
      <c r="BP133" s="291"/>
      <c r="BQ133" s="291"/>
      <c r="BR133" s="291"/>
    </row>
    <row r="134" spans="3:70" s="109" customFormat="1">
      <c r="C134" s="291"/>
      <c r="D134" s="291"/>
      <c r="E134" s="291"/>
      <c r="F134" s="291"/>
      <c r="G134" s="291"/>
      <c r="H134" s="291"/>
      <c r="I134" s="291"/>
      <c r="J134" s="291"/>
      <c r="K134" s="291"/>
      <c r="L134" s="291"/>
      <c r="M134" s="291"/>
      <c r="N134" s="291"/>
      <c r="O134" s="291"/>
      <c r="P134" s="291"/>
      <c r="Q134" s="291"/>
      <c r="R134" s="291"/>
      <c r="S134" s="291"/>
      <c r="T134" s="291"/>
      <c r="U134" s="291"/>
      <c r="V134" s="291"/>
      <c r="W134" s="291"/>
      <c r="X134" s="291"/>
      <c r="Y134" s="291"/>
      <c r="Z134" s="291"/>
      <c r="AA134" s="291"/>
      <c r="AB134" s="291"/>
      <c r="AC134" s="291"/>
      <c r="AD134" s="291"/>
      <c r="AE134" s="291"/>
      <c r="AF134" s="291"/>
      <c r="AG134" s="291"/>
      <c r="AH134" s="291"/>
      <c r="AI134" s="291"/>
      <c r="AJ134" s="291"/>
      <c r="AK134" s="291"/>
      <c r="AL134" s="291"/>
      <c r="AM134" s="291"/>
      <c r="AN134" s="291"/>
      <c r="AO134" s="291"/>
      <c r="AP134" s="291"/>
      <c r="AQ134" s="291"/>
      <c r="AR134" s="291"/>
      <c r="AS134" s="291"/>
      <c r="AT134" s="291"/>
      <c r="AU134" s="291"/>
      <c r="AV134" s="291"/>
      <c r="AW134" s="291"/>
      <c r="AX134" s="291"/>
      <c r="AY134" s="291"/>
      <c r="AZ134" s="291"/>
      <c r="BA134" s="291"/>
      <c r="BB134" s="291"/>
      <c r="BC134" s="291"/>
      <c r="BD134" s="291"/>
      <c r="BE134" s="291"/>
      <c r="BF134" s="291"/>
      <c r="BG134" s="291"/>
      <c r="BH134" s="291"/>
      <c r="BI134" s="291"/>
      <c r="BJ134" s="291"/>
      <c r="BK134" s="291"/>
      <c r="BL134" s="291"/>
      <c r="BM134" s="291"/>
      <c r="BN134" s="291"/>
      <c r="BO134" s="291"/>
      <c r="BP134" s="291"/>
      <c r="BQ134" s="291"/>
      <c r="BR134" s="291"/>
    </row>
    <row r="135" spans="3:70" s="109" customFormat="1">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291"/>
      <c r="Z135" s="291"/>
      <c r="AA135" s="291"/>
      <c r="AB135" s="291"/>
      <c r="AC135" s="291"/>
      <c r="AD135" s="291"/>
      <c r="AE135" s="291"/>
      <c r="AF135" s="291"/>
      <c r="AG135" s="291"/>
      <c r="AH135" s="291"/>
      <c r="AI135" s="291"/>
      <c r="AJ135" s="291"/>
      <c r="AK135" s="291"/>
      <c r="AL135" s="291"/>
      <c r="AM135" s="291"/>
      <c r="AN135" s="291"/>
      <c r="AO135" s="291"/>
      <c r="AP135" s="291"/>
      <c r="AQ135" s="291"/>
      <c r="AR135" s="291"/>
      <c r="AS135" s="291"/>
      <c r="AT135" s="291"/>
      <c r="AU135" s="291"/>
      <c r="AV135" s="291"/>
      <c r="AW135" s="291"/>
      <c r="AX135" s="291"/>
      <c r="AY135" s="291"/>
      <c r="AZ135" s="291"/>
      <c r="BA135" s="291"/>
      <c r="BB135" s="291"/>
      <c r="BC135" s="291"/>
      <c r="BD135" s="291"/>
      <c r="BE135" s="291"/>
      <c r="BF135" s="291"/>
      <c r="BG135" s="291"/>
      <c r="BH135" s="291"/>
      <c r="BI135" s="291"/>
      <c r="BJ135" s="291"/>
      <c r="BK135" s="291"/>
      <c r="BL135" s="291"/>
      <c r="BM135" s="291"/>
      <c r="BN135" s="291"/>
      <c r="BO135" s="291"/>
      <c r="BP135" s="291"/>
      <c r="BQ135" s="291"/>
      <c r="BR135" s="291"/>
    </row>
    <row r="136" spans="3:70" s="109" customFormat="1">
      <c r="C136" s="291"/>
      <c r="D136" s="291"/>
      <c r="E136" s="291"/>
      <c r="F136" s="291"/>
      <c r="G136" s="291"/>
      <c r="H136" s="291"/>
      <c r="I136" s="291"/>
      <c r="J136" s="291"/>
      <c r="K136" s="291"/>
      <c r="L136" s="291"/>
      <c r="M136" s="291"/>
      <c r="N136" s="291"/>
      <c r="O136" s="291"/>
      <c r="P136" s="291"/>
      <c r="Q136" s="291"/>
      <c r="R136" s="291"/>
      <c r="S136" s="291"/>
      <c r="T136" s="291"/>
      <c r="U136" s="291"/>
      <c r="V136" s="291"/>
      <c r="W136" s="291"/>
      <c r="X136" s="291"/>
      <c r="Y136" s="291"/>
      <c r="Z136" s="291"/>
      <c r="AA136" s="291"/>
      <c r="AB136" s="291"/>
      <c r="AC136" s="291"/>
      <c r="AD136" s="291"/>
      <c r="AE136" s="291"/>
      <c r="AF136" s="291"/>
      <c r="AG136" s="291"/>
      <c r="AH136" s="291"/>
      <c r="AI136" s="291"/>
      <c r="AJ136" s="291"/>
      <c r="AK136" s="291"/>
      <c r="AL136" s="291"/>
      <c r="AM136" s="291"/>
      <c r="AN136" s="291"/>
      <c r="AO136" s="291"/>
      <c r="AP136" s="291"/>
      <c r="AQ136" s="291"/>
      <c r="AR136" s="291"/>
      <c r="AS136" s="291"/>
      <c r="AT136" s="291"/>
      <c r="AU136" s="291"/>
      <c r="AV136" s="291"/>
      <c r="AW136" s="291"/>
      <c r="AX136" s="291"/>
      <c r="AY136" s="291"/>
      <c r="AZ136" s="291"/>
      <c r="BA136" s="291"/>
      <c r="BB136" s="291"/>
      <c r="BC136" s="291"/>
      <c r="BD136" s="291"/>
      <c r="BE136" s="291"/>
      <c r="BF136" s="291"/>
      <c r="BG136" s="291"/>
      <c r="BH136" s="291"/>
      <c r="BI136" s="291"/>
      <c r="BJ136" s="291"/>
      <c r="BK136" s="291"/>
      <c r="BL136" s="291"/>
      <c r="BM136" s="291"/>
      <c r="BN136" s="291"/>
      <c r="BO136" s="291"/>
      <c r="BP136" s="291"/>
      <c r="BQ136" s="291"/>
      <c r="BR136" s="291"/>
    </row>
    <row r="137" spans="3:70" s="109" customFormat="1">
      <c r="C137" s="291"/>
      <c r="D137" s="291"/>
      <c r="E137" s="291"/>
      <c r="F137" s="291"/>
      <c r="G137" s="291"/>
      <c r="H137" s="291"/>
      <c r="I137" s="291"/>
      <c r="J137" s="291"/>
      <c r="K137" s="291"/>
      <c r="L137" s="291"/>
      <c r="M137" s="291"/>
      <c r="N137" s="291"/>
      <c r="O137" s="291"/>
      <c r="P137" s="291"/>
      <c r="Q137" s="291"/>
      <c r="R137" s="291"/>
      <c r="S137" s="291"/>
      <c r="T137" s="291"/>
      <c r="U137" s="291"/>
      <c r="V137" s="291"/>
      <c r="W137" s="291"/>
      <c r="X137" s="291"/>
      <c r="Y137" s="291"/>
      <c r="Z137" s="291"/>
      <c r="AA137" s="291"/>
      <c r="AB137" s="291"/>
      <c r="AC137" s="291"/>
      <c r="AD137" s="291"/>
      <c r="AE137" s="291"/>
      <c r="AF137" s="291"/>
      <c r="AG137" s="291"/>
      <c r="AH137" s="291"/>
      <c r="AI137" s="291"/>
      <c r="AJ137" s="291"/>
      <c r="AK137" s="291"/>
      <c r="AL137" s="291"/>
      <c r="AM137" s="291"/>
      <c r="AN137" s="291"/>
      <c r="AO137" s="291"/>
      <c r="AP137" s="291"/>
      <c r="AQ137" s="291"/>
      <c r="AR137" s="291"/>
      <c r="AS137" s="291"/>
      <c r="AT137" s="291"/>
      <c r="AU137" s="291"/>
      <c r="AV137" s="291"/>
      <c r="AW137" s="291"/>
      <c r="AX137" s="291"/>
      <c r="AY137" s="291"/>
      <c r="AZ137" s="291"/>
      <c r="BA137" s="291"/>
      <c r="BB137" s="291"/>
      <c r="BC137" s="291"/>
      <c r="BD137" s="291"/>
      <c r="BE137" s="291"/>
      <c r="BF137" s="291"/>
      <c r="BG137" s="291"/>
      <c r="BH137" s="291"/>
      <c r="BI137" s="291"/>
      <c r="BJ137" s="291"/>
      <c r="BK137" s="291"/>
      <c r="BL137" s="291"/>
      <c r="BM137" s="291"/>
      <c r="BN137" s="291"/>
      <c r="BO137" s="291"/>
      <c r="BP137" s="291"/>
      <c r="BQ137" s="291"/>
      <c r="BR137" s="291"/>
    </row>
    <row r="138" spans="3:70" s="109" customFormat="1">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291"/>
      <c r="Z138" s="291"/>
      <c r="AA138" s="291"/>
      <c r="AB138" s="291"/>
      <c r="AC138" s="291"/>
      <c r="AD138" s="291"/>
      <c r="AE138" s="291"/>
      <c r="AF138" s="291"/>
      <c r="AG138" s="291"/>
      <c r="AH138" s="291"/>
      <c r="AI138" s="291"/>
      <c r="AJ138" s="291"/>
      <c r="AK138" s="291"/>
      <c r="AL138" s="291"/>
      <c r="AM138" s="291"/>
      <c r="AN138" s="291"/>
      <c r="AO138" s="291"/>
      <c r="AP138" s="291"/>
      <c r="AQ138" s="291"/>
      <c r="AR138" s="291"/>
      <c r="AS138" s="291"/>
      <c r="AT138" s="291"/>
      <c r="AU138" s="291"/>
      <c r="AV138" s="291"/>
      <c r="AW138" s="291"/>
      <c r="AX138" s="291"/>
      <c r="AY138" s="291"/>
      <c r="AZ138" s="291"/>
      <c r="BA138" s="291"/>
      <c r="BB138" s="291"/>
      <c r="BC138" s="291"/>
      <c r="BD138" s="291"/>
      <c r="BE138" s="291"/>
      <c r="BF138" s="291"/>
      <c r="BG138" s="291"/>
      <c r="BH138" s="291"/>
      <c r="BI138" s="291"/>
      <c r="BJ138" s="291"/>
      <c r="BK138" s="291"/>
      <c r="BL138" s="291"/>
      <c r="BM138" s="291"/>
      <c r="BN138" s="291"/>
      <c r="BO138" s="291"/>
      <c r="BP138" s="291"/>
      <c r="BQ138" s="291"/>
      <c r="BR138" s="291"/>
    </row>
    <row r="139" spans="3:70" s="109" customFormat="1">
      <c r="C139" s="291"/>
      <c r="D139" s="291"/>
      <c r="E139" s="291"/>
      <c r="F139" s="291"/>
      <c r="G139" s="291"/>
      <c r="H139" s="291"/>
      <c r="I139" s="291"/>
      <c r="J139" s="291"/>
      <c r="K139" s="291"/>
      <c r="L139" s="291"/>
      <c r="M139" s="291"/>
      <c r="N139" s="291"/>
      <c r="O139" s="291"/>
      <c r="P139" s="291"/>
      <c r="Q139" s="291"/>
      <c r="R139" s="291"/>
      <c r="S139" s="291"/>
      <c r="T139" s="291"/>
      <c r="U139" s="291"/>
      <c r="V139" s="291"/>
      <c r="W139" s="291"/>
      <c r="X139" s="291"/>
      <c r="Y139" s="291"/>
      <c r="Z139" s="291"/>
      <c r="AA139" s="291"/>
      <c r="AB139" s="291"/>
      <c r="AC139" s="291"/>
      <c r="AD139" s="291"/>
      <c r="AE139" s="291"/>
      <c r="AF139" s="291"/>
      <c r="AG139" s="291"/>
      <c r="AH139" s="291"/>
      <c r="AI139" s="291"/>
      <c r="AJ139" s="291"/>
      <c r="AK139" s="291"/>
      <c r="AL139" s="291"/>
      <c r="AM139" s="291"/>
      <c r="AN139" s="291"/>
      <c r="AO139" s="291"/>
      <c r="AP139" s="291"/>
      <c r="AQ139" s="291"/>
      <c r="AR139" s="291"/>
      <c r="AS139" s="291"/>
      <c r="AT139" s="291"/>
      <c r="AU139" s="291"/>
      <c r="AV139" s="291"/>
      <c r="AW139" s="291"/>
      <c r="AX139" s="291"/>
      <c r="AY139" s="291"/>
      <c r="AZ139" s="291"/>
      <c r="BA139" s="291"/>
      <c r="BB139" s="291"/>
      <c r="BC139" s="291"/>
      <c r="BD139" s="291"/>
      <c r="BE139" s="291"/>
      <c r="BF139" s="291"/>
      <c r="BG139" s="291"/>
      <c r="BH139" s="291"/>
      <c r="BI139" s="291"/>
      <c r="BJ139" s="291"/>
      <c r="BK139" s="291"/>
      <c r="BL139" s="291"/>
      <c r="BM139" s="291"/>
      <c r="BN139" s="291"/>
      <c r="BO139" s="291"/>
      <c r="BP139" s="291"/>
      <c r="BQ139" s="291"/>
      <c r="BR139" s="291"/>
    </row>
    <row r="140" spans="3:70" s="109" customFormat="1">
      <c r="C140" s="291"/>
      <c r="D140" s="291"/>
      <c r="E140" s="291"/>
      <c r="F140" s="291"/>
      <c r="G140" s="291"/>
      <c r="H140" s="291"/>
      <c r="I140" s="291"/>
      <c r="J140" s="291"/>
      <c r="K140" s="291"/>
      <c r="L140" s="291"/>
      <c r="M140" s="291"/>
      <c r="N140" s="291"/>
      <c r="O140" s="291"/>
      <c r="P140" s="291"/>
      <c r="Q140" s="291"/>
      <c r="R140" s="291"/>
      <c r="S140" s="291"/>
      <c r="T140" s="291"/>
      <c r="U140" s="291"/>
      <c r="V140" s="291"/>
      <c r="W140" s="291"/>
      <c r="X140" s="291"/>
      <c r="Y140" s="291"/>
      <c r="Z140" s="291"/>
      <c r="AA140" s="291"/>
      <c r="AB140" s="291"/>
      <c r="AC140" s="291"/>
      <c r="AD140" s="291"/>
      <c r="AE140" s="291"/>
      <c r="AF140" s="291"/>
      <c r="AG140" s="291"/>
      <c r="AH140" s="291"/>
      <c r="AI140" s="291"/>
      <c r="AJ140" s="291"/>
      <c r="AK140" s="291"/>
      <c r="AL140" s="291"/>
      <c r="AM140" s="291"/>
      <c r="AN140" s="291"/>
      <c r="AO140" s="291"/>
      <c r="AP140" s="291"/>
      <c r="AQ140" s="291"/>
      <c r="AR140" s="291"/>
      <c r="AS140" s="291"/>
      <c r="AT140" s="291"/>
      <c r="AU140" s="291"/>
      <c r="AV140" s="291"/>
      <c r="AW140" s="291"/>
      <c r="AX140" s="291"/>
      <c r="AY140" s="291"/>
      <c r="AZ140" s="291"/>
      <c r="BA140" s="291"/>
      <c r="BB140" s="291"/>
      <c r="BC140" s="291"/>
      <c r="BD140" s="291"/>
      <c r="BE140" s="291"/>
      <c r="BF140" s="291"/>
      <c r="BG140" s="291"/>
      <c r="BH140" s="291"/>
      <c r="BI140" s="291"/>
      <c r="BJ140" s="291"/>
      <c r="BK140" s="291"/>
      <c r="BL140" s="291"/>
      <c r="BM140" s="291"/>
      <c r="BN140" s="291"/>
      <c r="BO140" s="291"/>
      <c r="BP140" s="291"/>
      <c r="BQ140" s="291"/>
      <c r="BR140" s="291"/>
    </row>
    <row r="141" spans="3:70" s="109" customFormat="1">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291"/>
      <c r="Z141" s="291"/>
      <c r="AA141" s="291"/>
      <c r="AB141" s="291"/>
      <c r="AC141" s="291"/>
      <c r="AD141" s="291"/>
      <c r="AE141" s="291"/>
      <c r="AF141" s="291"/>
      <c r="AG141" s="291"/>
      <c r="AH141" s="291"/>
      <c r="AI141" s="291"/>
      <c r="AJ141" s="291"/>
      <c r="AK141" s="291"/>
      <c r="AL141" s="291"/>
      <c r="AM141" s="291"/>
      <c r="AN141" s="291"/>
      <c r="AO141" s="291"/>
      <c r="AP141" s="291"/>
      <c r="AQ141" s="291"/>
      <c r="AR141" s="291"/>
      <c r="AS141" s="291"/>
      <c r="AT141" s="291"/>
      <c r="AU141" s="291"/>
      <c r="AV141" s="291"/>
      <c r="AW141" s="291"/>
      <c r="AX141" s="291"/>
      <c r="AY141" s="291"/>
      <c r="AZ141" s="291"/>
      <c r="BA141" s="291"/>
      <c r="BB141" s="291"/>
      <c r="BC141" s="291"/>
      <c r="BD141" s="291"/>
      <c r="BE141" s="291"/>
      <c r="BF141" s="291"/>
      <c r="BG141" s="291"/>
      <c r="BH141" s="291"/>
      <c r="BI141" s="291"/>
      <c r="BJ141" s="291"/>
      <c r="BK141" s="291"/>
      <c r="BL141" s="291"/>
      <c r="BM141" s="291"/>
      <c r="BN141" s="291"/>
      <c r="BO141" s="291"/>
      <c r="BP141" s="291"/>
      <c r="BQ141" s="291"/>
      <c r="BR141" s="291"/>
    </row>
    <row r="142" spans="3:70" s="109" customFormat="1">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291"/>
      <c r="Z142" s="291"/>
      <c r="AA142" s="291"/>
      <c r="AB142" s="291"/>
      <c r="AC142" s="291"/>
      <c r="AD142" s="291"/>
      <c r="AE142" s="291"/>
      <c r="AF142" s="291"/>
      <c r="AG142" s="291"/>
      <c r="AH142" s="291"/>
      <c r="AI142" s="291"/>
      <c r="AJ142" s="291"/>
      <c r="AK142" s="291"/>
      <c r="AL142" s="291"/>
      <c r="AM142" s="291"/>
      <c r="AN142" s="291"/>
      <c r="AO142" s="291"/>
      <c r="AP142" s="291"/>
      <c r="AQ142" s="291"/>
      <c r="AR142" s="291"/>
      <c r="AS142" s="291"/>
      <c r="AT142" s="291"/>
      <c r="AU142" s="291"/>
      <c r="AV142" s="291"/>
      <c r="AW142" s="291"/>
      <c r="AX142" s="291"/>
      <c r="AY142" s="291"/>
      <c r="AZ142" s="291"/>
      <c r="BA142" s="291"/>
      <c r="BB142" s="291"/>
      <c r="BC142" s="291"/>
      <c r="BD142" s="291"/>
      <c r="BE142" s="291"/>
      <c r="BF142" s="291"/>
      <c r="BG142" s="291"/>
      <c r="BH142" s="291"/>
      <c r="BI142" s="291"/>
      <c r="BJ142" s="291"/>
      <c r="BK142" s="291"/>
      <c r="BL142" s="291"/>
      <c r="BM142" s="291"/>
      <c r="BN142" s="291"/>
      <c r="BO142" s="291"/>
      <c r="BP142" s="291"/>
      <c r="BQ142" s="291"/>
      <c r="BR142" s="291"/>
    </row>
    <row r="143" spans="3:70" s="109" customFormat="1">
      <c r="C143" s="291"/>
      <c r="D143" s="291"/>
      <c r="E143" s="291"/>
      <c r="F143" s="291"/>
      <c r="G143" s="291"/>
      <c r="H143" s="291"/>
      <c r="I143" s="291"/>
      <c r="J143" s="291"/>
      <c r="K143" s="291"/>
      <c r="L143" s="291"/>
      <c r="M143" s="291"/>
      <c r="N143" s="291"/>
      <c r="O143" s="291"/>
      <c r="P143" s="291"/>
      <c r="Q143" s="291"/>
      <c r="R143" s="291"/>
      <c r="S143" s="291"/>
      <c r="T143" s="291"/>
      <c r="U143" s="291"/>
      <c r="V143" s="291"/>
      <c r="W143" s="291"/>
      <c r="X143" s="291"/>
      <c r="Y143" s="291"/>
      <c r="Z143" s="291"/>
      <c r="AA143" s="291"/>
      <c r="AB143" s="291"/>
      <c r="AC143" s="291"/>
      <c r="AD143" s="291"/>
      <c r="AE143" s="291"/>
      <c r="AF143" s="291"/>
      <c r="AG143" s="291"/>
      <c r="AH143" s="291"/>
      <c r="AI143" s="291"/>
      <c r="AJ143" s="291"/>
      <c r="AK143" s="291"/>
      <c r="AL143" s="291"/>
      <c r="AM143" s="291"/>
      <c r="AN143" s="291"/>
      <c r="AO143" s="291"/>
      <c r="AP143" s="291"/>
      <c r="AQ143" s="291"/>
      <c r="AR143" s="291"/>
      <c r="AS143" s="291"/>
      <c r="AT143" s="291"/>
      <c r="AU143" s="291"/>
      <c r="AV143" s="291"/>
      <c r="AW143" s="291"/>
      <c r="AX143" s="291"/>
      <c r="AY143" s="291"/>
      <c r="AZ143" s="291"/>
      <c r="BA143" s="291"/>
      <c r="BB143" s="291"/>
      <c r="BC143" s="291"/>
      <c r="BD143" s="291"/>
      <c r="BE143" s="291"/>
      <c r="BF143" s="291"/>
      <c r="BG143" s="291"/>
      <c r="BH143" s="291"/>
      <c r="BI143" s="291"/>
      <c r="BJ143" s="291"/>
      <c r="BK143" s="291"/>
      <c r="BL143" s="291"/>
      <c r="BM143" s="291"/>
      <c r="BN143" s="291"/>
      <c r="BO143" s="291"/>
      <c r="BP143" s="291"/>
      <c r="BQ143" s="291"/>
      <c r="BR143" s="291"/>
    </row>
    <row r="144" spans="3:70" s="109" customFormat="1">
      <c r="C144" s="291"/>
      <c r="D144" s="291"/>
      <c r="E144" s="291"/>
      <c r="F144" s="291"/>
      <c r="G144" s="291"/>
      <c r="H144" s="291"/>
      <c r="I144" s="291"/>
      <c r="J144" s="291"/>
      <c r="K144" s="291"/>
      <c r="L144" s="291"/>
      <c r="M144" s="291"/>
      <c r="N144" s="291"/>
      <c r="O144" s="291"/>
      <c r="P144" s="291"/>
      <c r="Q144" s="291"/>
      <c r="R144" s="291"/>
      <c r="S144" s="291"/>
      <c r="T144" s="291"/>
      <c r="U144" s="291"/>
      <c r="V144" s="291"/>
      <c r="W144" s="291"/>
      <c r="X144" s="291"/>
      <c r="Y144" s="291"/>
      <c r="Z144" s="291"/>
      <c r="AA144" s="291"/>
      <c r="AB144" s="291"/>
      <c r="AC144" s="291"/>
      <c r="AD144" s="291"/>
      <c r="AE144" s="291"/>
      <c r="AF144" s="291"/>
      <c r="AG144" s="291"/>
      <c r="AH144" s="291"/>
      <c r="AI144" s="291"/>
      <c r="AJ144" s="291"/>
      <c r="AK144" s="291"/>
      <c r="AL144" s="291"/>
      <c r="AM144" s="291"/>
      <c r="AN144" s="291"/>
      <c r="AO144" s="291"/>
      <c r="AP144" s="291"/>
      <c r="AQ144" s="291"/>
      <c r="AR144" s="291"/>
      <c r="AS144" s="291"/>
      <c r="AT144" s="291"/>
      <c r="AU144" s="291"/>
      <c r="AV144" s="291"/>
      <c r="AW144" s="291"/>
      <c r="AX144" s="291"/>
      <c r="AY144" s="291"/>
      <c r="AZ144" s="291"/>
      <c r="BA144" s="291"/>
      <c r="BB144" s="291"/>
      <c r="BC144" s="291"/>
      <c r="BD144" s="291"/>
      <c r="BE144" s="291"/>
      <c r="BF144" s="291"/>
      <c r="BG144" s="291"/>
      <c r="BH144" s="291"/>
      <c r="BI144" s="291"/>
      <c r="BJ144" s="291"/>
      <c r="BK144" s="291"/>
      <c r="BL144" s="291"/>
      <c r="BM144" s="291"/>
      <c r="BN144" s="291"/>
      <c r="BO144" s="291"/>
      <c r="BP144" s="291"/>
      <c r="BQ144" s="291"/>
      <c r="BR144" s="291"/>
    </row>
    <row r="145" spans="3:70" s="109" customFormat="1">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291"/>
      <c r="Z145" s="291"/>
      <c r="AA145" s="291"/>
      <c r="AB145" s="291"/>
      <c r="AC145" s="291"/>
      <c r="AD145" s="291"/>
      <c r="AE145" s="291"/>
      <c r="AF145" s="291"/>
      <c r="AG145" s="291"/>
      <c r="AH145" s="291"/>
      <c r="AI145" s="291"/>
      <c r="AJ145" s="291"/>
      <c r="AK145" s="291"/>
      <c r="AL145" s="291"/>
      <c r="AM145" s="291"/>
      <c r="AN145" s="291"/>
      <c r="AO145" s="291"/>
      <c r="AP145" s="291"/>
      <c r="AQ145" s="291"/>
      <c r="AR145" s="291"/>
      <c r="AS145" s="291"/>
      <c r="AT145" s="291"/>
      <c r="AU145" s="291"/>
      <c r="AV145" s="291"/>
      <c r="AW145" s="291"/>
      <c r="AX145" s="291"/>
      <c r="AY145" s="291"/>
      <c r="AZ145" s="291"/>
      <c r="BA145" s="291"/>
      <c r="BB145" s="291"/>
      <c r="BC145" s="291"/>
      <c r="BD145" s="291"/>
      <c r="BE145" s="291"/>
      <c r="BF145" s="291"/>
      <c r="BG145" s="291"/>
      <c r="BH145" s="291"/>
      <c r="BI145" s="291"/>
      <c r="BJ145" s="291"/>
      <c r="BK145" s="291"/>
      <c r="BL145" s="291"/>
      <c r="BM145" s="291"/>
      <c r="BN145" s="291"/>
      <c r="BO145" s="291"/>
      <c r="BP145" s="291"/>
      <c r="BQ145" s="291"/>
      <c r="BR145" s="291"/>
    </row>
    <row r="146" spans="3:70" s="109" customFormat="1">
      <c r="C146" s="291"/>
      <c r="D146" s="291"/>
      <c r="E146" s="291"/>
      <c r="F146" s="291"/>
      <c r="G146" s="291"/>
      <c r="H146" s="291"/>
      <c r="I146" s="291"/>
      <c r="J146" s="291"/>
      <c r="K146" s="291"/>
      <c r="L146" s="291"/>
      <c r="M146" s="291"/>
      <c r="N146" s="291"/>
      <c r="O146" s="291"/>
      <c r="P146" s="291"/>
      <c r="Q146" s="291"/>
      <c r="R146" s="291"/>
      <c r="S146" s="291"/>
      <c r="T146" s="291"/>
      <c r="U146" s="291"/>
      <c r="V146" s="291"/>
      <c r="W146" s="291"/>
      <c r="X146" s="291"/>
      <c r="Y146" s="291"/>
      <c r="Z146" s="291"/>
      <c r="AA146" s="291"/>
      <c r="AB146" s="291"/>
      <c r="AC146" s="291"/>
      <c r="AD146" s="291"/>
      <c r="AE146" s="291"/>
      <c r="AF146" s="291"/>
      <c r="AG146" s="291"/>
      <c r="AH146" s="291"/>
      <c r="AI146" s="291"/>
      <c r="AJ146" s="291"/>
      <c r="AK146" s="291"/>
      <c r="AL146" s="291"/>
      <c r="AM146" s="291"/>
      <c r="AN146" s="291"/>
      <c r="AO146" s="291"/>
      <c r="AP146" s="291"/>
      <c r="AQ146" s="291"/>
      <c r="AR146" s="291"/>
      <c r="AS146" s="291"/>
      <c r="AT146" s="291"/>
      <c r="AU146" s="291"/>
      <c r="AV146" s="291"/>
      <c r="AW146" s="291"/>
      <c r="AX146" s="291"/>
      <c r="AY146" s="291"/>
      <c r="AZ146" s="291"/>
      <c r="BA146" s="291"/>
      <c r="BB146" s="291"/>
      <c r="BC146" s="291"/>
      <c r="BD146" s="291"/>
      <c r="BE146" s="291"/>
      <c r="BF146" s="291"/>
      <c r="BG146" s="291"/>
      <c r="BH146" s="291"/>
      <c r="BI146" s="291"/>
      <c r="BJ146" s="291"/>
      <c r="BK146" s="291"/>
      <c r="BL146" s="291"/>
      <c r="BM146" s="291"/>
      <c r="BN146" s="291"/>
      <c r="BO146" s="291"/>
      <c r="BP146" s="291"/>
      <c r="BQ146" s="291"/>
      <c r="BR146" s="291"/>
    </row>
    <row r="147" spans="3:70" s="109" customFormat="1">
      <c r="C147" s="291"/>
      <c r="D147" s="291"/>
      <c r="E147" s="291"/>
      <c r="F147" s="291"/>
      <c r="G147" s="291"/>
      <c r="H147" s="291"/>
      <c r="I147" s="291"/>
      <c r="J147" s="291"/>
      <c r="K147" s="291"/>
      <c r="L147" s="291"/>
      <c r="M147" s="291"/>
      <c r="N147" s="291"/>
      <c r="O147" s="291"/>
      <c r="P147" s="291"/>
      <c r="Q147" s="291"/>
      <c r="R147" s="291"/>
      <c r="S147" s="291"/>
      <c r="T147" s="291"/>
      <c r="U147" s="291"/>
      <c r="V147" s="291"/>
      <c r="W147" s="291"/>
      <c r="X147" s="291"/>
      <c r="Y147" s="291"/>
      <c r="Z147" s="291"/>
      <c r="AA147" s="291"/>
      <c r="AB147" s="291"/>
      <c r="AC147" s="291"/>
      <c r="AD147" s="291"/>
      <c r="AE147" s="291"/>
      <c r="AF147" s="291"/>
      <c r="AG147" s="291"/>
      <c r="AH147" s="291"/>
      <c r="AI147" s="291"/>
      <c r="AJ147" s="291"/>
      <c r="AK147" s="291"/>
      <c r="AL147" s="291"/>
      <c r="AM147" s="291"/>
      <c r="AN147" s="291"/>
      <c r="AO147" s="291"/>
      <c r="AP147" s="291"/>
      <c r="AQ147" s="291"/>
      <c r="AR147" s="291"/>
      <c r="AS147" s="291"/>
      <c r="AT147" s="291"/>
      <c r="AU147" s="291"/>
      <c r="AV147" s="291"/>
      <c r="AW147" s="291"/>
      <c r="AX147" s="291"/>
      <c r="AY147" s="291"/>
      <c r="AZ147" s="291"/>
      <c r="BA147" s="291"/>
      <c r="BB147" s="291"/>
      <c r="BC147" s="291"/>
      <c r="BD147" s="291"/>
      <c r="BE147" s="291"/>
      <c r="BF147" s="291"/>
      <c r="BG147" s="291"/>
      <c r="BH147" s="291"/>
      <c r="BI147" s="291"/>
      <c r="BJ147" s="291"/>
      <c r="BK147" s="291"/>
      <c r="BL147" s="291"/>
      <c r="BM147" s="291"/>
      <c r="BN147" s="291"/>
      <c r="BO147" s="291"/>
      <c r="BP147" s="291"/>
      <c r="BQ147" s="291"/>
      <c r="BR147" s="291"/>
    </row>
    <row r="148" spans="3:70" s="109" customFormat="1">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291"/>
      <c r="Z148" s="291"/>
      <c r="AA148" s="291"/>
      <c r="AB148" s="291"/>
      <c r="AC148" s="291"/>
      <c r="AD148" s="291"/>
      <c r="AE148" s="291"/>
      <c r="AF148" s="291"/>
      <c r="AG148" s="291"/>
      <c r="AH148" s="291"/>
      <c r="AI148" s="291"/>
      <c r="AJ148" s="291"/>
      <c r="AK148" s="291"/>
      <c r="AL148" s="291"/>
      <c r="AM148" s="291"/>
      <c r="AN148" s="291"/>
      <c r="AO148" s="291"/>
      <c r="AP148" s="291"/>
      <c r="AQ148" s="291"/>
      <c r="AR148" s="291"/>
      <c r="AS148" s="291"/>
      <c r="AT148" s="291"/>
      <c r="AU148" s="291"/>
      <c r="AV148" s="291"/>
      <c r="AW148" s="291"/>
      <c r="AX148" s="291"/>
      <c r="AY148" s="291"/>
      <c r="AZ148" s="291"/>
      <c r="BA148" s="291"/>
      <c r="BB148" s="291"/>
      <c r="BC148" s="291"/>
      <c r="BD148" s="291"/>
      <c r="BE148" s="291"/>
      <c r="BF148" s="291"/>
      <c r="BG148" s="291"/>
      <c r="BH148" s="291"/>
      <c r="BI148" s="291"/>
      <c r="BJ148" s="291"/>
      <c r="BK148" s="291"/>
      <c r="BL148" s="291"/>
      <c r="BM148" s="291"/>
      <c r="BN148" s="291"/>
      <c r="BO148" s="291"/>
      <c r="BP148" s="291"/>
      <c r="BQ148" s="291"/>
      <c r="BR148" s="291"/>
    </row>
    <row r="149" spans="3:70" s="109" customFormat="1">
      <c r="C149" s="291"/>
      <c r="D149" s="291"/>
      <c r="E149" s="291"/>
      <c r="F149" s="291"/>
      <c r="G149" s="291"/>
      <c r="H149" s="291"/>
      <c r="I149" s="291"/>
      <c r="J149" s="291"/>
      <c r="K149" s="291"/>
      <c r="L149" s="291"/>
      <c r="M149" s="291"/>
      <c r="N149" s="291"/>
      <c r="O149" s="291"/>
      <c r="P149" s="291"/>
      <c r="Q149" s="291"/>
      <c r="R149" s="291"/>
      <c r="S149" s="291"/>
      <c r="T149" s="291"/>
      <c r="U149" s="291"/>
      <c r="V149" s="291"/>
      <c r="W149" s="291"/>
      <c r="X149" s="291"/>
      <c r="Y149" s="291"/>
      <c r="Z149" s="291"/>
      <c r="AA149" s="291"/>
      <c r="AB149" s="291"/>
      <c r="AC149" s="291"/>
      <c r="AD149" s="291"/>
      <c r="AE149" s="291"/>
      <c r="AF149" s="291"/>
      <c r="AG149" s="291"/>
      <c r="AH149" s="291"/>
      <c r="AI149" s="291"/>
      <c r="AJ149" s="291"/>
      <c r="AK149" s="291"/>
      <c r="AL149" s="291"/>
      <c r="AM149" s="291"/>
      <c r="AN149" s="291"/>
      <c r="AO149" s="291"/>
      <c r="AP149" s="291"/>
      <c r="AQ149" s="291"/>
      <c r="AR149" s="291"/>
      <c r="AS149" s="291"/>
      <c r="AT149" s="291"/>
      <c r="AU149" s="291"/>
      <c r="AV149" s="291"/>
      <c r="AW149" s="291"/>
      <c r="AX149" s="291"/>
      <c r="AY149" s="291"/>
      <c r="AZ149" s="291"/>
      <c r="BA149" s="291"/>
      <c r="BB149" s="291"/>
      <c r="BC149" s="291"/>
      <c r="BD149" s="291"/>
      <c r="BE149" s="291"/>
      <c r="BF149" s="291"/>
      <c r="BG149" s="291"/>
      <c r="BH149" s="291"/>
      <c r="BI149" s="291"/>
      <c r="BJ149" s="291"/>
      <c r="BK149" s="291"/>
      <c r="BL149" s="291"/>
      <c r="BM149" s="291"/>
      <c r="BN149" s="291"/>
      <c r="BO149" s="291"/>
      <c r="BP149" s="291"/>
      <c r="BQ149" s="291"/>
      <c r="BR149" s="291"/>
    </row>
    <row r="150" spans="3:70" s="109" customFormat="1">
      <c r="C150" s="291"/>
      <c r="D150" s="291"/>
      <c r="E150" s="291"/>
      <c r="F150" s="291"/>
      <c r="G150" s="291"/>
      <c r="H150" s="291"/>
      <c r="I150" s="291"/>
      <c r="J150" s="291"/>
      <c r="K150" s="291"/>
      <c r="L150" s="291"/>
      <c r="M150" s="291"/>
      <c r="N150" s="291"/>
      <c r="O150" s="291"/>
      <c r="P150" s="291"/>
      <c r="Q150" s="291"/>
      <c r="R150" s="291"/>
      <c r="S150" s="291"/>
      <c r="T150" s="291"/>
      <c r="U150" s="291"/>
      <c r="V150" s="291"/>
      <c r="W150" s="291"/>
      <c r="X150" s="291"/>
      <c r="Y150" s="291"/>
      <c r="Z150" s="291"/>
      <c r="AA150" s="291"/>
      <c r="AB150" s="291"/>
      <c r="AC150" s="291"/>
      <c r="AD150" s="291"/>
      <c r="AE150" s="291"/>
      <c r="AF150" s="291"/>
      <c r="AG150" s="291"/>
      <c r="AH150" s="291"/>
      <c r="AI150" s="291"/>
      <c r="AJ150" s="291"/>
      <c r="AK150" s="291"/>
      <c r="AL150" s="291"/>
      <c r="AM150" s="291"/>
      <c r="AN150" s="291"/>
      <c r="AO150" s="291"/>
      <c r="AP150" s="291"/>
      <c r="AQ150" s="291"/>
      <c r="AR150" s="291"/>
      <c r="AS150" s="291"/>
      <c r="AT150" s="291"/>
      <c r="AU150" s="291"/>
      <c r="AV150" s="291"/>
      <c r="AW150" s="291"/>
      <c r="AX150" s="291"/>
      <c r="AY150" s="291"/>
      <c r="AZ150" s="291"/>
      <c r="BA150" s="291"/>
      <c r="BB150" s="291"/>
      <c r="BC150" s="291"/>
      <c r="BD150" s="291"/>
      <c r="BE150" s="291"/>
      <c r="BF150" s="291"/>
      <c r="BG150" s="291"/>
      <c r="BH150" s="291"/>
      <c r="BI150" s="291"/>
      <c r="BJ150" s="291"/>
      <c r="BK150" s="291"/>
      <c r="BL150" s="291"/>
      <c r="BM150" s="291"/>
      <c r="BN150" s="291"/>
      <c r="BO150" s="291"/>
      <c r="BP150" s="291"/>
      <c r="BQ150" s="291"/>
      <c r="BR150" s="291"/>
    </row>
    <row r="151" spans="3:70" s="109" customFormat="1">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291"/>
      <c r="Z151" s="291"/>
      <c r="AA151" s="291"/>
      <c r="AB151" s="291"/>
      <c r="AC151" s="291"/>
      <c r="AD151" s="291"/>
      <c r="AE151" s="291"/>
      <c r="AF151" s="291"/>
      <c r="AG151" s="291"/>
      <c r="AH151" s="291"/>
      <c r="AI151" s="291"/>
      <c r="AJ151" s="291"/>
      <c r="AK151" s="291"/>
      <c r="AL151" s="291"/>
      <c r="AM151" s="291"/>
      <c r="AN151" s="291"/>
      <c r="AO151" s="291"/>
      <c r="AP151" s="291"/>
      <c r="AQ151" s="291"/>
      <c r="AR151" s="291"/>
      <c r="AS151" s="291"/>
      <c r="AT151" s="291"/>
      <c r="AU151" s="291"/>
      <c r="AV151" s="291"/>
      <c r="AW151" s="291"/>
      <c r="AX151" s="291"/>
      <c r="AY151" s="291"/>
      <c r="AZ151" s="291"/>
      <c r="BA151" s="291"/>
      <c r="BB151" s="291"/>
      <c r="BC151" s="291"/>
      <c r="BD151" s="291"/>
      <c r="BE151" s="291"/>
      <c r="BF151" s="291"/>
      <c r="BG151" s="291"/>
      <c r="BH151" s="291"/>
      <c r="BI151" s="291"/>
      <c r="BJ151" s="291"/>
      <c r="BK151" s="291"/>
      <c r="BL151" s="291"/>
      <c r="BM151" s="291"/>
      <c r="BN151" s="291"/>
      <c r="BO151" s="291"/>
      <c r="BP151" s="291"/>
      <c r="BQ151" s="291"/>
      <c r="BR151" s="291"/>
    </row>
    <row r="152" spans="3:70" s="109" customFormat="1">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291"/>
      <c r="Z152" s="291"/>
      <c r="AA152" s="291"/>
      <c r="AB152" s="291"/>
      <c r="AC152" s="291"/>
      <c r="AD152" s="291"/>
      <c r="AE152" s="291"/>
      <c r="AF152" s="291"/>
      <c r="AG152" s="291"/>
      <c r="AH152" s="291"/>
      <c r="AI152" s="291"/>
      <c r="AJ152" s="291"/>
      <c r="AK152" s="291"/>
      <c r="AL152" s="291"/>
      <c r="AM152" s="291"/>
      <c r="AN152" s="291"/>
      <c r="AO152" s="291"/>
      <c r="AP152" s="291"/>
      <c r="AQ152" s="291"/>
      <c r="AR152" s="291"/>
      <c r="AS152" s="291"/>
      <c r="AT152" s="291"/>
      <c r="AU152" s="291"/>
      <c r="AV152" s="291"/>
      <c r="AW152" s="291"/>
      <c r="AX152" s="291"/>
      <c r="AY152" s="291"/>
      <c r="AZ152" s="291"/>
      <c r="BA152" s="291"/>
      <c r="BB152" s="291"/>
      <c r="BC152" s="291"/>
      <c r="BD152" s="291"/>
      <c r="BE152" s="291"/>
      <c r="BF152" s="291"/>
      <c r="BG152" s="291"/>
      <c r="BH152" s="291"/>
      <c r="BI152" s="291"/>
      <c r="BJ152" s="291"/>
      <c r="BK152" s="291"/>
      <c r="BL152" s="291"/>
      <c r="BM152" s="291"/>
      <c r="BN152" s="291"/>
      <c r="BO152" s="291"/>
      <c r="BP152" s="291"/>
      <c r="BQ152" s="291"/>
      <c r="BR152" s="291"/>
    </row>
    <row r="153" spans="3:70" s="109" customFormat="1">
      <c r="C153" s="291"/>
      <c r="D153" s="291"/>
      <c r="E153" s="291"/>
      <c r="F153" s="291"/>
      <c r="G153" s="291"/>
      <c r="H153" s="291"/>
      <c r="I153" s="291"/>
      <c r="J153" s="291"/>
      <c r="K153" s="291"/>
      <c r="L153" s="291"/>
      <c r="M153" s="291"/>
      <c r="N153" s="291"/>
      <c r="O153" s="291"/>
      <c r="P153" s="291"/>
      <c r="Q153" s="291"/>
      <c r="R153" s="291"/>
      <c r="S153" s="291"/>
      <c r="T153" s="291"/>
      <c r="U153" s="291"/>
      <c r="V153" s="291"/>
      <c r="W153" s="291"/>
      <c r="X153" s="291"/>
      <c r="Y153" s="291"/>
      <c r="Z153" s="291"/>
      <c r="AA153" s="291"/>
      <c r="AB153" s="291"/>
      <c r="AC153" s="291"/>
      <c r="AD153" s="291"/>
      <c r="AE153" s="291"/>
      <c r="AF153" s="291"/>
      <c r="AG153" s="291"/>
      <c r="AH153" s="291"/>
      <c r="AI153" s="291"/>
      <c r="AJ153" s="291"/>
      <c r="AK153" s="291"/>
      <c r="AL153" s="291"/>
      <c r="AM153" s="291"/>
      <c r="AN153" s="291"/>
      <c r="AO153" s="291"/>
      <c r="AP153" s="291"/>
      <c r="AQ153" s="291"/>
      <c r="AR153" s="291"/>
      <c r="AS153" s="291"/>
      <c r="AT153" s="291"/>
      <c r="AU153" s="291"/>
      <c r="AV153" s="291"/>
      <c r="AW153" s="291"/>
      <c r="AX153" s="291"/>
      <c r="AY153" s="291"/>
      <c r="AZ153" s="291"/>
      <c r="BA153" s="291"/>
      <c r="BB153" s="291"/>
      <c r="BC153" s="291"/>
      <c r="BD153" s="291"/>
      <c r="BE153" s="291"/>
      <c r="BF153" s="291"/>
      <c r="BG153" s="291"/>
      <c r="BH153" s="291"/>
      <c r="BI153" s="291"/>
      <c r="BJ153" s="291"/>
      <c r="BK153" s="291"/>
      <c r="BL153" s="291"/>
      <c r="BM153" s="291"/>
      <c r="BN153" s="291"/>
      <c r="BO153" s="291"/>
      <c r="BP153" s="291"/>
      <c r="BQ153" s="291"/>
      <c r="BR153" s="291"/>
    </row>
    <row r="154" spans="3:70" s="109" customFormat="1">
      <c r="C154" s="291"/>
      <c r="D154" s="291"/>
      <c r="E154" s="291"/>
      <c r="F154" s="291"/>
      <c r="G154" s="291"/>
      <c r="H154" s="291"/>
      <c r="I154" s="291"/>
      <c r="J154" s="291"/>
      <c r="K154" s="291"/>
      <c r="L154" s="291"/>
      <c r="M154" s="291"/>
      <c r="N154" s="291"/>
      <c r="O154" s="291"/>
      <c r="P154" s="291"/>
      <c r="Q154" s="291"/>
      <c r="R154" s="291"/>
      <c r="S154" s="291"/>
      <c r="T154" s="291"/>
      <c r="U154" s="291"/>
      <c r="V154" s="291"/>
      <c r="W154" s="291"/>
      <c r="X154" s="291"/>
      <c r="Y154" s="291"/>
      <c r="Z154" s="291"/>
      <c r="AA154" s="291"/>
      <c r="AB154" s="291"/>
      <c r="AC154" s="291"/>
      <c r="AD154" s="291"/>
      <c r="AE154" s="291"/>
      <c r="AF154" s="291"/>
      <c r="AG154" s="291"/>
      <c r="AH154" s="291"/>
      <c r="AI154" s="291"/>
      <c r="AJ154" s="291"/>
      <c r="AK154" s="291"/>
      <c r="AL154" s="291"/>
      <c r="AM154" s="291"/>
      <c r="AN154" s="291"/>
      <c r="AO154" s="291"/>
      <c r="AP154" s="291"/>
      <c r="AQ154" s="291"/>
      <c r="AR154" s="291"/>
      <c r="AS154" s="291"/>
      <c r="AT154" s="291"/>
      <c r="AU154" s="291"/>
      <c r="AV154" s="291"/>
      <c r="AW154" s="291"/>
      <c r="AX154" s="291"/>
      <c r="AY154" s="291"/>
      <c r="AZ154" s="291"/>
      <c r="BA154" s="291"/>
      <c r="BB154" s="291"/>
      <c r="BC154" s="291"/>
      <c r="BD154" s="291"/>
      <c r="BE154" s="291"/>
      <c r="BF154" s="291"/>
      <c r="BG154" s="291"/>
      <c r="BH154" s="291"/>
      <c r="BI154" s="291"/>
      <c r="BJ154" s="291"/>
      <c r="BK154" s="291"/>
      <c r="BL154" s="291"/>
      <c r="BM154" s="291"/>
      <c r="BN154" s="291"/>
      <c r="BO154" s="291"/>
      <c r="BP154" s="291"/>
      <c r="BQ154" s="291"/>
      <c r="BR154" s="291"/>
    </row>
    <row r="155" spans="3:70" s="109" customFormat="1">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291"/>
      <c r="Z155" s="291"/>
      <c r="AA155" s="291"/>
      <c r="AB155" s="291"/>
      <c r="AC155" s="291"/>
      <c r="AD155" s="291"/>
      <c r="AE155" s="291"/>
      <c r="AF155" s="291"/>
      <c r="AG155" s="291"/>
      <c r="AH155" s="291"/>
      <c r="AI155" s="291"/>
      <c r="AJ155" s="291"/>
      <c r="AK155" s="291"/>
      <c r="AL155" s="291"/>
      <c r="AM155" s="291"/>
      <c r="AN155" s="291"/>
      <c r="AO155" s="291"/>
      <c r="AP155" s="291"/>
      <c r="AQ155" s="291"/>
      <c r="AR155" s="291"/>
      <c r="AS155" s="291"/>
      <c r="AT155" s="291"/>
      <c r="AU155" s="291"/>
      <c r="AV155" s="291"/>
      <c r="AW155" s="291"/>
      <c r="AX155" s="291"/>
      <c r="AY155" s="291"/>
      <c r="AZ155" s="291"/>
      <c r="BA155" s="291"/>
      <c r="BB155" s="291"/>
      <c r="BC155" s="291"/>
      <c r="BD155" s="291"/>
      <c r="BE155" s="291"/>
      <c r="BF155" s="291"/>
      <c r="BG155" s="291"/>
      <c r="BH155" s="291"/>
      <c r="BI155" s="291"/>
      <c r="BJ155" s="291"/>
      <c r="BK155" s="291"/>
      <c r="BL155" s="291"/>
      <c r="BM155" s="291"/>
      <c r="BN155" s="291"/>
      <c r="BO155" s="291"/>
      <c r="BP155" s="291"/>
      <c r="BQ155" s="291"/>
      <c r="BR155" s="291"/>
    </row>
    <row r="156" spans="3:70" s="109" customFormat="1">
      <c r="C156" s="291"/>
      <c r="D156" s="291"/>
      <c r="E156" s="291"/>
      <c r="F156" s="291"/>
      <c r="G156" s="291"/>
      <c r="H156" s="291"/>
      <c r="I156" s="291"/>
      <c r="J156" s="291"/>
      <c r="K156" s="291"/>
      <c r="L156" s="291"/>
      <c r="M156" s="291"/>
      <c r="N156" s="291"/>
      <c r="O156" s="291"/>
      <c r="P156" s="291"/>
      <c r="Q156" s="291"/>
      <c r="R156" s="291"/>
      <c r="S156" s="291"/>
      <c r="T156" s="291"/>
      <c r="U156" s="291"/>
      <c r="V156" s="291"/>
      <c r="W156" s="291"/>
      <c r="X156" s="291"/>
      <c r="Y156" s="291"/>
      <c r="Z156" s="291"/>
      <c r="AA156" s="291"/>
      <c r="AB156" s="291"/>
      <c r="AC156" s="291"/>
      <c r="AD156" s="291"/>
      <c r="AE156" s="291"/>
      <c r="AF156" s="291"/>
      <c r="AG156" s="291"/>
      <c r="AH156" s="291"/>
      <c r="AI156" s="291"/>
      <c r="AJ156" s="291"/>
      <c r="AK156" s="291"/>
      <c r="AL156" s="291"/>
      <c r="AM156" s="291"/>
      <c r="AN156" s="291"/>
      <c r="AO156" s="291"/>
      <c r="AP156" s="291"/>
      <c r="AQ156" s="291"/>
      <c r="AR156" s="291"/>
      <c r="AS156" s="291"/>
      <c r="AT156" s="291"/>
      <c r="AU156" s="291"/>
      <c r="AV156" s="291"/>
      <c r="AW156" s="291"/>
      <c r="AX156" s="291"/>
      <c r="AY156" s="291"/>
      <c r="AZ156" s="291"/>
      <c r="BA156" s="291"/>
      <c r="BB156" s="291"/>
      <c r="BC156" s="291"/>
      <c r="BD156" s="291"/>
      <c r="BE156" s="291"/>
      <c r="BF156" s="291"/>
      <c r="BG156" s="291"/>
      <c r="BH156" s="291"/>
      <c r="BI156" s="291"/>
      <c r="BJ156" s="291"/>
      <c r="BK156" s="291"/>
      <c r="BL156" s="291"/>
      <c r="BM156" s="291"/>
      <c r="BN156" s="291"/>
      <c r="BO156" s="291"/>
      <c r="BP156" s="291"/>
      <c r="BQ156" s="291"/>
      <c r="BR156" s="291"/>
    </row>
    <row r="157" spans="3:70" s="109" customFormat="1">
      <c r="C157" s="291"/>
      <c r="D157" s="291"/>
      <c r="E157" s="291"/>
      <c r="F157" s="291"/>
      <c r="G157" s="291"/>
      <c r="H157" s="291"/>
      <c r="I157" s="291"/>
      <c r="J157" s="291"/>
      <c r="K157" s="291"/>
      <c r="L157" s="291"/>
      <c r="M157" s="291"/>
      <c r="N157" s="291"/>
      <c r="O157" s="291"/>
      <c r="P157" s="291"/>
      <c r="Q157" s="291"/>
      <c r="R157" s="291"/>
      <c r="S157" s="291"/>
      <c r="T157" s="291"/>
      <c r="U157" s="291"/>
      <c r="V157" s="291"/>
      <c r="W157" s="291"/>
      <c r="X157" s="291"/>
      <c r="Y157" s="291"/>
      <c r="Z157" s="291"/>
      <c r="AA157" s="291"/>
      <c r="AB157" s="291"/>
      <c r="AC157" s="291"/>
      <c r="AD157" s="291"/>
      <c r="AE157" s="291"/>
      <c r="AF157" s="291"/>
      <c r="AG157" s="291"/>
      <c r="AH157" s="291"/>
      <c r="AI157" s="291"/>
      <c r="AJ157" s="291"/>
      <c r="AK157" s="291"/>
      <c r="AL157" s="291"/>
      <c r="AM157" s="291"/>
      <c r="AN157" s="291"/>
      <c r="AO157" s="291"/>
      <c r="AP157" s="291"/>
      <c r="AQ157" s="291"/>
      <c r="AR157" s="291"/>
      <c r="AS157" s="291"/>
      <c r="AT157" s="291"/>
      <c r="AU157" s="291"/>
      <c r="AV157" s="291"/>
      <c r="AW157" s="291"/>
      <c r="AX157" s="291"/>
      <c r="AY157" s="291"/>
      <c r="AZ157" s="291"/>
      <c r="BA157" s="291"/>
      <c r="BB157" s="291"/>
      <c r="BC157" s="291"/>
      <c r="BD157" s="291"/>
      <c r="BE157" s="291"/>
      <c r="BF157" s="291"/>
      <c r="BG157" s="291"/>
      <c r="BH157" s="291"/>
      <c r="BI157" s="291"/>
      <c r="BJ157" s="291"/>
      <c r="BK157" s="291"/>
      <c r="BL157" s="291"/>
      <c r="BM157" s="291"/>
      <c r="BN157" s="291"/>
      <c r="BO157" s="291"/>
      <c r="BP157" s="291"/>
      <c r="BQ157" s="291"/>
      <c r="BR157" s="291"/>
    </row>
    <row r="158" spans="3:70" s="109" customFormat="1">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291"/>
      <c r="Z158" s="291"/>
      <c r="AA158" s="291"/>
      <c r="AB158" s="291"/>
      <c r="AC158" s="291"/>
      <c r="AD158" s="291"/>
      <c r="AE158" s="291"/>
      <c r="AF158" s="291"/>
      <c r="AG158" s="291"/>
      <c r="AH158" s="291"/>
      <c r="AI158" s="291"/>
      <c r="AJ158" s="291"/>
      <c r="AK158" s="291"/>
      <c r="AL158" s="291"/>
      <c r="AM158" s="291"/>
      <c r="AN158" s="291"/>
      <c r="AO158" s="291"/>
      <c r="AP158" s="291"/>
      <c r="AQ158" s="291"/>
      <c r="AR158" s="291"/>
      <c r="AS158" s="291"/>
      <c r="AT158" s="291"/>
      <c r="AU158" s="291"/>
      <c r="AV158" s="291"/>
      <c r="AW158" s="291"/>
      <c r="AX158" s="291"/>
      <c r="AY158" s="291"/>
      <c r="AZ158" s="291"/>
      <c r="BA158" s="291"/>
      <c r="BB158" s="291"/>
      <c r="BC158" s="291"/>
      <c r="BD158" s="291"/>
      <c r="BE158" s="291"/>
      <c r="BF158" s="291"/>
      <c r="BG158" s="291"/>
      <c r="BH158" s="291"/>
      <c r="BI158" s="291"/>
      <c r="BJ158" s="291"/>
      <c r="BK158" s="291"/>
      <c r="BL158" s="291"/>
      <c r="BM158" s="291"/>
      <c r="BN158" s="291"/>
      <c r="BO158" s="291"/>
      <c r="BP158" s="291"/>
      <c r="BQ158" s="291"/>
      <c r="BR158" s="291"/>
    </row>
    <row r="159" spans="3:70" s="109" customFormat="1">
      <c r="C159" s="291"/>
      <c r="D159" s="291"/>
      <c r="E159" s="291"/>
      <c r="F159" s="291"/>
      <c r="G159" s="291"/>
      <c r="H159" s="291"/>
      <c r="I159" s="291"/>
      <c r="J159" s="291"/>
      <c r="K159" s="291"/>
      <c r="L159" s="291"/>
      <c r="M159" s="291"/>
      <c r="N159" s="291"/>
      <c r="O159" s="291"/>
      <c r="P159" s="291"/>
      <c r="Q159" s="291"/>
      <c r="R159" s="291"/>
      <c r="S159" s="291"/>
      <c r="T159" s="291"/>
      <c r="U159" s="291"/>
      <c r="V159" s="291"/>
      <c r="W159" s="291"/>
      <c r="X159" s="291"/>
      <c r="Y159" s="291"/>
      <c r="Z159" s="291"/>
      <c r="AA159" s="291"/>
      <c r="AB159" s="291"/>
      <c r="AC159" s="291"/>
      <c r="AD159" s="291"/>
      <c r="AE159" s="291"/>
      <c r="AF159" s="291"/>
      <c r="AG159" s="291"/>
      <c r="AH159" s="291"/>
      <c r="AI159" s="291"/>
      <c r="AJ159" s="291"/>
      <c r="AK159" s="291"/>
      <c r="AL159" s="291"/>
      <c r="AM159" s="291"/>
      <c r="AN159" s="291"/>
      <c r="AO159" s="291"/>
      <c r="AP159" s="291"/>
      <c r="AQ159" s="291"/>
      <c r="AR159" s="291"/>
      <c r="AS159" s="291"/>
      <c r="AT159" s="291"/>
      <c r="AU159" s="291"/>
      <c r="AV159" s="291"/>
      <c r="AW159" s="291"/>
      <c r="AX159" s="291"/>
      <c r="AY159" s="291"/>
      <c r="AZ159" s="291"/>
      <c r="BA159" s="291"/>
      <c r="BB159" s="291"/>
      <c r="BC159" s="291"/>
      <c r="BD159" s="291"/>
      <c r="BE159" s="291"/>
      <c r="BF159" s="291"/>
      <c r="BG159" s="291"/>
      <c r="BH159" s="291"/>
      <c r="BI159" s="291"/>
      <c r="BJ159" s="291"/>
      <c r="BK159" s="291"/>
      <c r="BL159" s="291"/>
      <c r="BM159" s="291"/>
      <c r="BN159" s="291"/>
      <c r="BO159" s="291"/>
      <c r="BP159" s="291"/>
      <c r="BQ159" s="291"/>
      <c r="BR159" s="291"/>
    </row>
    <row r="160" spans="3:70" s="109" customFormat="1">
      <c r="C160" s="291"/>
      <c r="D160" s="291"/>
      <c r="E160" s="291"/>
      <c r="F160" s="291"/>
      <c r="G160" s="291"/>
      <c r="H160" s="291"/>
      <c r="I160" s="291"/>
      <c r="J160" s="291"/>
      <c r="K160" s="291"/>
      <c r="L160" s="291"/>
      <c r="M160" s="291"/>
      <c r="N160" s="291"/>
      <c r="O160" s="291"/>
      <c r="P160" s="291"/>
      <c r="Q160" s="291"/>
      <c r="R160" s="291"/>
      <c r="S160" s="291"/>
      <c r="T160" s="291"/>
      <c r="U160" s="291"/>
      <c r="V160" s="291"/>
      <c r="W160" s="291"/>
      <c r="X160" s="291"/>
      <c r="Y160" s="291"/>
      <c r="Z160" s="291"/>
      <c r="AA160" s="291"/>
      <c r="AB160" s="291"/>
      <c r="AC160" s="291"/>
      <c r="AD160" s="291"/>
      <c r="AE160" s="291"/>
      <c r="AF160" s="291"/>
      <c r="AG160" s="291"/>
      <c r="AH160" s="291"/>
      <c r="AI160" s="291"/>
      <c r="AJ160" s="291"/>
      <c r="AK160" s="291"/>
      <c r="AL160" s="291"/>
      <c r="AM160" s="291"/>
      <c r="AN160" s="291"/>
      <c r="AO160" s="291"/>
      <c r="AP160" s="291"/>
      <c r="AQ160" s="291"/>
      <c r="AR160" s="291"/>
      <c r="AS160" s="291"/>
      <c r="AT160" s="291"/>
      <c r="AU160" s="291"/>
      <c r="AV160" s="291"/>
      <c r="AW160" s="291"/>
      <c r="AX160" s="291"/>
      <c r="AY160" s="291"/>
      <c r="AZ160" s="291"/>
      <c r="BA160" s="291"/>
      <c r="BB160" s="291"/>
      <c r="BC160" s="291"/>
      <c r="BD160" s="291"/>
      <c r="BE160" s="291"/>
      <c r="BF160" s="291"/>
      <c r="BG160" s="291"/>
      <c r="BH160" s="291"/>
      <c r="BI160" s="291"/>
      <c r="BJ160" s="291"/>
      <c r="BK160" s="291"/>
      <c r="BL160" s="291"/>
      <c r="BM160" s="291"/>
      <c r="BN160" s="291"/>
      <c r="BO160" s="291"/>
      <c r="BP160" s="291"/>
      <c r="BQ160" s="291"/>
      <c r="BR160" s="291"/>
    </row>
    <row r="161" spans="3:70" s="109" customFormat="1">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291"/>
      <c r="Z161" s="291"/>
      <c r="AA161" s="291"/>
      <c r="AB161" s="291"/>
      <c r="AC161" s="291"/>
      <c r="AD161" s="291"/>
      <c r="AE161" s="291"/>
      <c r="AF161" s="291"/>
      <c r="AG161" s="291"/>
      <c r="AH161" s="291"/>
      <c r="AI161" s="291"/>
      <c r="AJ161" s="291"/>
      <c r="AK161" s="291"/>
      <c r="AL161" s="291"/>
      <c r="AM161" s="291"/>
      <c r="AN161" s="291"/>
      <c r="AO161" s="291"/>
      <c r="AP161" s="291"/>
      <c r="AQ161" s="291"/>
      <c r="AR161" s="291"/>
      <c r="AS161" s="291"/>
      <c r="AT161" s="291"/>
      <c r="AU161" s="291"/>
      <c r="AV161" s="291"/>
      <c r="AW161" s="291"/>
      <c r="AX161" s="291"/>
      <c r="AY161" s="291"/>
      <c r="AZ161" s="291"/>
      <c r="BA161" s="291"/>
      <c r="BB161" s="291"/>
      <c r="BC161" s="291"/>
      <c r="BD161" s="291"/>
      <c r="BE161" s="291"/>
      <c r="BF161" s="291"/>
      <c r="BG161" s="291"/>
      <c r="BH161" s="291"/>
      <c r="BI161" s="291"/>
      <c r="BJ161" s="291"/>
      <c r="BK161" s="291"/>
      <c r="BL161" s="291"/>
      <c r="BM161" s="291"/>
      <c r="BN161" s="291"/>
      <c r="BO161" s="291"/>
      <c r="BP161" s="291"/>
      <c r="BQ161" s="291"/>
      <c r="BR161" s="291"/>
    </row>
    <row r="162" spans="3:70" s="109" customFormat="1">
      <c r="C162" s="291"/>
      <c r="D162" s="291"/>
      <c r="E162" s="291"/>
      <c r="F162" s="291"/>
      <c r="G162" s="291"/>
      <c r="H162" s="291"/>
      <c r="I162" s="291"/>
      <c r="J162" s="291"/>
      <c r="K162" s="291"/>
      <c r="L162" s="291"/>
      <c r="M162" s="291"/>
      <c r="N162" s="291"/>
      <c r="O162" s="291"/>
      <c r="P162" s="291"/>
      <c r="Q162" s="291"/>
      <c r="R162" s="291"/>
      <c r="S162" s="291"/>
      <c r="T162" s="291"/>
      <c r="U162" s="291"/>
      <c r="V162" s="291"/>
      <c r="W162" s="291"/>
      <c r="X162" s="291"/>
      <c r="Y162" s="291"/>
      <c r="Z162" s="291"/>
      <c r="AA162" s="291"/>
      <c r="AB162" s="291"/>
      <c r="AC162" s="291"/>
      <c r="AD162" s="291"/>
      <c r="AE162" s="291"/>
      <c r="AF162" s="291"/>
      <c r="AG162" s="291"/>
      <c r="AH162" s="291"/>
      <c r="AI162" s="291"/>
      <c r="AJ162" s="291"/>
      <c r="AK162" s="291"/>
      <c r="AL162" s="291"/>
      <c r="AM162" s="291"/>
      <c r="AN162" s="291"/>
      <c r="AO162" s="291"/>
      <c r="AP162" s="291"/>
      <c r="AQ162" s="291"/>
      <c r="AR162" s="291"/>
      <c r="AS162" s="291"/>
      <c r="AT162" s="291"/>
      <c r="AU162" s="291"/>
      <c r="AV162" s="291"/>
      <c r="AW162" s="291"/>
      <c r="AX162" s="291"/>
      <c r="AY162" s="291"/>
      <c r="AZ162" s="291"/>
      <c r="BA162" s="291"/>
      <c r="BB162" s="291"/>
      <c r="BC162" s="291"/>
      <c r="BD162" s="291"/>
      <c r="BE162" s="291"/>
      <c r="BF162" s="291"/>
      <c r="BG162" s="291"/>
      <c r="BH162" s="291"/>
      <c r="BI162" s="291"/>
      <c r="BJ162" s="291"/>
      <c r="BK162" s="291"/>
      <c r="BL162" s="291"/>
      <c r="BM162" s="291"/>
      <c r="BN162" s="291"/>
      <c r="BO162" s="291"/>
      <c r="BP162" s="291"/>
      <c r="BQ162" s="291"/>
      <c r="BR162" s="291"/>
    </row>
    <row r="163" spans="3:70" s="109" customFormat="1">
      <c r="C163" s="291"/>
      <c r="D163" s="291"/>
      <c r="E163" s="291"/>
      <c r="F163" s="291"/>
      <c r="G163" s="291"/>
      <c r="H163" s="291"/>
      <c r="I163" s="291"/>
      <c r="J163" s="291"/>
      <c r="K163" s="291"/>
      <c r="L163" s="291"/>
      <c r="M163" s="291"/>
      <c r="N163" s="291"/>
      <c r="O163" s="291"/>
      <c r="P163" s="291"/>
      <c r="Q163" s="291"/>
      <c r="R163" s="291"/>
      <c r="S163" s="291"/>
      <c r="T163" s="291"/>
      <c r="U163" s="291"/>
      <c r="V163" s="291"/>
      <c r="W163" s="291"/>
      <c r="X163" s="291"/>
      <c r="Y163" s="291"/>
      <c r="Z163" s="291"/>
      <c r="AA163" s="291"/>
      <c r="AB163" s="291"/>
      <c r="AC163" s="291"/>
      <c r="AD163" s="291"/>
      <c r="AE163" s="291"/>
      <c r="AF163" s="291"/>
      <c r="AG163" s="291"/>
      <c r="AH163" s="291"/>
      <c r="AI163" s="291"/>
      <c r="AJ163" s="291"/>
      <c r="AK163" s="291"/>
      <c r="AL163" s="291"/>
      <c r="AM163" s="291"/>
      <c r="AN163" s="291"/>
      <c r="AO163" s="291"/>
      <c r="AP163" s="291"/>
      <c r="AQ163" s="291"/>
      <c r="AR163" s="291"/>
      <c r="AS163" s="291"/>
      <c r="AT163" s="291"/>
      <c r="AU163" s="291"/>
      <c r="AV163" s="291"/>
      <c r="AW163" s="291"/>
      <c r="AX163" s="291"/>
      <c r="AY163" s="291"/>
      <c r="AZ163" s="291"/>
      <c r="BA163" s="291"/>
      <c r="BB163" s="291"/>
      <c r="BC163" s="291"/>
      <c r="BD163" s="291"/>
      <c r="BE163" s="291"/>
      <c r="BF163" s="291"/>
      <c r="BG163" s="291"/>
      <c r="BH163" s="291"/>
      <c r="BI163" s="291"/>
      <c r="BJ163" s="291"/>
      <c r="BK163" s="291"/>
      <c r="BL163" s="291"/>
      <c r="BM163" s="291"/>
      <c r="BN163" s="291"/>
      <c r="BO163" s="291"/>
      <c r="BP163" s="291"/>
      <c r="BQ163" s="291"/>
      <c r="BR163" s="291"/>
    </row>
    <row r="164" spans="3:70" s="109" customFormat="1">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291"/>
      <c r="Z164" s="291"/>
      <c r="AA164" s="291"/>
      <c r="AB164" s="291"/>
      <c r="AC164" s="291"/>
      <c r="AD164" s="291"/>
      <c r="AE164" s="291"/>
      <c r="AF164" s="291"/>
      <c r="AG164" s="291"/>
      <c r="AH164" s="291"/>
      <c r="AI164" s="291"/>
      <c r="AJ164" s="291"/>
      <c r="AK164" s="291"/>
      <c r="AL164" s="291"/>
      <c r="AM164" s="291"/>
      <c r="AN164" s="291"/>
      <c r="AO164" s="291"/>
      <c r="AP164" s="291"/>
      <c r="AQ164" s="291"/>
      <c r="AR164" s="291"/>
      <c r="AS164" s="291"/>
      <c r="AT164" s="291"/>
      <c r="AU164" s="291"/>
      <c r="AV164" s="291"/>
      <c r="AW164" s="291"/>
      <c r="AX164" s="291"/>
      <c r="AY164" s="291"/>
      <c r="AZ164" s="291"/>
      <c r="BA164" s="291"/>
      <c r="BB164" s="291"/>
      <c r="BC164" s="291"/>
      <c r="BD164" s="291"/>
      <c r="BE164" s="291"/>
      <c r="BF164" s="291"/>
      <c r="BG164" s="291"/>
      <c r="BH164" s="291"/>
      <c r="BI164" s="291"/>
      <c r="BJ164" s="291"/>
      <c r="BK164" s="291"/>
      <c r="BL164" s="291"/>
      <c r="BM164" s="291"/>
      <c r="BN164" s="291"/>
      <c r="BO164" s="291"/>
      <c r="BP164" s="291"/>
      <c r="BQ164" s="291"/>
      <c r="BR164" s="291"/>
    </row>
    <row r="165" spans="3:70" s="109" customFormat="1">
      <c r="C165" s="291"/>
      <c r="D165" s="291"/>
      <c r="E165" s="291"/>
      <c r="F165" s="291"/>
      <c r="G165" s="291"/>
      <c r="H165" s="291"/>
      <c r="I165" s="291"/>
      <c r="J165" s="291"/>
      <c r="K165" s="291"/>
      <c r="L165" s="291"/>
      <c r="M165" s="291"/>
      <c r="N165" s="291"/>
      <c r="O165" s="291"/>
      <c r="P165" s="291"/>
      <c r="Q165" s="291"/>
      <c r="R165" s="291"/>
      <c r="S165" s="291"/>
      <c r="T165" s="291"/>
      <c r="U165" s="291"/>
      <c r="V165" s="291"/>
      <c r="W165" s="291"/>
      <c r="X165" s="291"/>
      <c r="Y165" s="291"/>
      <c r="Z165" s="291"/>
      <c r="AA165" s="291"/>
      <c r="AB165" s="291"/>
      <c r="AC165" s="291"/>
      <c r="AD165" s="291"/>
      <c r="AE165" s="291"/>
      <c r="AF165" s="291"/>
      <c r="AG165" s="291"/>
      <c r="AH165" s="291"/>
      <c r="AI165" s="291"/>
      <c r="AJ165" s="291"/>
      <c r="AK165" s="291"/>
      <c r="AL165" s="291"/>
      <c r="AM165" s="291"/>
      <c r="AN165" s="291"/>
      <c r="AO165" s="291"/>
      <c r="AP165" s="291"/>
      <c r="AQ165" s="291"/>
      <c r="AR165" s="291"/>
      <c r="AS165" s="291"/>
      <c r="AT165" s="291"/>
      <c r="AU165" s="291"/>
      <c r="AV165" s="291"/>
      <c r="AW165" s="291"/>
      <c r="AX165" s="291"/>
      <c r="AY165" s="291"/>
      <c r="AZ165" s="291"/>
      <c r="BA165" s="291"/>
      <c r="BB165" s="291"/>
      <c r="BC165" s="291"/>
      <c r="BD165" s="291"/>
      <c r="BE165" s="291"/>
      <c r="BF165" s="291"/>
      <c r="BG165" s="291"/>
      <c r="BH165" s="291"/>
      <c r="BI165" s="291"/>
      <c r="BJ165" s="291"/>
      <c r="BK165" s="291"/>
      <c r="BL165" s="291"/>
      <c r="BM165" s="291"/>
      <c r="BN165" s="291"/>
      <c r="BO165" s="291"/>
      <c r="BP165" s="291"/>
      <c r="BQ165" s="291"/>
      <c r="BR165" s="291"/>
    </row>
    <row r="166" spans="3:70" s="109" customFormat="1">
      <c r="C166" s="291"/>
      <c r="D166" s="291"/>
      <c r="E166" s="291"/>
      <c r="F166" s="291"/>
      <c r="G166" s="291"/>
      <c r="H166" s="291"/>
      <c r="I166" s="291"/>
      <c r="J166" s="291"/>
      <c r="K166" s="291"/>
      <c r="L166" s="291"/>
      <c r="M166" s="291"/>
      <c r="N166" s="291"/>
      <c r="O166" s="291"/>
      <c r="P166" s="291"/>
      <c r="Q166" s="291"/>
      <c r="R166" s="291"/>
      <c r="S166" s="291"/>
      <c r="T166" s="291"/>
      <c r="U166" s="291"/>
      <c r="V166" s="291"/>
      <c r="W166" s="291"/>
      <c r="X166" s="291"/>
      <c r="Y166" s="291"/>
      <c r="Z166" s="291"/>
      <c r="AA166" s="291"/>
      <c r="AB166" s="291"/>
      <c r="AC166" s="291"/>
      <c r="AD166" s="291"/>
      <c r="AE166" s="291"/>
      <c r="AF166" s="291"/>
      <c r="AG166" s="291"/>
      <c r="AH166" s="291"/>
      <c r="AI166" s="291"/>
      <c r="AJ166" s="291"/>
      <c r="AK166" s="291"/>
      <c r="AL166" s="291"/>
      <c r="AM166" s="291"/>
      <c r="AN166" s="291"/>
      <c r="AO166" s="291"/>
      <c r="AP166" s="291"/>
      <c r="AQ166" s="291"/>
      <c r="AR166" s="291"/>
      <c r="AS166" s="291"/>
      <c r="AT166" s="291"/>
      <c r="AU166" s="291"/>
      <c r="AV166" s="291"/>
      <c r="AW166" s="291"/>
      <c r="AX166" s="291"/>
      <c r="AY166" s="291"/>
      <c r="AZ166" s="291"/>
      <c r="BA166" s="291"/>
      <c r="BB166" s="291"/>
      <c r="BC166" s="291"/>
      <c r="BD166" s="291"/>
      <c r="BE166" s="291"/>
      <c r="BF166" s="291"/>
      <c r="BG166" s="291"/>
      <c r="BH166" s="291"/>
      <c r="BI166" s="291"/>
      <c r="BJ166" s="291"/>
      <c r="BK166" s="291"/>
      <c r="BL166" s="291"/>
      <c r="BM166" s="291"/>
      <c r="BN166" s="291"/>
      <c r="BO166" s="291"/>
      <c r="BP166" s="291"/>
      <c r="BQ166" s="291"/>
      <c r="BR166" s="291"/>
    </row>
    <row r="167" spans="3:70" s="109" customFormat="1">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291"/>
      <c r="Z167" s="291"/>
      <c r="AA167" s="291"/>
      <c r="AB167" s="291"/>
      <c r="AC167" s="291"/>
      <c r="AD167" s="291"/>
      <c r="AE167" s="291"/>
      <c r="AF167" s="291"/>
      <c r="AG167" s="291"/>
      <c r="AH167" s="291"/>
      <c r="AI167" s="291"/>
      <c r="AJ167" s="291"/>
      <c r="AK167" s="291"/>
      <c r="AL167" s="291"/>
      <c r="AM167" s="291"/>
      <c r="AN167" s="291"/>
      <c r="AO167" s="291"/>
      <c r="AP167" s="291"/>
      <c r="AQ167" s="291"/>
      <c r="AR167" s="291"/>
      <c r="AS167" s="291"/>
      <c r="AT167" s="291"/>
      <c r="AU167" s="291"/>
      <c r="AV167" s="291"/>
      <c r="AW167" s="291"/>
      <c r="AX167" s="291"/>
      <c r="AY167" s="291"/>
      <c r="AZ167" s="291"/>
      <c r="BA167" s="291"/>
      <c r="BB167" s="291"/>
      <c r="BC167" s="291"/>
      <c r="BD167" s="291"/>
      <c r="BE167" s="291"/>
      <c r="BF167" s="291"/>
      <c r="BG167" s="291"/>
      <c r="BH167" s="291"/>
      <c r="BI167" s="291"/>
      <c r="BJ167" s="291"/>
      <c r="BK167" s="291"/>
      <c r="BL167" s="291"/>
      <c r="BM167" s="291"/>
      <c r="BN167" s="291"/>
      <c r="BO167" s="291"/>
      <c r="BP167" s="291"/>
      <c r="BQ167" s="291"/>
      <c r="BR167" s="291"/>
    </row>
    <row r="168" spans="3:70" s="109" customFormat="1">
      <c r="C168" s="291"/>
      <c r="D168" s="291"/>
      <c r="E168" s="291"/>
      <c r="F168" s="291"/>
      <c r="G168" s="291"/>
      <c r="H168" s="291"/>
      <c r="I168" s="291"/>
      <c r="J168" s="291"/>
      <c r="K168" s="291"/>
      <c r="L168" s="291"/>
      <c r="M168" s="291"/>
      <c r="N168" s="291"/>
      <c r="O168" s="291"/>
      <c r="P168" s="291"/>
      <c r="Q168" s="291"/>
      <c r="R168" s="291"/>
      <c r="S168" s="291"/>
      <c r="T168" s="291"/>
      <c r="U168" s="291"/>
      <c r="V168" s="291"/>
      <c r="W168" s="291"/>
      <c r="X168" s="291"/>
      <c r="Y168" s="291"/>
      <c r="Z168" s="291"/>
      <c r="AA168" s="291"/>
      <c r="AB168" s="291"/>
      <c r="AC168" s="291"/>
      <c r="AD168" s="291"/>
      <c r="AE168" s="291"/>
      <c r="AF168" s="291"/>
      <c r="AG168" s="291"/>
      <c r="AH168" s="291"/>
      <c r="AI168" s="291"/>
      <c r="AJ168" s="291"/>
      <c r="AK168" s="291"/>
      <c r="AL168" s="291"/>
      <c r="AM168" s="291"/>
      <c r="AN168" s="291"/>
      <c r="AO168" s="291"/>
      <c r="AP168" s="291"/>
      <c r="AQ168" s="291"/>
      <c r="AR168" s="291"/>
      <c r="AS168" s="291"/>
      <c r="AT168" s="291"/>
      <c r="AU168" s="291"/>
      <c r="AV168" s="291"/>
      <c r="AW168" s="291"/>
      <c r="AX168" s="291"/>
      <c r="AY168" s="291"/>
      <c r="AZ168" s="291"/>
      <c r="BA168" s="291"/>
      <c r="BB168" s="291"/>
      <c r="BC168" s="291"/>
      <c r="BD168" s="291"/>
      <c r="BE168" s="291"/>
      <c r="BF168" s="291"/>
      <c r="BG168" s="291"/>
      <c r="BH168" s="291"/>
      <c r="BI168" s="291"/>
      <c r="BJ168" s="291"/>
      <c r="BK168" s="291"/>
      <c r="BL168" s="291"/>
      <c r="BM168" s="291"/>
      <c r="BN168" s="291"/>
      <c r="BO168" s="291"/>
      <c r="BP168" s="291"/>
      <c r="BQ168" s="291"/>
      <c r="BR168" s="291"/>
    </row>
    <row r="169" spans="3:70" s="109" customFormat="1">
      <c r="C169" s="291"/>
      <c r="D169" s="291"/>
      <c r="E169" s="291"/>
      <c r="F169" s="291"/>
      <c r="G169" s="291"/>
      <c r="H169" s="291"/>
      <c r="I169" s="291"/>
      <c r="J169" s="291"/>
      <c r="K169" s="291"/>
      <c r="L169" s="291"/>
      <c r="M169" s="291"/>
      <c r="N169" s="291"/>
      <c r="O169" s="291"/>
      <c r="P169" s="291"/>
      <c r="Q169" s="291"/>
      <c r="R169" s="291"/>
      <c r="S169" s="291"/>
      <c r="T169" s="291"/>
      <c r="U169" s="291"/>
      <c r="V169" s="291"/>
      <c r="W169" s="291"/>
      <c r="X169" s="291"/>
      <c r="Y169" s="291"/>
      <c r="Z169" s="291"/>
      <c r="AA169" s="291"/>
      <c r="AB169" s="291"/>
      <c r="AC169" s="291"/>
      <c r="AD169" s="291"/>
      <c r="AE169" s="291"/>
      <c r="AF169" s="291"/>
      <c r="AG169" s="291"/>
      <c r="AH169" s="291"/>
      <c r="AI169" s="291"/>
      <c r="AJ169" s="291"/>
      <c r="AK169" s="291"/>
      <c r="AL169" s="291"/>
      <c r="AM169" s="291"/>
      <c r="AN169" s="291"/>
      <c r="AO169" s="291"/>
      <c r="AP169" s="291"/>
      <c r="AQ169" s="291"/>
      <c r="AR169" s="291"/>
      <c r="AS169" s="291"/>
      <c r="AT169" s="291"/>
      <c r="AU169" s="291"/>
      <c r="AV169" s="291"/>
      <c r="AW169" s="291"/>
      <c r="AX169" s="291"/>
      <c r="AY169" s="291"/>
      <c r="AZ169" s="291"/>
      <c r="BA169" s="291"/>
      <c r="BB169" s="291"/>
      <c r="BC169" s="291"/>
      <c r="BD169" s="291"/>
      <c r="BE169" s="291"/>
      <c r="BF169" s="291"/>
      <c r="BG169" s="291"/>
      <c r="BH169" s="291"/>
      <c r="BI169" s="291"/>
      <c r="BJ169" s="291"/>
      <c r="BK169" s="291"/>
      <c r="BL169" s="291"/>
      <c r="BM169" s="291"/>
      <c r="BN169" s="291"/>
      <c r="BO169" s="291"/>
      <c r="BP169" s="291"/>
      <c r="BQ169" s="291"/>
      <c r="BR169" s="291"/>
    </row>
    <row r="170" spans="3:70" s="109" customFormat="1">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291"/>
      <c r="Z170" s="291"/>
      <c r="AA170" s="291"/>
      <c r="AB170" s="291"/>
      <c r="AC170" s="291"/>
      <c r="AD170" s="291"/>
      <c r="AE170" s="291"/>
      <c r="AF170" s="291"/>
      <c r="AG170" s="291"/>
      <c r="AH170" s="291"/>
      <c r="AI170" s="291"/>
      <c r="AJ170" s="291"/>
      <c r="AK170" s="291"/>
      <c r="AL170" s="291"/>
      <c r="AM170" s="291"/>
      <c r="AN170" s="291"/>
      <c r="AO170" s="291"/>
      <c r="AP170" s="291"/>
      <c r="AQ170" s="291"/>
      <c r="AR170" s="291"/>
      <c r="AS170" s="291"/>
      <c r="AT170" s="291"/>
      <c r="AU170" s="291"/>
      <c r="AV170" s="291"/>
      <c r="AW170" s="291"/>
      <c r="AX170" s="291"/>
      <c r="AY170" s="291"/>
      <c r="AZ170" s="291"/>
      <c r="BA170" s="291"/>
      <c r="BB170" s="291"/>
      <c r="BC170" s="291"/>
      <c r="BD170" s="291"/>
      <c r="BE170" s="291"/>
      <c r="BF170" s="291"/>
      <c r="BG170" s="291"/>
      <c r="BH170" s="291"/>
      <c r="BI170" s="291"/>
      <c r="BJ170" s="291"/>
      <c r="BK170" s="291"/>
      <c r="BL170" s="291"/>
      <c r="BM170" s="291"/>
      <c r="BN170" s="291"/>
      <c r="BO170" s="291"/>
      <c r="BP170" s="291"/>
      <c r="BQ170" s="291"/>
      <c r="BR170" s="291"/>
    </row>
    <row r="171" spans="3:70" s="109" customFormat="1">
      <c r="C171" s="291"/>
      <c r="D171" s="291"/>
      <c r="E171" s="291"/>
      <c r="F171" s="291"/>
      <c r="G171" s="291"/>
      <c r="H171" s="291"/>
      <c r="I171" s="291"/>
      <c r="J171" s="291"/>
      <c r="K171" s="291"/>
      <c r="L171" s="291"/>
      <c r="M171" s="291"/>
      <c r="N171" s="291"/>
      <c r="O171" s="291"/>
      <c r="P171" s="291"/>
      <c r="Q171" s="291"/>
      <c r="R171" s="291"/>
      <c r="S171" s="291"/>
      <c r="T171" s="291"/>
      <c r="U171" s="291"/>
      <c r="V171" s="291"/>
      <c r="W171" s="291"/>
      <c r="X171" s="291"/>
      <c r="Y171" s="291"/>
      <c r="Z171" s="291"/>
      <c r="AA171" s="291"/>
      <c r="AB171" s="291"/>
      <c r="AC171" s="291"/>
      <c r="AD171" s="291"/>
      <c r="AE171" s="291"/>
      <c r="AF171" s="291"/>
      <c r="AG171" s="291"/>
      <c r="AH171" s="291"/>
      <c r="AI171" s="291"/>
      <c r="AJ171" s="291"/>
      <c r="AK171" s="291"/>
      <c r="AL171" s="291"/>
      <c r="AM171" s="291"/>
      <c r="AN171" s="291"/>
      <c r="AO171" s="291"/>
      <c r="AP171" s="291"/>
      <c r="AQ171" s="291"/>
      <c r="AR171" s="291"/>
      <c r="AS171" s="291"/>
      <c r="AT171" s="291"/>
      <c r="AU171" s="291"/>
      <c r="AV171" s="291"/>
      <c r="AW171" s="291"/>
      <c r="AX171" s="291"/>
      <c r="AY171" s="291"/>
      <c r="AZ171" s="291"/>
      <c r="BA171" s="291"/>
      <c r="BB171" s="291"/>
      <c r="BC171" s="291"/>
      <c r="BD171" s="291"/>
      <c r="BE171" s="291"/>
      <c r="BF171" s="291"/>
      <c r="BG171" s="291"/>
      <c r="BH171" s="291"/>
      <c r="BI171" s="291"/>
      <c r="BJ171" s="291"/>
      <c r="BK171" s="291"/>
      <c r="BL171" s="291"/>
      <c r="BM171" s="291"/>
      <c r="BN171" s="291"/>
      <c r="BO171" s="291"/>
      <c r="BP171" s="291"/>
      <c r="BQ171" s="291"/>
      <c r="BR171" s="291"/>
    </row>
    <row r="172" spans="3:70" s="109" customFormat="1">
      <c r="C172" s="291"/>
      <c r="D172" s="291"/>
      <c r="E172" s="291"/>
      <c r="F172" s="291"/>
      <c r="G172" s="291"/>
      <c r="H172" s="291"/>
      <c r="I172" s="291"/>
      <c r="J172" s="291"/>
      <c r="K172" s="291"/>
      <c r="L172" s="291"/>
      <c r="M172" s="291"/>
      <c r="N172" s="291"/>
      <c r="O172" s="291"/>
      <c r="P172" s="291"/>
      <c r="Q172" s="291"/>
      <c r="R172" s="291"/>
      <c r="S172" s="291"/>
      <c r="T172" s="291"/>
      <c r="U172" s="291"/>
      <c r="V172" s="291"/>
      <c r="W172" s="291"/>
      <c r="X172" s="291"/>
      <c r="Y172" s="291"/>
      <c r="Z172" s="291"/>
      <c r="AA172" s="291"/>
      <c r="AB172" s="291"/>
      <c r="AC172" s="291"/>
      <c r="AD172" s="291"/>
      <c r="AE172" s="291"/>
      <c r="AF172" s="291"/>
      <c r="AG172" s="291"/>
      <c r="AH172" s="291"/>
      <c r="AI172" s="291"/>
      <c r="AJ172" s="291"/>
      <c r="AK172" s="291"/>
      <c r="AL172" s="291"/>
      <c r="AM172" s="291"/>
      <c r="AN172" s="291"/>
      <c r="AO172" s="291"/>
      <c r="AP172" s="291"/>
      <c r="AQ172" s="291"/>
      <c r="AR172" s="291"/>
      <c r="AS172" s="291"/>
      <c r="AT172" s="291"/>
      <c r="AU172" s="291"/>
      <c r="AV172" s="291"/>
      <c r="AW172" s="291"/>
      <c r="AX172" s="291"/>
      <c r="AY172" s="291"/>
      <c r="AZ172" s="291"/>
      <c r="BA172" s="291"/>
      <c r="BB172" s="291"/>
      <c r="BC172" s="291"/>
      <c r="BD172" s="291"/>
      <c r="BE172" s="291"/>
      <c r="BF172" s="291"/>
      <c r="BG172" s="291"/>
      <c r="BH172" s="291"/>
      <c r="BI172" s="291"/>
      <c r="BJ172" s="291"/>
      <c r="BK172" s="291"/>
      <c r="BL172" s="291"/>
      <c r="BM172" s="291"/>
      <c r="BN172" s="291"/>
      <c r="BO172" s="291"/>
      <c r="BP172" s="291"/>
      <c r="BQ172" s="291"/>
      <c r="BR172" s="291"/>
    </row>
    <row r="173" spans="3:70" s="109" customFormat="1">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291"/>
      <c r="Z173" s="291"/>
      <c r="AA173" s="291"/>
      <c r="AB173" s="291"/>
      <c r="AC173" s="291"/>
      <c r="AD173" s="291"/>
      <c r="AE173" s="291"/>
      <c r="AF173" s="291"/>
      <c r="AG173" s="291"/>
      <c r="AH173" s="291"/>
      <c r="AI173" s="291"/>
      <c r="AJ173" s="291"/>
      <c r="AK173" s="291"/>
      <c r="AL173" s="291"/>
      <c r="AM173" s="291"/>
      <c r="AN173" s="291"/>
      <c r="AO173" s="291"/>
      <c r="AP173" s="291"/>
      <c r="AQ173" s="291"/>
      <c r="AR173" s="291"/>
      <c r="AS173" s="291"/>
      <c r="AT173" s="291"/>
      <c r="AU173" s="291"/>
      <c r="AV173" s="291"/>
      <c r="AW173" s="291"/>
      <c r="AX173" s="291"/>
      <c r="AY173" s="291"/>
      <c r="AZ173" s="291"/>
      <c r="BA173" s="291"/>
      <c r="BB173" s="291"/>
      <c r="BC173" s="291"/>
      <c r="BD173" s="291"/>
      <c r="BE173" s="291"/>
      <c r="BF173" s="291"/>
      <c r="BG173" s="291"/>
      <c r="BH173" s="291"/>
      <c r="BI173" s="291"/>
      <c r="BJ173" s="291"/>
      <c r="BK173" s="291"/>
      <c r="BL173" s="291"/>
      <c r="BM173" s="291"/>
      <c r="BN173" s="291"/>
      <c r="BO173" s="291"/>
      <c r="BP173" s="291"/>
      <c r="BQ173" s="291"/>
      <c r="BR173" s="291"/>
    </row>
    <row r="174" spans="3:70" s="109" customFormat="1">
      <c r="C174" s="291"/>
      <c r="D174" s="291"/>
      <c r="E174" s="291"/>
      <c r="F174" s="291"/>
      <c r="G174" s="291"/>
      <c r="H174" s="291"/>
      <c r="I174" s="291"/>
      <c r="J174" s="291"/>
      <c r="K174" s="291"/>
      <c r="L174" s="291"/>
      <c r="M174" s="291"/>
      <c r="N174" s="291"/>
      <c r="O174" s="291"/>
      <c r="P174" s="291"/>
      <c r="Q174" s="291"/>
      <c r="R174" s="291"/>
      <c r="S174" s="291"/>
      <c r="T174" s="291"/>
      <c r="U174" s="291"/>
      <c r="V174" s="291"/>
      <c r="W174" s="291"/>
      <c r="X174" s="291"/>
      <c r="Y174" s="291"/>
      <c r="Z174" s="291"/>
      <c r="AA174" s="291"/>
      <c r="AB174" s="291"/>
      <c r="AC174" s="291"/>
      <c r="AD174" s="291"/>
      <c r="AE174" s="291"/>
      <c r="AF174" s="291"/>
      <c r="AG174" s="291"/>
      <c r="AH174" s="291"/>
      <c r="AI174" s="291"/>
      <c r="AJ174" s="291"/>
      <c r="AK174" s="291"/>
      <c r="AL174" s="291"/>
      <c r="AM174" s="291"/>
      <c r="AN174" s="291"/>
      <c r="AO174" s="291"/>
      <c r="AP174" s="291"/>
      <c r="AQ174" s="291"/>
      <c r="AR174" s="291"/>
      <c r="AS174" s="291"/>
      <c r="AT174" s="291"/>
      <c r="AU174" s="291"/>
      <c r="AV174" s="291"/>
      <c r="AW174" s="291"/>
      <c r="AX174" s="291"/>
      <c r="AY174" s="291"/>
      <c r="AZ174" s="291"/>
      <c r="BA174" s="291"/>
      <c r="BB174" s="291"/>
      <c r="BC174" s="291"/>
      <c r="BD174" s="291"/>
      <c r="BE174" s="291"/>
      <c r="BF174" s="291"/>
      <c r="BG174" s="291"/>
      <c r="BH174" s="291"/>
      <c r="BI174" s="291"/>
      <c r="BJ174" s="291"/>
      <c r="BK174" s="291"/>
      <c r="BL174" s="291"/>
      <c r="BM174" s="291"/>
      <c r="BN174" s="291"/>
      <c r="BO174" s="291"/>
      <c r="BP174" s="291"/>
      <c r="BQ174" s="291"/>
      <c r="BR174" s="291"/>
    </row>
    <row r="175" spans="3:70" s="109" customFormat="1">
      <c r="C175" s="291"/>
      <c r="D175" s="291"/>
      <c r="E175" s="291"/>
      <c r="F175" s="291"/>
      <c r="G175" s="291"/>
      <c r="H175" s="291"/>
      <c r="I175" s="291"/>
      <c r="J175" s="291"/>
      <c r="K175" s="291"/>
      <c r="L175" s="291"/>
      <c r="M175" s="291"/>
      <c r="N175" s="291"/>
      <c r="O175" s="291"/>
      <c r="P175" s="291"/>
      <c r="Q175" s="291"/>
      <c r="R175" s="291"/>
      <c r="S175" s="291"/>
      <c r="T175" s="291"/>
      <c r="U175" s="291"/>
      <c r="V175" s="291"/>
      <c r="W175" s="291"/>
      <c r="X175" s="291"/>
      <c r="Y175" s="291"/>
      <c r="Z175" s="291"/>
      <c r="AA175" s="291"/>
      <c r="AB175" s="291"/>
      <c r="AC175" s="291"/>
      <c r="AD175" s="291"/>
      <c r="AE175" s="291"/>
      <c r="AF175" s="291"/>
      <c r="AG175" s="291"/>
      <c r="AH175" s="291"/>
      <c r="AI175" s="291"/>
      <c r="AJ175" s="291"/>
      <c r="AK175" s="291"/>
      <c r="AL175" s="291"/>
      <c r="AM175" s="291"/>
      <c r="AN175" s="291"/>
      <c r="AO175" s="291"/>
      <c r="AP175" s="291"/>
      <c r="AQ175" s="291"/>
      <c r="AR175" s="291"/>
      <c r="AS175" s="291"/>
      <c r="AT175" s="291"/>
      <c r="AU175" s="291"/>
      <c r="AV175" s="291"/>
      <c r="AW175" s="291"/>
      <c r="AX175" s="291"/>
      <c r="AY175" s="291"/>
      <c r="AZ175" s="291"/>
      <c r="BA175" s="291"/>
      <c r="BB175" s="291"/>
      <c r="BC175" s="291"/>
      <c r="BD175" s="291"/>
      <c r="BE175" s="291"/>
      <c r="BF175" s="291"/>
      <c r="BG175" s="291"/>
      <c r="BH175" s="291"/>
      <c r="BI175" s="291"/>
      <c r="BJ175" s="291"/>
      <c r="BK175" s="291"/>
      <c r="BL175" s="291"/>
      <c r="BM175" s="291"/>
      <c r="BN175" s="291"/>
      <c r="BO175" s="291"/>
      <c r="BP175" s="291"/>
      <c r="BQ175" s="291"/>
      <c r="BR175" s="291"/>
    </row>
    <row r="176" spans="3:70" s="109" customFormat="1">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291"/>
      <c r="Z176" s="291"/>
      <c r="AA176" s="291"/>
      <c r="AB176" s="291"/>
      <c r="AC176" s="291"/>
      <c r="AD176" s="291"/>
      <c r="AE176" s="291"/>
      <c r="AF176" s="291"/>
      <c r="AG176" s="291"/>
      <c r="AH176" s="291"/>
      <c r="AI176" s="291"/>
      <c r="AJ176" s="291"/>
      <c r="AK176" s="291"/>
      <c r="AL176" s="291"/>
      <c r="AM176" s="291"/>
      <c r="AN176" s="291"/>
      <c r="AO176" s="291"/>
      <c r="AP176" s="291"/>
      <c r="AQ176" s="291"/>
      <c r="AR176" s="291"/>
      <c r="AS176" s="291"/>
      <c r="AT176" s="291"/>
      <c r="AU176" s="291"/>
      <c r="AV176" s="291"/>
      <c r="AW176" s="291"/>
      <c r="AX176" s="291"/>
      <c r="AY176" s="291"/>
      <c r="AZ176" s="291"/>
      <c r="BA176" s="291"/>
      <c r="BB176" s="291"/>
      <c r="BC176" s="291"/>
      <c r="BD176" s="291"/>
      <c r="BE176" s="291"/>
      <c r="BF176" s="291"/>
      <c r="BG176" s="291"/>
      <c r="BH176" s="291"/>
      <c r="BI176" s="291"/>
      <c r="BJ176" s="291"/>
      <c r="BK176" s="291"/>
      <c r="BL176" s="291"/>
      <c r="BM176" s="291"/>
      <c r="BN176" s="291"/>
      <c r="BO176" s="291"/>
      <c r="BP176" s="291"/>
      <c r="BQ176" s="291"/>
      <c r="BR176" s="291"/>
    </row>
    <row r="177" spans="3:70" s="109" customFormat="1">
      <c r="C177" s="291"/>
      <c r="D177" s="291"/>
      <c r="E177" s="291"/>
      <c r="F177" s="291"/>
      <c r="G177" s="291"/>
      <c r="H177" s="291"/>
      <c r="I177" s="291"/>
      <c r="J177" s="291"/>
      <c r="K177" s="291"/>
      <c r="L177" s="291"/>
      <c r="M177" s="291"/>
      <c r="N177" s="291"/>
      <c r="O177" s="291"/>
      <c r="P177" s="291"/>
      <c r="Q177" s="291"/>
      <c r="R177" s="291"/>
      <c r="S177" s="291"/>
      <c r="T177" s="291"/>
      <c r="U177" s="291"/>
      <c r="V177" s="291"/>
      <c r="W177" s="291"/>
      <c r="X177" s="291"/>
      <c r="Y177" s="291"/>
      <c r="Z177" s="291"/>
      <c r="AA177" s="291"/>
      <c r="AB177" s="291"/>
      <c r="AC177" s="291"/>
      <c r="AD177" s="291"/>
      <c r="AE177" s="291"/>
      <c r="AF177" s="291"/>
      <c r="AG177" s="291"/>
      <c r="AH177" s="291"/>
      <c r="AI177" s="291"/>
      <c r="AJ177" s="291"/>
      <c r="AK177" s="291"/>
      <c r="AL177" s="291"/>
      <c r="AM177" s="291"/>
      <c r="AN177" s="291"/>
      <c r="AO177" s="291"/>
      <c r="AP177" s="291"/>
      <c r="AQ177" s="291"/>
      <c r="AR177" s="291"/>
      <c r="AS177" s="291"/>
      <c r="AT177" s="291"/>
      <c r="AU177" s="291"/>
      <c r="AV177" s="291"/>
      <c r="AW177" s="291"/>
      <c r="AX177" s="291"/>
      <c r="AY177" s="291"/>
      <c r="AZ177" s="291"/>
      <c r="BA177" s="291"/>
      <c r="BB177" s="291"/>
      <c r="BC177" s="291"/>
      <c r="BD177" s="291"/>
      <c r="BE177" s="291"/>
      <c r="BF177" s="291"/>
      <c r="BG177" s="291"/>
      <c r="BH177" s="291"/>
      <c r="BI177" s="291"/>
      <c r="BJ177" s="291"/>
      <c r="BK177" s="291"/>
      <c r="BL177" s="291"/>
      <c r="BM177" s="291"/>
      <c r="BN177" s="291"/>
      <c r="BO177" s="291"/>
      <c r="BP177" s="291"/>
      <c r="BQ177" s="291"/>
      <c r="BR177" s="291"/>
    </row>
    <row r="178" spans="3:70" s="109" customFormat="1">
      <c r="C178" s="291"/>
      <c r="D178" s="291"/>
      <c r="E178" s="291"/>
      <c r="F178" s="291"/>
      <c r="G178" s="291"/>
      <c r="H178" s="291"/>
      <c r="I178" s="291"/>
      <c r="J178" s="291"/>
      <c r="K178" s="291"/>
      <c r="L178" s="291"/>
      <c r="M178" s="291"/>
      <c r="N178" s="291"/>
      <c r="O178" s="291"/>
      <c r="P178" s="291"/>
      <c r="Q178" s="291"/>
      <c r="R178" s="291"/>
      <c r="S178" s="291"/>
      <c r="T178" s="291"/>
      <c r="U178" s="291"/>
      <c r="V178" s="291"/>
      <c r="W178" s="291"/>
      <c r="X178" s="291"/>
      <c r="Y178" s="291"/>
      <c r="Z178" s="291"/>
      <c r="AA178" s="291"/>
      <c r="AB178" s="291"/>
      <c r="AC178" s="291"/>
      <c r="AD178" s="291"/>
      <c r="AE178" s="291"/>
      <c r="AF178" s="291"/>
      <c r="AG178" s="291"/>
      <c r="AH178" s="291"/>
      <c r="AI178" s="291"/>
      <c r="AJ178" s="291"/>
      <c r="AK178" s="291"/>
      <c r="AL178" s="291"/>
      <c r="AM178" s="291"/>
      <c r="AN178" s="291"/>
      <c r="AO178" s="291"/>
      <c r="AP178" s="291"/>
      <c r="AQ178" s="291"/>
      <c r="AR178" s="291"/>
      <c r="AS178" s="291"/>
      <c r="AT178" s="291"/>
      <c r="AU178" s="291"/>
      <c r="AV178" s="291"/>
      <c r="AW178" s="291"/>
      <c r="AX178" s="291"/>
      <c r="AY178" s="291"/>
      <c r="AZ178" s="291"/>
      <c r="BA178" s="291"/>
      <c r="BB178" s="291"/>
      <c r="BC178" s="291"/>
      <c r="BD178" s="291"/>
      <c r="BE178" s="291"/>
      <c r="BF178" s="291"/>
      <c r="BG178" s="291"/>
      <c r="BH178" s="291"/>
      <c r="BI178" s="291"/>
      <c r="BJ178" s="291"/>
      <c r="BK178" s="291"/>
      <c r="BL178" s="291"/>
      <c r="BM178" s="291"/>
      <c r="BN178" s="291"/>
      <c r="BO178" s="291"/>
      <c r="BP178" s="291"/>
      <c r="BQ178" s="291"/>
      <c r="BR178" s="291"/>
    </row>
    <row r="179" spans="3:70" s="109" customFormat="1">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291"/>
      <c r="Z179" s="291"/>
      <c r="AA179" s="291"/>
      <c r="AB179" s="291"/>
      <c r="AC179" s="291"/>
      <c r="AD179" s="291"/>
      <c r="AE179" s="291"/>
      <c r="AF179" s="291"/>
      <c r="AG179" s="291"/>
      <c r="AH179" s="291"/>
      <c r="AI179" s="291"/>
      <c r="AJ179" s="291"/>
      <c r="AK179" s="291"/>
      <c r="AL179" s="291"/>
      <c r="AM179" s="291"/>
      <c r="AN179" s="291"/>
      <c r="AO179" s="291"/>
      <c r="AP179" s="291"/>
      <c r="AQ179" s="291"/>
      <c r="AR179" s="291"/>
      <c r="AS179" s="291"/>
      <c r="AT179" s="291"/>
      <c r="AU179" s="291"/>
      <c r="AV179" s="291"/>
      <c r="AW179" s="291"/>
      <c r="AX179" s="291"/>
      <c r="AY179" s="291"/>
      <c r="AZ179" s="291"/>
      <c r="BA179" s="291"/>
      <c r="BB179" s="291"/>
      <c r="BC179" s="291"/>
      <c r="BD179" s="291"/>
      <c r="BE179" s="291"/>
      <c r="BF179" s="291"/>
      <c r="BG179" s="291"/>
      <c r="BH179" s="291"/>
      <c r="BI179" s="291"/>
      <c r="BJ179" s="291"/>
      <c r="BK179" s="291"/>
      <c r="BL179" s="291"/>
      <c r="BM179" s="291"/>
      <c r="BN179" s="291"/>
      <c r="BO179" s="291"/>
      <c r="BP179" s="291"/>
      <c r="BQ179" s="291"/>
      <c r="BR179" s="291"/>
    </row>
    <row r="180" spans="3:70" s="109" customFormat="1">
      <c r="C180" s="291"/>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291"/>
      <c r="Z180" s="291"/>
      <c r="AA180" s="291"/>
      <c r="AB180" s="291"/>
      <c r="AC180" s="291"/>
      <c r="AD180" s="291"/>
      <c r="AE180" s="291"/>
      <c r="AF180" s="291"/>
      <c r="AG180" s="291"/>
      <c r="AH180" s="291"/>
      <c r="AI180" s="291"/>
      <c r="AJ180" s="291"/>
      <c r="AK180" s="291"/>
      <c r="AL180" s="291"/>
      <c r="AM180" s="291"/>
      <c r="AN180" s="291"/>
      <c r="AO180" s="291"/>
      <c r="AP180" s="291"/>
      <c r="AQ180" s="291"/>
      <c r="AR180" s="291"/>
      <c r="AS180" s="291"/>
      <c r="AT180" s="291"/>
      <c r="AU180" s="291"/>
      <c r="AV180" s="291"/>
      <c r="AW180" s="291"/>
      <c r="AX180" s="291"/>
      <c r="AY180" s="291"/>
      <c r="AZ180" s="291"/>
      <c r="BA180" s="291"/>
      <c r="BB180" s="291"/>
      <c r="BC180" s="291"/>
      <c r="BD180" s="291"/>
      <c r="BE180" s="291"/>
      <c r="BF180" s="291"/>
      <c r="BG180" s="291"/>
      <c r="BH180" s="291"/>
      <c r="BI180" s="291"/>
      <c r="BJ180" s="291"/>
      <c r="BK180" s="291"/>
      <c r="BL180" s="291"/>
      <c r="BM180" s="291"/>
      <c r="BN180" s="291"/>
      <c r="BO180" s="291"/>
      <c r="BP180" s="291"/>
      <c r="BQ180" s="291"/>
      <c r="BR180" s="291"/>
    </row>
    <row r="181" spans="3:70" s="109" customFormat="1">
      <c r="C181" s="291"/>
      <c r="D181" s="291"/>
      <c r="E181" s="291"/>
      <c r="F181" s="291"/>
      <c r="G181" s="291"/>
      <c r="H181" s="291"/>
      <c r="I181" s="291"/>
      <c r="J181" s="291"/>
      <c r="K181" s="291"/>
      <c r="L181" s="291"/>
      <c r="M181" s="291"/>
      <c r="N181" s="291"/>
      <c r="O181" s="291"/>
      <c r="P181" s="291"/>
      <c r="Q181" s="291"/>
      <c r="R181" s="291"/>
      <c r="S181" s="291"/>
      <c r="T181" s="291"/>
      <c r="U181" s="291"/>
      <c r="V181" s="291"/>
      <c r="W181" s="291"/>
      <c r="X181" s="291"/>
      <c r="Y181" s="291"/>
      <c r="Z181" s="291"/>
      <c r="AA181" s="291"/>
      <c r="AB181" s="291"/>
      <c r="AC181" s="291"/>
      <c r="AD181" s="291"/>
      <c r="AE181" s="291"/>
      <c r="AF181" s="291"/>
      <c r="AG181" s="291"/>
      <c r="AH181" s="291"/>
      <c r="AI181" s="291"/>
      <c r="AJ181" s="291"/>
      <c r="AK181" s="291"/>
      <c r="AL181" s="291"/>
      <c r="AM181" s="291"/>
      <c r="AN181" s="291"/>
      <c r="AO181" s="291"/>
      <c r="AP181" s="291"/>
      <c r="AQ181" s="291"/>
      <c r="AR181" s="291"/>
      <c r="AS181" s="291"/>
      <c r="AT181" s="291"/>
      <c r="AU181" s="291"/>
      <c r="AV181" s="291"/>
      <c r="AW181" s="291"/>
      <c r="AX181" s="291"/>
      <c r="AY181" s="291"/>
      <c r="AZ181" s="291"/>
      <c r="BA181" s="291"/>
      <c r="BB181" s="291"/>
      <c r="BC181" s="291"/>
      <c r="BD181" s="291"/>
      <c r="BE181" s="291"/>
      <c r="BF181" s="291"/>
      <c r="BG181" s="291"/>
      <c r="BH181" s="291"/>
      <c r="BI181" s="291"/>
      <c r="BJ181" s="291"/>
      <c r="BK181" s="291"/>
      <c r="BL181" s="291"/>
      <c r="BM181" s="291"/>
      <c r="BN181" s="291"/>
      <c r="BO181" s="291"/>
      <c r="BP181" s="291"/>
      <c r="BQ181" s="291"/>
      <c r="BR181" s="291"/>
    </row>
    <row r="182" spans="3:70" s="109" customFormat="1">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291"/>
      <c r="Z182" s="291"/>
      <c r="AA182" s="291"/>
      <c r="AB182" s="291"/>
      <c r="AC182" s="291"/>
      <c r="AD182" s="291"/>
      <c r="AE182" s="291"/>
      <c r="AF182" s="291"/>
      <c r="AG182" s="291"/>
      <c r="AH182" s="291"/>
      <c r="AI182" s="291"/>
      <c r="AJ182" s="291"/>
      <c r="AK182" s="291"/>
      <c r="AL182" s="291"/>
      <c r="AM182" s="291"/>
      <c r="AN182" s="291"/>
      <c r="AO182" s="291"/>
      <c r="AP182" s="291"/>
      <c r="AQ182" s="291"/>
      <c r="AR182" s="291"/>
      <c r="AS182" s="291"/>
      <c r="AT182" s="291"/>
      <c r="AU182" s="291"/>
      <c r="AV182" s="291"/>
      <c r="AW182" s="291"/>
      <c r="AX182" s="291"/>
      <c r="AY182" s="291"/>
      <c r="AZ182" s="291"/>
      <c r="BA182" s="291"/>
      <c r="BB182" s="291"/>
      <c r="BC182" s="291"/>
      <c r="BD182" s="291"/>
      <c r="BE182" s="291"/>
      <c r="BF182" s="291"/>
      <c r="BG182" s="291"/>
      <c r="BH182" s="291"/>
      <c r="BI182" s="291"/>
      <c r="BJ182" s="291"/>
      <c r="BK182" s="291"/>
      <c r="BL182" s="291"/>
      <c r="BM182" s="291"/>
      <c r="BN182" s="291"/>
      <c r="BO182" s="291"/>
      <c r="BP182" s="291"/>
      <c r="BQ182" s="291"/>
      <c r="BR182" s="291"/>
    </row>
    <row r="183" spans="3:70" s="109" customFormat="1">
      <c r="C183" s="291"/>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291"/>
      <c r="Z183" s="291"/>
      <c r="AA183" s="291"/>
      <c r="AB183" s="291"/>
      <c r="AC183" s="291"/>
      <c r="AD183" s="291"/>
      <c r="AE183" s="291"/>
      <c r="AF183" s="291"/>
      <c r="AG183" s="291"/>
      <c r="AH183" s="291"/>
      <c r="AI183" s="291"/>
      <c r="AJ183" s="291"/>
      <c r="AK183" s="291"/>
      <c r="AL183" s="291"/>
      <c r="AM183" s="291"/>
      <c r="AN183" s="291"/>
      <c r="AO183" s="291"/>
      <c r="AP183" s="291"/>
      <c r="AQ183" s="291"/>
      <c r="AR183" s="291"/>
      <c r="AS183" s="291"/>
      <c r="AT183" s="291"/>
      <c r="AU183" s="291"/>
      <c r="AV183" s="291"/>
      <c r="AW183" s="291"/>
      <c r="AX183" s="291"/>
      <c r="AY183" s="291"/>
      <c r="AZ183" s="291"/>
      <c r="BA183" s="291"/>
      <c r="BB183" s="291"/>
      <c r="BC183" s="291"/>
      <c r="BD183" s="291"/>
      <c r="BE183" s="291"/>
      <c r="BF183" s="291"/>
      <c r="BG183" s="291"/>
      <c r="BH183" s="291"/>
      <c r="BI183" s="291"/>
      <c r="BJ183" s="291"/>
      <c r="BK183" s="291"/>
      <c r="BL183" s="291"/>
      <c r="BM183" s="291"/>
      <c r="BN183" s="291"/>
      <c r="BO183" s="291"/>
      <c r="BP183" s="291"/>
      <c r="BQ183" s="291"/>
      <c r="BR183" s="291"/>
    </row>
    <row r="184" spans="3:70" s="109" customFormat="1">
      <c r="C184" s="291"/>
      <c r="D184" s="291"/>
      <c r="E184" s="291"/>
      <c r="F184" s="291"/>
      <c r="G184" s="291"/>
      <c r="H184" s="291"/>
      <c r="I184" s="291"/>
      <c r="J184" s="291"/>
      <c r="K184" s="291"/>
      <c r="L184" s="291"/>
      <c r="M184" s="291"/>
      <c r="N184" s="291"/>
      <c r="O184" s="291"/>
      <c r="P184" s="291"/>
      <c r="Q184" s="291"/>
      <c r="R184" s="291"/>
      <c r="S184" s="291"/>
      <c r="T184" s="291"/>
      <c r="U184" s="291"/>
      <c r="V184" s="291"/>
      <c r="W184" s="291"/>
      <c r="X184" s="291"/>
      <c r="Y184" s="291"/>
      <c r="Z184" s="291"/>
      <c r="AA184" s="291"/>
      <c r="AB184" s="291"/>
      <c r="AC184" s="291"/>
      <c r="AD184" s="291"/>
      <c r="AE184" s="291"/>
      <c r="AF184" s="291"/>
      <c r="AG184" s="291"/>
      <c r="AH184" s="291"/>
      <c r="AI184" s="291"/>
      <c r="AJ184" s="291"/>
      <c r="AK184" s="291"/>
      <c r="AL184" s="291"/>
      <c r="AM184" s="291"/>
      <c r="AN184" s="291"/>
      <c r="AO184" s="291"/>
      <c r="AP184" s="291"/>
      <c r="AQ184" s="291"/>
      <c r="AR184" s="291"/>
      <c r="AS184" s="291"/>
      <c r="AT184" s="291"/>
      <c r="AU184" s="291"/>
      <c r="AV184" s="291"/>
      <c r="AW184" s="291"/>
      <c r="AX184" s="291"/>
      <c r="AY184" s="291"/>
      <c r="AZ184" s="291"/>
      <c r="BA184" s="291"/>
      <c r="BB184" s="291"/>
      <c r="BC184" s="291"/>
      <c r="BD184" s="291"/>
      <c r="BE184" s="291"/>
      <c r="BF184" s="291"/>
      <c r="BG184" s="291"/>
      <c r="BH184" s="291"/>
      <c r="BI184" s="291"/>
      <c r="BJ184" s="291"/>
      <c r="BK184" s="291"/>
      <c r="BL184" s="291"/>
      <c r="BM184" s="291"/>
      <c r="BN184" s="291"/>
      <c r="BO184" s="291"/>
      <c r="BP184" s="291"/>
      <c r="BQ184" s="291"/>
      <c r="BR184" s="291"/>
    </row>
    <row r="185" spans="3:70" s="109" customFormat="1">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291"/>
      <c r="Z185" s="291"/>
      <c r="AA185" s="291"/>
      <c r="AB185" s="291"/>
      <c r="AC185" s="291"/>
      <c r="AD185" s="291"/>
      <c r="AE185" s="291"/>
      <c r="AF185" s="291"/>
      <c r="AG185" s="291"/>
      <c r="AH185" s="291"/>
      <c r="AI185" s="291"/>
      <c r="AJ185" s="291"/>
      <c r="AK185" s="291"/>
      <c r="AL185" s="291"/>
      <c r="AM185" s="291"/>
      <c r="AN185" s="291"/>
      <c r="AO185" s="291"/>
      <c r="AP185" s="291"/>
      <c r="AQ185" s="291"/>
      <c r="AR185" s="291"/>
      <c r="AS185" s="291"/>
      <c r="AT185" s="291"/>
      <c r="AU185" s="291"/>
      <c r="AV185" s="291"/>
      <c r="AW185" s="291"/>
      <c r="AX185" s="291"/>
      <c r="AY185" s="291"/>
      <c r="AZ185" s="291"/>
      <c r="BA185" s="291"/>
      <c r="BB185" s="291"/>
      <c r="BC185" s="291"/>
      <c r="BD185" s="291"/>
      <c r="BE185" s="291"/>
      <c r="BF185" s="291"/>
      <c r="BG185" s="291"/>
      <c r="BH185" s="291"/>
      <c r="BI185" s="291"/>
      <c r="BJ185" s="291"/>
      <c r="BK185" s="291"/>
      <c r="BL185" s="291"/>
      <c r="BM185" s="291"/>
      <c r="BN185" s="291"/>
      <c r="BO185" s="291"/>
      <c r="BP185" s="291"/>
      <c r="BQ185" s="291"/>
      <c r="BR185" s="291"/>
    </row>
    <row r="186" spans="3:70" s="109" customFormat="1">
      <c r="C186" s="291"/>
      <c r="D186" s="291"/>
      <c r="E186" s="291"/>
      <c r="F186" s="291"/>
      <c r="G186" s="291"/>
      <c r="H186" s="291"/>
      <c r="I186" s="291"/>
      <c r="J186" s="291"/>
      <c r="K186" s="291"/>
      <c r="L186" s="291"/>
      <c r="M186" s="291"/>
      <c r="N186" s="291"/>
      <c r="O186" s="291"/>
      <c r="P186" s="291"/>
      <c r="Q186" s="291"/>
      <c r="R186" s="291"/>
      <c r="S186" s="291"/>
      <c r="T186" s="291"/>
      <c r="U186" s="291"/>
      <c r="V186" s="291"/>
      <c r="W186" s="291"/>
      <c r="X186" s="291"/>
      <c r="Y186" s="291"/>
      <c r="Z186" s="291"/>
      <c r="AA186" s="291"/>
      <c r="AB186" s="291"/>
      <c r="AC186" s="291"/>
      <c r="AD186" s="291"/>
      <c r="AE186" s="291"/>
      <c r="AF186" s="291"/>
      <c r="AG186" s="291"/>
      <c r="AH186" s="291"/>
      <c r="AI186" s="291"/>
      <c r="AJ186" s="291"/>
      <c r="AK186" s="291"/>
      <c r="AL186" s="291"/>
      <c r="AM186" s="291"/>
      <c r="AN186" s="291"/>
      <c r="AO186" s="291"/>
      <c r="AP186" s="291"/>
      <c r="AQ186" s="291"/>
      <c r="AR186" s="291"/>
      <c r="AS186" s="291"/>
      <c r="AT186" s="291"/>
      <c r="AU186" s="291"/>
      <c r="AV186" s="291"/>
      <c r="AW186" s="291"/>
      <c r="AX186" s="291"/>
      <c r="AY186" s="291"/>
      <c r="AZ186" s="291"/>
      <c r="BA186" s="291"/>
      <c r="BB186" s="291"/>
      <c r="BC186" s="291"/>
      <c r="BD186" s="291"/>
      <c r="BE186" s="291"/>
      <c r="BF186" s="291"/>
      <c r="BG186" s="291"/>
      <c r="BH186" s="291"/>
      <c r="BI186" s="291"/>
      <c r="BJ186" s="291"/>
      <c r="BK186" s="291"/>
      <c r="BL186" s="291"/>
      <c r="BM186" s="291"/>
      <c r="BN186" s="291"/>
      <c r="BO186" s="291"/>
      <c r="BP186" s="291"/>
      <c r="BQ186" s="291"/>
      <c r="BR186" s="291"/>
    </row>
    <row r="187" spans="3:70" s="109" customFormat="1">
      <c r="C187" s="291"/>
      <c r="D187" s="291"/>
      <c r="E187" s="291"/>
      <c r="F187" s="291"/>
      <c r="G187" s="291"/>
      <c r="H187" s="291"/>
      <c r="I187" s="291"/>
      <c r="J187" s="291"/>
      <c r="K187" s="291"/>
      <c r="L187" s="291"/>
      <c r="M187" s="291"/>
      <c r="N187" s="291"/>
      <c r="O187" s="291"/>
      <c r="P187" s="291"/>
      <c r="Q187" s="291"/>
      <c r="R187" s="291"/>
      <c r="S187" s="291"/>
      <c r="T187" s="291"/>
      <c r="U187" s="291"/>
      <c r="V187" s="291"/>
      <c r="W187" s="291"/>
      <c r="X187" s="291"/>
      <c r="Y187" s="291"/>
      <c r="Z187" s="291"/>
      <c r="AA187" s="291"/>
      <c r="AB187" s="291"/>
      <c r="AC187" s="291"/>
      <c r="AD187" s="291"/>
      <c r="AE187" s="291"/>
      <c r="AF187" s="291"/>
      <c r="AG187" s="291"/>
      <c r="AH187" s="291"/>
      <c r="AI187" s="291"/>
      <c r="AJ187" s="291"/>
      <c r="AK187" s="291"/>
      <c r="AL187" s="291"/>
      <c r="AM187" s="291"/>
      <c r="AN187" s="291"/>
      <c r="AO187" s="291"/>
      <c r="AP187" s="291"/>
      <c r="AQ187" s="291"/>
      <c r="AR187" s="291"/>
      <c r="AS187" s="291"/>
      <c r="AT187" s="291"/>
      <c r="AU187" s="291"/>
      <c r="AV187" s="291"/>
      <c r="AW187" s="291"/>
      <c r="AX187" s="291"/>
      <c r="AY187" s="291"/>
      <c r="AZ187" s="291"/>
      <c r="BA187" s="291"/>
      <c r="BB187" s="291"/>
      <c r="BC187" s="291"/>
      <c r="BD187" s="291"/>
      <c r="BE187" s="291"/>
      <c r="BF187" s="291"/>
      <c r="BG187" s="291"/>
      <c r="BH187" s="291"/>
      <c r="BI187" s="291"/>
      <c r="BJ187" s="291"/>
      <c r="BK187" s="291"/>
      <c r="BL187" s="291"/>
      <c r="BM187" s="291"/>
      <c r="BN187" s="291"/>
      <c r="BO187" s="291"/>
      <c r="BP187" s="291"/>
      <c r="BQ187" s="291"/>
      <c r="BR187" s="291"/>
    </row>
    <row r="188" spans="3:70" s="109" customFormat="1">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291"/>
      <c r="Z188" s="291"/>
      <c r="AA188" s="291"/>
      <c r="AB188" s="291"/>
      <c r="AC188" s="291"/>
      <c r="AD188" s="291"/>
      <c r="AE188" s="291"/>
      <c r="AF188" s="291"/>
      <c r="AG188" s="291"/>
      <c r="AH188" s="291"/>
      <c r="AI188" s="291"/>
      <c r="AJ188" s="291"/>
      <c r="AK188" s="291"/>
      <c r="AL188" s="291"/>
      <c r="AM188" s="291"/>
      <c r="AN188" s="291"/>
      <c r="AO188" s="291"/>
      <c r="AP188" s="291"/>
      <c r="AQ188" s="291"/>
      <c r="AR188" s="291"/>
      <c r="AS188" s="291"/>
      <c r="AT188" s="291"/>
      <c r="AU188" s="291"/>
      <c r="AV188" s="291"/>
      <c r="AW188" s="291"/>
      <c r="AX188" s="291"/>
      <c r="AY188" s="291"/>
      <c r="AZ188" s="291"/>
      <c r="BA188" s="291"/>
      <c r="BB188" s="291"/>
      <c r="BC188" s="291"/>
      <c r="BD188" s="291"/>
      <c r="BE188" s="291"/>
      <c r="BF188" s="291"/>
      <c r="BG188" s="291"/>
      <c r="BH188" s="291"/>
      <c r="BI188" s="291"/>
      <c r="BJ188" s="291"/>
      <c r="BK188" s="291"/>
      <c r="BL188" s="291"/>
      <c r="BM188" s="291"/>
      <c r="BN188" s="291"/>
      <c r="BO188" s="291"/>
      <c r="BP188" s="291"/>
      <c r="BQ188" s="291"/>
      <c r="BR188" s="291"/>
    </row>
    <row r="189" spans="3:70" s="109" customFormat="1">
      <c r="C189" s="291"/>
      <c r="D189" s="291"/>
      <c r="E189" s="291"/>
      <c r="F189" s="291"/>
      <c r="G189" s="291"/>
      <c r="H189" s="291"/>
      <c r="I189" s="291"/>
      <c r="J189" s="291"/>
      <c r="K189" s="291"/>
      <c r="L189" s="291"/>
      <c r="M189" s="291"/>
      <c r="N189" s="291"/>
      <c r="O189" s="291"/>
      <c r="P189" s="291"/>
      <c r="Q189" s="291"/>
      <c r="R189" s="291"/>
      <c r="S189" s="291"/>
      <c r="T189" s="291"/>
      <c r="U189" s="291"/>
      <c r="V189" s="291"/>
      <c r="W189" s="291"/>
      <c r="X189" s="291"/>
      <c r="Y189" s="291"/>
      <c r="Z189" s="291"/>
      <c r="AA189" s="291"/>
      <c r="AB189" s="291"/>
      <c r="AC189" s="291"/>
      <c r="AD189" s="291"/>
      <c r="AE189" s="291"/>
      <c r="AF189" s="291"/>
      <c r="AG189" s="291"/>
      <c r="AH189" s="291"/>
      <c r="AI189" s="291"/>
      <c r="AJ189" s="291"/>
      <c r="AK189" s="291"/>
      <c r="AL189" s="291"/>
      <c r="AM189" s="291"/>
      <c r="AN189" s="291"/>
      <c r="AO189" s="291"/>
      <c r="AP189" s="291"/>
      <c r="AQ189" s="291"/>
      <c r="AR189" s="291"/>
      <c r="AS189" s="291"/>
      <c r="AT189" s="291"/>
      <c r="AU189" s="291"/>
      <c r="AV189" s="291"/>
      <c r="AW189" s="291"/>
      <c r="AX189" s="291"/>
      <c r="AY189" s="291"/>
      <c r="AZ189" s="291"/>
      <c r="BA189" s="291"/>
      <c r="BB189" s="291"/>
      <c r="BC189" s="291"/>
      <c r="BD189" s="291"/>
      <c r="BE189" s="291"/>
      <c r="BF189" s="291"/>
      <c r="BG189" s="291"/>
      <c r="BH189" s="291"/>
      <c r="BI189" s="291"/>
      <c r="BJ189" s="291"/>
      <c r="BK189" s="291"/>
      <c r="BL189" s="291"/>
      <c r="BM189" s="291"/>
      <c r="BN189" s="291"/>
      <c r="BO189" s="291"/>
      <c r="BP189" s="291"/>
      <c r="BQ189" s="291"/>
      <c r="BR189" s="291"/>
    </row>
    <row r="190" spans="3:70" s="109" customFormat="1">
      <c r="C190" s="291"/>
      <c r="D190" s="291"/>
      <c r="E190" s="291"/>
      <c r="F190" s="291"/>
      <c r="G190" s="291"/>
      <c r="H190" s="291"/>
      <c r="I190" s="291"/>
      <c r="J190" s="291"/>
      <c r="K190" s="291"/>
      <c r="L190" s="291"/>
      <c r="M190" s="291"/>
      <c r="N190" s="291"/>
      <c r="O190" s="291"/>
      <c r="P190" s="291"/>
      <c r="Q190" s="291"/>
      <c r="R190" s="291"/>
      <c r="S190" s="291"/>
      <c r="T190" s="291"/>
      <c r="U190" s="291"/>
      <c r="V190" s="291"/>
      <c r="W190" s="291"/>
      <c r="X190" s="291"/>
      <c r="Y190" s="291"/>
      <c r="Z190" s="291"/>
      <c r="AA190" s="291"/>
      <c r="AB190" s="291"/>
      <c r="AC190" s="291"/>
      <c r="AD190" s="291"/>
      <c r="AE190" s="291"/>
      <c r="AF190" s="291"/>
      <c r="AG190" s="291"/>
      <c r="AH190" s="291"/>
      <c r="AI190" s="291"/>
      <c r="AJ190" s="291"/>
      <c r="AK190" s="291"/>
      <c r="AL190" s="291"/>
      <c r="AM190" s="291"/>
      <c r="AN190" s="291"/>
      <c r="AO190" s="291"/>
      <c r="AP190" s="291"/>
      <c r="AQ190" s="291"/>
      <c r="AR190" s="291"/>
      <c r="AS190" s="291"/>
      <c r="AT190" s="291"/>
      <c r="AU190" s="291"/>
      <c r="AV190" s="291"/>
      <c r="AW190" s="291"/>
      <c r="AX190" s="291"/>
      <c r="AY190" s="291"/>
      <c r="AZ190" s="291"/>
      <c r="BA190" s="291"/>
      <c r="BB190" s="291"/>
      <c r="BC190" s="291"/>
      <c r="BD190" s="291"/>
      <c r="BE190" s="291"/>
      <c r="BF190" s="291"/>
      <c r="BG190" s="291"/>
      <c r="BH190" s="291"/>
      <c r="BI190" s="291"/>
      <c r="BJ190" s="291"/>
      <c r="BK190" s="291"/>
      <c r="BL190" s="291"/>
      <c r="BM190" s="291"/>
      <c r="BN190" s="291"/>
      <c r="BO190" s="291"/>
      <c r="BP190" s="291"/>
      <c r="BQ190" s="291"/>
      <c r="BR190" s="291"/>
    </row>
    <row r="191" spans="3:70" s="109" customFormat="1">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291"/>
      <c r="Z191" s="291"/>
      <c r="AA191" s="291"/>
      <c r="AB191" s="291"/>
      <c r="AC191" s="291"/>
      <c r="AD191" s="291"/>
      <c r="AE191" s="291"/>
      <c r="AF191" s="291"/>
      <c r="AG191" s="291"/>
      <c r="AH191" s="291"/>
      <c r="AI191" s="291"/>
      <c r="AJ191" s="291"/>
      <c r="AK191" s="291"/>
      <c r="AL191" s="291"/>
      <c r="AM191" s="291"/>
      <c r="AN191" s="291"/>
      <c r="AO191" s="291"/>
      <c r="AP191" s="291"/>
      <c r="AQ191" s="291"/>
      <c r="AR191" s="291"/>
      <c r="AS191" s="291"/>
      <c r="AT191" s="291"/>
      <c r="AU191" s="291"/>
      <c r="AV191" s="291"/>
      <c r="AW191" s="291"/>
      <c r="AX191" s="291"/>
      <c r="AY191" s="291"/>
      <c r="AZ191" s="291"/>
      <c r="BA191" s="291"/>
      <c r="BB191" s="291"/>
      <c r="BC191" s="291"/>
      <c r="BD191" s="291"/>
      <c r="BE191" s="291"/>
      <c r="BF191" s="291"/>
      <c r="BG191" s="291"/>
      <c r="BH191" s="291"/>
      <c r="BI191" s="291"/>
      <c r="BJ191" s="291"/>
      <c r="BK191" s="291"/>
      <c r="BL191" s="291"/>
      <c r="BM191" s="291"/>
      <c r="BN191" s="291"/>
      <c r="BO191" s="291"/>
      <c r="BP191" s="291"/>
      <c r="BQ191" s="291"/>
      <c r="BR191" s="291"/>
    </row>
    <row r="192" spans="3:70" s="109" customFormat="1">
      <c r="C192" s="291"/>
      <c r="D192" s="291"/>
      <c r="E192" s="291"/>
      <c r="F192" s="291"/>
      <c r="G192" s="291"/>
      <c r="H192" s="291"/>
      <c r="I192" s="291"/>
      <c r="J192" s="291"/>
      <c r="K192" s="291"/>
      <c r="L192" s="291"/>
      <c r="M192" s="291"/>
      <c r="N192" s="291"/>
      <c r="O192" s="291"/>
      <c r="P192" s="291"/>
      <c r="Q192" s="291"/>
      <c r="R192" s="291"/>
      <c r="S192" s="291"/>
      <c r="T192" s="291"/>
      <c r="U192" s="291"/>
      <c r="V192" s="291"/>
      <c r="W192" s="291"/>
      <c r="X192" s="291"/>
      <c r="Y192" s="291"/>
      <c r="Z192" s="291"/>
      <c r="AA192" s="291"/>
      <c r="AB192" s="291"/>
      <c r="AC192" s="291"/>
      <c r="AD192" s="291"/>
      <c r="AE192" s="291"/>
      <c r="AF192" s="291"/>
      <c r="AG192" s="291"/>
      <c r="AH192" s="291"/>
      <c r="AI192" s="291"/>
      <c r="AJ192" s="291"/>
      <c r="AK192" s="291"/>
      <c r="AL192" s="291"/>
      <c r="AM192" s="291"/>
      <c r="AN192" s="291"/>
      <c r="AO192" s="291"/>
      <c r="AP192" s="291"/>
      <c r="AQ192" s="291"/>
      <c r="AR192" s="291"/>
      <c r="AS192" s="291"/>
      <c r="AT192" s="291"/>
      <c r="AU192" s="291"/>
      <c r="AV192" s="291"/>
      <c r="AW192" s="291"/>
      <c r="AX192" s="291"/>
      <c r="AY192" s="291"/>
      <c r="AZ192" s="291"/>
      <c r="BA192" s="291"/>
      <c r="BB192" s="291"/>
      <c r="BC192" s="291"/>
      <c r="BD192" s="291"/>
      <c r="BE192" s="291"/>
      <c r="BF192" s="291"/>
      <c r="BG192" s="291"/>
      <c r="BH192" s="291"/>
      <c r="BI192" s="291"/>
      <c r="BJ192" s="291"/>
      <c r="BK192" s="291"/>
      <c r="BL192" s="291"/>
      <c r="BM192" s="291"/>
      <c r="BN192" s="291"/>
      <c r="BO192" s="291"/>
      <c r="BP192" s="291"/>
      <c r="BQ192" s="291"/>
      <c r="BR192" s="291"/>
    </row>
    <row r="193" spans="3:70" s="109" customFormat="1">
      <c r="C193" s="291"/>
      <c r="D193" s="291"/>
      <c r="E193" s="291"/>
      <c r="F193" s="291"/>
      <c r="G193" s="291"/>
      <c r="H193" s="291"/>
      <c r="I193" s="291"/>
      <c r="J193" s="291"/>
      <c r="K193" s="291"/>
      <c r="L193" s="291"/>
      <c r="M193" s="291"/>
      <c r="N193" s="291"/>
      <c r="O193" s="291"/>
      <c r="P193" s="291"/>
      <c r="Q193" s="291"/>
      <c r="R193" s="291"/>
      <c r="S193" s="291"/>
      <c r="T193" s="291"/>
      <c r="U193" s="291"/>
      <c r="V193" s="291"/>
      <c r="W193" s="291"/>
      <c r="X193" s="291"/>
      <c r="Y193" s="291"/>
      <c r="Z193" s="291"/>
      <c r="AA193" s="291"/>
      <c r="AB193" s="291"/>
      <c r="AC193" s="291"/>
      <c r="AD193" s="291"/>
      <c r="AE193" s="291"/>
      <c r="AF193" s="291"/>
      <c r="AG193" s="291"/>
      <c r="AH193" s="291"/>
      <c r="AI193" s="291"/>
      <c r="AJ193" s="291"/>
      <c r="AK193" s="291"/>
      <c r="AL193" s="291"/>
      <c r="AM193" s="291"/>
      <c r="AN193" s="291"/>
      <c r="AO193" s="291"/>
      <c r="AP193" s="291"/>
      <c r="AQ193" s="291"/>
      <c r="AR193" s="291"/>
      <c r="AS193" s="291"/>
      <c r="AT193" s="291"/>
      <c r="AU193" s="291"/>
      <c r="AV193" s="291"/>
      <c r="AW193" s="291"/>
      <c r="AX193" s="291"/>
      <c r="AY193" s="291"/>
      <c r="AZ193" s="291"/>
      <c r="BA193" s="291"/>
      <c r="BB193" s="291"/>
      <c r="BC193" s="291"/>
      <c r="BD193" s="291"/>
      <c r="BE193" s="291"/>
      <c r="BF193" s="291"/>
      <c r="BG193" s="291"/>
      <c r="BH193" s="291"/>
      <c r="BI193" s="291"/>
      <c r="BJ193" s="291"/>
      <c r="BK193" s="291"/>
      <c r="BL193" s="291"/>
      <c r="BM193" s="291"/>
      <c r="BN193" s="291"/>
      <c r="BO193" s="291"/>
      <c r="BP193" s="291"/>
      <c r="BQ193" s="291"/>
      <c r="BR193" s="291"/>
    </row>
    <row r="194" spans="3:70" s="109" customFormat="1">
      <c r="C194" s="291"/>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291"/>
      <c r="Z194" s="291"/>
      <c r="AA194" s="291"/>
      <c r="AB194" s="291"/>
      <c r="AC194" s="291"/>
      <c r="AD194" s="291"/>
      <c r="AE194" s="291"/>
      <c r="AF194" s="291"/>
      <c r="AG194" s="291"/>
      <c r="AH194" s="291"/>
      <c r="AI194" s="291"/>
      <c r="AJ194" s="291"/>
      <c r="AK194" s="291"/>
      <c r="AL194" s="291"/>
      <c r="AM194" s="291"/>
      <c r="AN194" s="291"/>
      <c r="AO194" s="291"/>
      <c r="AP194" s="291"/>
      <c r="AQ194" s="291"/>
      <c r="AR194" s="291"/>
      <c r="AS194" s="291"/>
      <c r="AT194" s="291"/>
      <c r="AU194" s="291"/>
      <c r="AV194" s="291"/>
      <c r="AW194" s="291"/>
      <c r="AX194" s="291"/>
      <c r="AY194" s="291"/>
      <c r="AZ194" s="291"/>
      <c r="BA194" s="291"/>
      <c r="BB194" s="291"/>
      <c r="BC194" s="291"/>
      <c r="BD194" s="291"/>
      <c r="BE194" s="291"/>
      <c r="BF194" s="291"/>
      <c r="BG194" s="291"/>
      <c r="BH194" s="291"/>
      <c r="BI194" s="291"/>
      <c r="BJ194" s="291"/>
      <c r="BK194" s="291"/>
      <c r="BL194" s="291"/>
      <c r="BM194" s="291"/>
      <c r="BN194" s="291"/>
      <c r="BO194" s="291"/>
      <c r="BP194" s="291"/>
      <c r="BQ194" s="291"/>
      <c r="BR194" s="291"/>
    </row>
    <row r="195" spans="3:70" s="109" customFormat="1">
      <c r="C195" s="291"/>
      <c r="D195" s="291"/>
      <c r="E195" s="291"/>
      <c r="F195" s="291"/>
      <c r="G195" s="291"/>
      <c r="H195" s="291"/>
      <c r="I195" s="291"/>
      <c r="J195" s="291"/>
      <c r="K195" s="291"/>
      <c r="L195" s="291"/>
      <c r="M195" s="291"/>
      <c r="N195" s="291"/>
      <c r="O195" s="291"/>
      <c r="P195" s="291"/>
      <c r="Q195" s="291"/>
      <c r="R195" s="291"/>
      <c r="S195" s="291"/>
      <c r="T195" s="291"/>
      <c r="U195" s="291"/>
      <c r="V195" s="291"/>
      <c r="W195" s="291"/>
      <c r="X195" s="291"/>
      <c r="Y195" s="291"/>
      <c r="Z195" s="291"/>
      <c r="AA195" s="291"/>
      <c r="AB195" s="291"/>
      <c r="AC195" s="291"/>
      <c r="AD195" s="291"/>
      <c r="AE195" s="291"/>
      <c r="AF195" s="291"/>
      <c r="AG195" s="291"/>
      <c r="AH195" s="291"/>
      <c r="AI195" s="291"/>
      <c r="AJ195" s="291"/>
      <c r="AK195" s="291"/>
      <c r="AL195" s="291"/>
      <c r="AM195" s="291"/>
      <c r="AN195" s="291"/>
      <c r="AO195" s="291"/>
      <c r="AP195" s="291"/>
      <c r="AQ195" s="291"/>
      <c r="AR195" s="291"/>
      <c r="AS195" s="291"/>
      <c r="AT195" s="291"/>
      <c r="AU195" s="291"/>
      <c r="AV195" s="291"/>
      <c r="AW195" s="291"/>
      <c r="AX195" s="291"/>
      <c r="AY195" s="291"/>
      <c r="AZ195" s="291"/>
      <c r="BA195" s="291"/>
      <c r="BB195" s="291"/>
      <c r="BC195" s="291"/>
      <c r="BD195" s="291"/>
      <c r="BE195" s="291"/>
      <c r="BF195" s="291"/>
      <c r="BG195" s="291"/>
      <c r="BH195" s="291"/>
      <c r="BI195" s="291"/>
      <c r="BJ195" s="291"/>
      <c r="BK195" s="291"/>
      <c r="BL195" s="291"/>
      <c r="BM195" s="291"/>
      <c r="BN195" s="291"/>
      <c r="BO195" s="291"/>
      <c r="BP195" s="291"/>
      <c r="BQ195" s="291"/>
      <c r="BR195" s="291"/>
    </row>
    <row r="196" spans="3:70" s="109" customFormat="1">
      <c r="C196" s="291"/>
      <c r="D196" s="291"/>
      <c r="E196" s="291"/>
      <c r="F196" s="291"/>
      <c r="G196" s="291"/>
      <c r="H196" s="291"/>
      <c r="I196" s="291"/>
      <c r="J196" s="291"/>
      <c r="K196" s="291"/>
      <c r="L196" s="291"/>
      <c r="M196" s="291"/>
      <c r="N196" s="291"/>
      <c r="O196" s="291"/>
      <c r="P196" s="291"/>
      <c r="Q196" s="291"/>
      <c r="R196" s="291"/>
      <c r="S196" s="291"/>
      <c r="T196" s="291"/>
      <c r="U196" s="291"/>
      <c r="V196" s="291"/>
      <c r="W196" s="291"/>
      <c r="X196" s="291"/>
      <c r="Y196" s="291"/>
      <c r="Z196" s="291"/>
      <c r="AA196" s="291"/>
      <c r="AB196" s="291"/>
      <c r="AC196" s="291"/>
      <c r="AD196" s="291"/>
      <c r="AE196" s="291"/>
      <c r="AF196" s="291"/>
      <c r="AG196" s="291"/>
      <c r="AH196" s="291"/>
      <c r="AI196" s="291"/>
      <c r="AJ196" s="291"/>
      <c r="AK196" s="291"/>
      <c r="AL196" s="291"/>
      <c r="AM196" s="291"/>
      <c r="AN196" s="291"/>
      <c r="AO196" s="291"/>
      <c r="AP196" s="291"/>
      <c r="AQ196" s="291"/>
      <c r="AR196" s="291"/>
      <c r="AS196" s="291"/>
      <c r="AT196" s="291"/>
      <c r="AU196" s="291"/>
      <c r="AV196" s="291"/>
      <c r="AW196" s="291"/>
      <c r="AX196" s="291"/>
      <c r="AY196" s="291"/>
      <c r="AZ196" s="291"/>
      <c r="BA196" s="291"/>
      <c r="BB196" s="291"/>
      <c r="BC196" s="291"/>
      <c r="BD196" s="291"/>
      <c r="BE196" s="291"/>
      <c r="BF196" s="291"/>
      <c r="BG196" s="291"/>
      <c r="BH196" s="291"/>
      <c r="BI196" s="291"/>
      <c r="BJ196" s="291"/>
      <c r="BK196" s="291"/>
      <c r="BL196" s="291"/>
      <c r="BM196" s="291"/>
      <c r="BN196" s="291"/>
      <c r="BO196" s="291"/>
      <c r="BP196" s="291"/>
      <c r="BQ196" s="291"/>
      <c r="BR196" s="291"/>
    </row>
    <row r="197" spans="3:70" s="109" customFormat="1">
      <c r="C197" s="291"/>
      <c r="D197" s="291"/>
      <c r="E197" s="291"/>
      <c r="F197" s="291"/>
      <c r="G197" s="291"/>
      <c r="H197" s="291"/>
      <c r="I197" s="291"/>
      <c r="J197" s="291"/>
      <c r="K197" s="291"/>
      <c r="L197" s="291"/>
      <c r="M197" s="291"/>
      <c r="N197" s="291"/>
      <c r="O197" s="291"/>
      <c r="P197" s="291"/>
      <c r="Q197" s="291"/>
      <c r="R197" s="291"/>
      <c r="S197" s="291"/>
      <c r="T197" s="291"/>
      <c r="U197" s="291"/>
      <c r="V197" s="291"/>
      <c r="W197" s="291"/>
      <c r="X197" s="291"/>
      <c r="Y197" s="291"/>
      <c r="Z197" s="291"/>
      <c r="AA197" s="291"/>
      <c r="AB197" s="291"/>
      <c r="AC197" s="291"/>
      <c r="AD197" s="291"/>
      <c r="AE197" s="291"/>
      <c r="AF197" s="291"/>
      <c r="AG197" s="291"/>
      <c r="AH197" s="291"/>
      <c r="AI197" s="291"/>
      <c r="AJ197" s="291"/>
      <c r="AK197" s="291"/>
      <c r="AL197" s="291"/>
      <c r="AM197" s="291"/>
      <c r="AN197" s="291"/>
      <c r="AO197" s="291"/>
      <c r="AP197" s="291"/>
      <c r="AQ197" s="291"/>
      <c r="AR197" s="291"/>
      <c r="AS197" s="291"/>
      <c r="AT197" s="291"/>
      <c r="AU197" s="291"/>
      <c r="AV197" s="291"/>
      <c r="AW197" s="291"/>
      <c r="AX197" s="291"/>
      <c r="AY197" s="291"/>
      <c r="AZ197" s="291"/>
      <c r="BA197" s="291"/>
      <c r="BB197" s="291"/>
      <c r="BC197" s="291"/>
      <c r="BD197" s="291"/>
      <c r="BE197" s="291"/>
      <c r="BF197" s="291"/>
      <c r="BG197" s="291"/>
      <c r="BH197" s="291"/>
      <c r="BI197" s="291"/>
      <c r="BJ197" s="291"/>
      <c r="BK197" s="291"/>
      <c r="BL197" s="291"/>
      <c r="BM197" s="291"/>
      <c r="BN197" s="291"/>
      <c r="BO197" s="291"/>
      <c r="BP197" s="291"/>
      <c r="BQ197" s="291"/>
      <c r="BR197" s="291"/>
    </row>
    <row r="198" spans="3:70" s="109" customFormat="1">
      <c r="C198" s="291"/>
      <c r="D198" s="291"/>
      <c r="E198" s="291"/>
      <c r="F198" s="291"/>
      <c r="G198" s="291"/>
      <c r="H198" s="291"/>
      <c r="I198" s="291"/>
      <c r="J198" s="291"/>
      <c r="K198" s="291"/>
      <c r="L198" s="291"/>
      <c r="M198" s="291"/>
      <c r="N198" s="291"/>
      <c r="O198" s="291"/>
      <c r="P198" s="291"/>
      <c r="Q198" s="291"/>
      <c r="R198" s="291"/>
      <c r="S198" s="291"/>
      <c r="T198" s="291"/>
      <c r="U198" s="291"/>
      <c r="V198" s="291"/>
      <c r="W198" s="291"/>
      <c r="X198" s="291"/>
      <c r="Y198" s="291"/>
      <c r="Z198" s="291"/>
      <c r="AA198" s="291"/>
      <c r="AB198" s="291"/>
      <c r="AC198" s="291"/>
      <c r="AD198" s="291"/>
      <c r="AE198" s="291"/>
      <c r="AF198" s="291"/>
      <c r="AG198" s="291"/>
      <c r="AH198" s="291"/>
      <c r="AI198" s="291"/>
      <c r="AJ198" s="291"/>
      <c r="AK198" s="291"/>
      <c r="AL198" s="291"/>
      <c r="AM198" s="291"/>
      <c r="AN198" s="291"/>
      <c r="AO198" s="291"/>
      <c r="AP198" s="291"/>
      <c r="AQ198" s="291"/>
      <c r="AR198" s="291"/>
      <c r="AS198" s="291"/>
      <c r="AT198" s="291"/>
      <c r="AU198" s="291"/>
      <c r="AV198" s="291"/>
      <c r="AW198" s="291"/>
      <c r="AX198" s="291"/>
      <c r="AY198" s="291"/>
      <c r="AZ198" s="291"/>
      <c r="BA198" s="291"/>
      <c r="BB198" s="291"/>
      <c r="BC198" s="291"/>
      <c r="BD198" s="291"/>
      <c r="BE198" s="291"/>
      <c r="BF198" s="291"/>
      <c r="BG198" s="291"/>
      <c r="BH198" s="291"/>
      <c r="BI198" s="291"/>
      <c r="BJ198" s="291"/>
      <c r="BK198" s="291"/>
      <c r="BL198" s="291"/>
      <c r="BM198" s="291"/>
      <c r="BN198" s="291"/>
      <c r="BO198" s="291"/>
      <c r="BP198" s="291"/>
      <c r="BQ198" s="291"/>
      <c r="BR198" s="291"/>
    </row>
    <row r="199" spans="3:70" s="109" customFormat="1">
      <c r="C199" s="291"/>
      <c r="D199" s="291"/>
      <c r="E199" s="291"/>
      <c r="F199" s="291"/>
      <c r="G199" s="291"/>
      <c r="H199" s="291"/>
      <c r="I199" s="291"/>
      <c r="J199" s="291"/>
      <c r="K199" s="291"/>
      <c r="L199" s="291"/>
      <c r="M199" s="291"/>
      <c r="N199" s="291"/>
      <c r="O199" s="291"/>
      <c r="P199" s="291"/>
      <c r="Q199" s="291"/>
      <c r="R199" s="291"/>
      <c r="S199" s="291"/>
      <c r="T199" s="291"/>
      <c r="U199" s="291"/>
      <c r="V199" s="291"/>
      <c r="W199" s="291"/>
      <c r="X199" s="291"/>
      <c r="Y199" s="291"/>
      <c r="Z199" s="291"/>
      <c r="AA199" s="291"/>
      <c r="AB199" s="291"/>
      <c r="AC199" s="291"/>
      <c r="AD199" s="291"/>
      <c r="AE199" s="291"/>
      <c r="AF199" s="291"/>
      <c r="AG199" s="291"/>
      <c r="AH199" s="291"/>
      <c r="AI199" s="291"/>
      <c r="AJ199" s="291"/>
      <c r="AK199" s="291"/>
      <c r="AL199" s="291"/>
      <c r="AM199" s="291"/>
      <c r="AN199" s="291"/>
      <c r="AO199" s="291"/>
      <c r="AP199" s="291"/>
      <c r="AQ199" s="291"/>
      <c r="AR199" s="291"/>
      <c r="AS199" s="291"/>
      <c r="AT199" s="291"/>
      <c r="AU199" s="291"/>
      <c r="AV199" s="291"/>
      <c r="AW199" s="291"/>
      <c r="AX199" s="291"/>
      <c r="AY199" s="291"/>
      <c r="AZ199" s="291"/>
      <c r="BA199" s="291"/>
      <c r="BB199" s="291"/>
      <c r="BC199" s="291"/>
      <c r="BD199" s="291"/>
      <c r="BE199" s="291"/>
      <c r="BF199" s="291"/>
      <c r="BG199" s="291"/>
      <c r="BH199" s="291"/>
      <c r="BI199" s="291"/>
      <c r="BJ199" s="291"/>
      <c r="BK199" s="291"/>
      <c r="BL199" s="291"/>
      <c r="BM199" s="291"/>
      <c r="BN199" s="291"/>
      <c r="BO199" s="291"/>
      <c r="BP199" s="291"/>
      <c r="BQ199" s="291"/>
      <c r="BR199" s="291"/>
    </row>
    <row r="200" spans="3:70" s="109" customFormat="1">
      <c r="C200" s="291"/>
      <c r="D200" s="291"/>
      <c r="E200" s="291"/>
      <c r="F200" s="291"/>
      <c r="G200" s="291"/>
      <c r="H200" s="291"/>
      <c r="I200" s="291"/>
      <c r="J200" s="291"/>
      <c r="K200" s="291"/>
      <c r="L200" s="291"/>
      <c r="M200" s="291"/>
      <c r="N200" s="291"/>
      <c r="O200" s="291"/>
      <c r="P200" s="291"/>
      <c r="Q200" s="291"/>
      <c r="R200" s="291"/>
      <c r="S200" s="291"/>
      <c r="T200" s="291"/>
      <c r="U200" s="291"/>
      <c r="V200" s="291"/>
      <c r="W200" s="291"/>
      <c r="X200" s="291"/>
      <c r="Y200" s="291"/>
      <c r="Z200" s="291"/>
      <c r="AA200" s="291"/>
      <c r="AB200" s="291"/>
      <c r="AC200" s="291"/>
      <c r="AD200" s="291"/>
      <c r="AE200" s="291"/>
      <c r="AF200" s="291"/>
      <c r="AG200" s="291"/>
      <c r="AH200" s="291"/>
      <c r="AI200" s="291"/>
      <c r="AJ200" s="291"/>
      <c r="AK200" s="291"/>
      <c r="AL200" s="291"/>
      <c r="AM200" s="291"/>
      <c r="AN200" s="291"/>
      <c r="AO200" s="291"/>
      <c r="AP200" s="291"/>
      <c r="AQ200" s="291"/>
      <c r="AR200" s="291"/>
      <c r="AS200" s="291"/>
      <c r="AT200" s="291"/>
      <c r="AU200" s="291"/>
      <c r="AV200" s="291"/>
      <c r="AW200" s="291"/>
      <c r="AX200" s="291"/>
      <c r="AY200" s="291"/>
      <c r="AZ200" s="291"/>
      <c r="BA200" s="291"/>
      <c r="BB200" s="291"/>
      <c r="BC200" s="291"/>
      <c r="BD200" s="291"/>
      <c r="BE200" s="291"/>
      <c r="BF200" s="291"/>
      <c r="BG200" s="291"/>
      <c r="BH200" s="291"/>
      <c r="BI200" s="291"/>
      <c r="BJ200" s="291"/>
      <c r="BK200" s="291"/>
      <c r="BL200" s="291"/>
      <c r="BM200" s="291"/>
      <c r="BN200" s="291"/>
      <c r="BO200" s="291"/>
      <c r="BP200" s="291"/>
      <c r="BQ200" s="291"/>
      <c r="BR200" s="291"/>
    </row>
    <row r="201" spans="3:70" s="109" customFormat="1">
      <c r="C201" s="291"/>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291"/>
      <c r="Z201" s="291"/>
      <c r="AA201" s="291"/>
      <c r="AB201" s="291"/>
      <c r="AC201" s="291"/>
      <c r="AD201" s="291"/>
      <c r="AE201" s="291"/>
      <c r="AF201" s="291"/>
      <c r="AG201" s="291"/>
      <c r="AH201" s="291"/>
      <c r="AI201" s="291"/>
      <c r="AJ201" s="291"/>
      <c r="AK201" s="291"/>
      <c r="AL201" s="291"/>
      <c r="AM201" s="291"/>
      <c r="AN201" s="291"/>
      <c r="AO201" s="291"/>
      <c r="AP201" s="291"/>
      <c r="AQ201" s="291"/>
      <c r="AR201" s="291"/>
      <c r="AS201" s="291"/>
      <c r="AT201" s="291"/>
      <c r="AU201" s="291"/>
      <c r="AV201" s="291"/>
      <c r="AW201" s="291"/>
      <c r="AX201" s="291"/>
      <c r="AY201" s="291"/>
      <c r="AZ201" s="291"/>
      <c r="BA201" s="291"/>
      <c r="BB201" s="291"/>
      <c r="BC201" s="291"/>
      <c r="BD201" s="291"/>
      <c r="BE201" s="291"/>
      <c r="BF201" s="291"/>
      <c r="BG201" s="291"/>
      <c r="BH201" s="291"/>
      <c r="BI201" s="291"/>
      <c r="BJ201" s="291"/>
      <c r="BK201" s="291"/>
      <c r="BL201" s="291"/>
      <c r="BM201" s="291"/>
      <c r="BN201" s="291"/>
      <c r="BO201" s="291"/>
      <c r="BP201" s="291"/>
      <c r="BQ201" s="291"/>
      <c r="BR201" s="291"/>
    </row>
    <row r="202" spans="3:70" s="109" customFormat="1">
      <c r="C202" s="291"/>
      <c r="D202" s="291"/>
      <c r="E202" s="291"/>
      <c r="F202" s="291"/>
      <c r="G202" s="291"/>
      <c r="H202" s="291"/>
      <c r="I202" s="291"/>
      <c r="J202" s="291"/>
      <c r="K202" s="291"/>
      <c r="L202" s="291"/>
      <c r="M202" s="291"/>
      <c r="N202" s="291"/>
      <c r="O202" s="291"/>
      <c r="P202" s="291"/>
      <c r="Q202" s="291"/>
      <c r="R202" s="291"/>
      <c r="S202" s="291"/>
      <c r="T202" s="291"/>
      <c r="U202" s="291"/>
      <c r="V202" s="291"/>
      <c r="W202" s="291"/>
      <c r="X202" s="291"/>
      <c r="Y202" s="291"/>
      <c r="Z202" s="291"/>
      <c r="AA202" s="291"/>
      <c r="AB202" s="291"/>
      <c r="AC202" s="291"/>
      <c r="AD202" s="291"/>
      <c r="AE202" s="291"/>
      <c r="AF202" s="291"/>
      <c r="AG202" s="291"/>
      <c r="AH202" s="291"/>
      <c r="AI202" s="291"/>
      <c r="AJ202" s="291"/>
      <c r="AK202" s="291"/>
      <c r="AL202" s="291"/>
      <c r="AM202" s="291"/>
      <c r="AN202" s="291"/>
      <c r="AO202" s="291"/>
      <c r="AP202" s="291"/>
      <c r="AQ202" s="291"/>
      <c r="AR202" s="291"/>
      <c r="AS202" s="291"/>
      <c r="AT202" s="291"/>
      <c r="AU202" s="291"/>
      <c r="AV202" s="291"/>
      <c r="AW202" s="291"/>
      <c r="AX202" s="291"/>
      <c r="AY202" s="291"/>
      <c r="AZ202" s="291"/>
      <c r="BA202" s="291"/>
      <c r="BB202" s="291"/>
      <c r="BC202" s="291"/>
      <c r="BD202" s="291"/>
      <c r="BE202" s="291"/>
      <c r="BF202" s="291"/>
      <c r="BG202" s="291"/>
      <c r="BH202" s="291"/>
      <c r="BI202" s="291"/>
      <c r="BJ202" s="291"/>
      <c r="BK202" s="291"/>
      <c r="BL202" s="291"/>
      <c r="BM202" s="291"/>
      <c r="BN202" s="291"/>
      <c r="BO202" s="291"/>
      <c r="BP202" s="291"/>
      <c r="BQ202" s="291"/>
      <c r="BR202" s="291"/>
    </row>
    <row r="203" spans="3:70" s="109" customFormat="1">
      <c r="C203" s="291"/>
      <c r="D203" s="291"/>
      <c r="E203" s="291"/>
      <c r="F203" s="291"/>
      <c r="G203" s="291"/>
      <c r="H203" s="291"/>
      <c r="I203" s="291"/>
      <c r="J203" s="291"/>
      <c r="K203" s="291"/>
      <c r="L203" s="291"/>
      <c r="M203" s="291"/>
      <c r="N203" s="291"/>
      <c r="O203" s="291"/>
      <c r="P203" s="291"/>
      <c r="Q203" s="291"/>
      <c r="R203" s="291"/>
      <c r="S203" s="291"/>
      <c r="T203" s="291"/>
      <c r="U203" s="291"/>
      <c r="V203" s="291"/>
      <c r="W203" s="291"/>
      <c r="X203" s="291"/>
      <c r="Y203" s="291"/>
      <c r="Z203" s="291"/>
      <c r="AA203" s="291"/>
      <c r="AB203" s="291"/>
      <c r="AC203" s="291"/>
      <c r="AD203" s="291"/>
      <c r="AE203" s="291"/>
      <c r="AF203" s="291"/>
      <c r="AG203" s="291"/>
      <c r="AH203" s="291"/>
      <c r="AI203" s="291"/>
      <c r="AJ203" s="291"/>
      <c r="AK203" s="291"/>
      <c r="AL203" s="291"/>
      <c r="AM203" s="291"/>
      <c r="AN203" s="291"/>
      <c r="AO203" s="291"/>
      <c r="AP203" s="291"/>
      <c r="AQ203" s="291"/>
      <c r="AR203" s="291"/>
      <c r="AS203" s="291"/>
      <c r="AT203" s="291"/>
      <c r="AU203" s="291"/>
      <c r="AV203" s="291"/>
      <c r="AW203" s="291"/>
      <c r="AX203" s="291"/>
      <c r="AY203" s="291"/>
      <c r="AZ203" s="291"/>
      <c r="BA203" s="291"/>
      <c r="BB203" s="291"/>
      <c r="BC203" s="291"/>
      <c r="BD203" s="291"/>
      <c r="BE203" s="291"/>
      <c r="BF203" s="291"/>
      <c r="BG203" s="291"/>
      <c r="BH203" s="291"/>
      <c r="BI203" s="291"/>
      <c r="BJ203" s="291"/>
      <c r="BK203" s="291"/>
      <c r="BL203" s="291"/>
      <c r="BM203" s="291"/>
      <c r="BN203" s="291"/>
      <c r="BO203" s="291"/>
      <c r="BP203" s="291"/>
      <c r="BQ203" s="291"/>
      <c r="BR203" s="291"/>
    </row>
    <row r="204" spans="3:70" s="109" customFormat="1">
      <c r="C204" s="291"/>
      <c r="D204" s="291"/>
      <c r="E204" s="291"/>
      <c r="F204" s="291"/>
      <c r="G204" s="291"/>
      <c r="H204" s="291"/>
      <c r="I204" s="291"/>
      <c r="J204" s="291"/>
      <c r="K204" s="291"/>
      <c r="L204" s="291"/>
      <c r="M204" s="291"/>
      <c r="N204" s="291"/>
      <c r="O204" s="291"/>
      <c r="P204" s="291"/>
      <c r="Q204" s="291"/>
      <c r="R204" s="291"/>
      <c r="S204" s="291"/>
      <c r="T204" s="291"/>
      <c r="U204" s="291"/>
      <c r="V204" s="291"/>
      <c r="W204" s="291"/>
      <c r="X204" s="291"/>
      <c r="Y204" s="291"/>
      <c r="Z204" s="291"/>
      <c r="AA204" s="291"/>
      <c r="AB204" s="291"/>
      <c r="AC204" s="291"/>
      <c r="AD204" s="291"/>
      <c r="AE204" s="291"/>
      <c r="AF204" s="291"/>
      <c r="AG204" s="291"/>
      <c r="AH204" s="291"/>
      <c r="AI204" s="291"/>
      <c r="AJ204" s="291"/>
      <c r="AK204" s="291"/>
      <c r="AL204" s="291"/>
      <c r="AM204" s="291"/>
      <c r="AN204" s="291"/>
      <c r="AO204" s="291"/>
      <c r="AP204" s="291"/>
      <c r="AQ204" s="291"/>
      <c r="AR204" s="291"/>
      <c r="AS204" s="291"/>
      <c r="AT204" s="291"/>
      <c r="AU204" s="291"/>
      <c r="AV204" s="291"/>
      <c r="AW204" s="291"/>
      <c r="AX204" s="291"/>
      <c r="AY204" s="291"/>
      <c r="AZ204" s="291"/>
      <c r="BA204" s="291"/>
      <c r="BB204" s="291"/>
      <c r="BC204" s="291"/>
      <c r="BD204" s="291"/>
      <c r="BE204" s="291"/>
      <c r="BF204" s="291"/>
      <c r="BG204" s="291"/>
      <c r="BH204" s="291"/>
      <c r="BI204" s="291"/>
      <c r="BJ204" s="291"/>
      <c r="BK204" s="291"/>
      <c r="BL204" s="291"/>
      <c r="BM204" s="291"/>
      <c r="BN204" s="291"/>
      <c r="BO204" s="291"/>
      <c r="BP204" s="291"/>
      <c r="BQ204" s="291"/>
      <c r="BR204" s="291"/>
    </row>
    <row r="205" spans="3:70" s="109" customFormat="1">
      <c r="C205" s="291"/>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291"/>
      <c r="Z205" s="291"/>
      <c r="AA205" s="291"/>
      <c r="AB205" s="291"/>
      <c r="AC205" s="291"/>
      <c r="AD205" s="291"/>
      <c r="AE205" s="291"/>
      <c r="AF205" s="291"/>
      <c r="AG205" s="291"/>
      <c r="AH205" s="291"/>
      <c r="AI205" s="291"/>
      <c r="AJ205" s="291"/>
      <c r="AK205" s="291"/>
      <c r="AL205" s="291"/>
      <c r="AM205" s="291"/>
      <c r="AN205" s="291"/>
      <c r="AO205" s="291"/>
      <c r="AP205" s="291"/>
      <c r="AQ205" s="291"/>
      <c r="AR205" s="291"/>
      <c r="AS205" s="291"/>
      <c r="AT205" s="291"/>
      <c r="AU205" s="291"/>
      <c r="AV205" s="291"/>
      <c r="AW205" s="291"/>
      <c r="AX205" s="291"/>
      <c r="AY205" s="291"/>
      <c r="AZ205" s="291"/>
      <c r="BA205" s="291"/>
      <c r="BB205" s="291"/>
      <c r="BC205" s="291"/>
      <c r="BD205" s="291"/>
      <c r="BE205" s="291"/>
      <c r="BF205" s="291"/>
      <c r="BG205" s="291"/>
      <c r="BH205" s="291"/>
      <c r="BI205" s="291"/>
      <c r="BJ205" s="291"/>
      <c r="BK205" s="291"/>
      <c r="BL205" s="291"/>
      <c r="BM205" s="291"/>
      <c r="BN205" s="291"/>
      <c r="BO205" s="291"/>
      <c r="BP205" s="291"/>
      <c r="BQ205" s="291"/>
      <c r="BR205" s="291"/>
    </row>
    <row r="206" spans="3:70" s="109" customFormat="1">
      <c r="C206" s="291"/>
      <c r="D206" s="291"/>
      <c r="E206" s="291"/>
      <c r="F206" s="291"/>
      <c r="G206" s="291"/>
      <c r="H206" s="291"/>
      <c r="I206" s="291"/>
      <c r="J206" s="291"/>
      <c r="K206" s="291"/>
      <c r="L206" s="291"/>
      <c r="M206" s="291"/>
      <c r="N206" s="291"/>
      <c r="O206" s="291"/>
      <c r="P206" s="291"/>
      <c r="Q206" s="291"/>
      <c r="R206" s="291"/>
      <c r="S206" s="291"/>
      <c r="T206" s="291"/>
      <c r="U206" s="291"/>
      <c r="V206" s="291"/>
      <c r="W206" s="291"/>
      <c r="X206" s="291"/>
      <c r="Y206" s="291"/>
      <c r="Z206" s="291"/>
      <c r="AA206" s="291"/>
      <c r="AB206" s="291"/>
      <c r="AC206" s="291"/>
      <c r="AD206" s="291"/>
      <c r="AE206" s="291"/>
      <c r="AF206" s="291"/>
      <c r="AG206" s="291"/>
      <c r="AH206" s="291"/>
      <c r="AI206" s="291"/>
      <c r="AJ206" s="291"/>
      <c r="AK206" s="291"/>
      <c r="AL206" s="291"/>
      <c r="AM206" s="291"/>
      <c r="AN206" s="291"/>
      <c r="AO206" s="291"/>
      <c r="AP206" s="291"/>
      <c r="AQ206" s="291"/>
      <c r="AR206" s="291"/>
      <c r="AS206" s="291"/>
      <c r="AT206" s="291"/>
      <c r="AU206" s="291"/>
      <c r="AV206" s="291"/>
      <c r="AW206" s="291"/>
      <c r="AX206" s="291"/>
      <c r="AY206" s="291"/>
      <c r="AZ206" s="291"/>
      <c r="BA206" s="291"/>
      <c r="BB206" s="291"/>
      <c r="BC206" s="291"/>
      <c r="BD206" s="291"/>
      <c r="BE206" s="291"/>
      <c r="BF206" s="291"/>
      <c r="BG206" s="291"/>
      <c r="BH206" s="291"/>
      <c r="BI206" s="291"/>
      <c r="BJ206" s="291"/>
      <c r="BK206" s="291"/>
      <c r="BL206" s="291"/>
      <c r="BM206" s="291"/>
      <c r="BN206" s="291"/>
      <c r="BO206" s="291"/>
      <c r="BP206" s="291"/>
      <c r="BQ206" s="291"/>
      <c r="BR206" s="291"/>
    </row>
    <row r="207" spans="3:70" s="109" customFormat="1">
      <c r="C207" s="291"/>
      <c r="D207" s="291"/>
      <c r="E207" s="291"/>
      <c r="F207" s="291"/>
      <c r="G207" s="291"/>
      <c r="H207" s="291"/>
      <c r="I207" s="291"/>
      <c r="J207" s="291"/>
      <c r="K207" s="291"/>
      <c r="L207" s="291"/>
      <c r="M207" s="291"/>
      <c r="N207" s="291"/>
      <c r="O207" s="291"/>
      <c r="P207" s="291"/>
      <c r="Q207" s="291"/>
      <c r="R207" s="291"/>
      <c r="S207" s="291"/>
      <c r="T207" s="291"/>
      <c r="U207" s="291"/>
      <c r="V207" s="291"/>
      <c r="W207" s="291"/>
      <c r="X207" s="291"/>
      <c r="Y207" s="291"/>
      <c r="Z207" s="291"/>
      <c r="AA207" s="291"/>
      <c r="AB207" s="291"/>
      <c r="AC207" s="291"/>
      <c r="AD207" s="291"/>
      <c r="AE207" s="291"/>
      <c r="AF207" s="291"/>
      <c r="AG207" s="291"/>
      <c r="AH207" s="291"/>
      <c r="AI207" s="291"/>
      <c r="AJ207" s="291"/>
      <c r="AK207" s="291"/>
      <c r="AL207" s="291"/>
      <c r="AM207" s="291"/>
      <c r="AN207" s="291"/>
      <c r="AO207" s="291"/>
      <c r="AP207" s="291"/>
      <c r="AQ207" s="291"/>
      <c r="AR207" s="291"/>
      <c r="AS207" s="291"/>
      <c r="AT207" s="291"/>
      <c r="AU207" s="291"/>
      <c r="AV207" s="291"/>
      <c r="AW207" s="291"/>
      <c r="AX207" s="291"/>
      <c r="AY207" s="291"/>
      <c r="AZ207" s="291"/>
      <c r="BA207" s="291"/>
      <c r="BB207" s="291"/>
      <c r="BC207" s="291"/>
      <c r="BD207" s="291"/>
      <c r="BE207" s="291"/>
      <c r="BF207" s="291"/>
      <c r="BG207" s="291"/>
      <c r="BH207" s="291"/>
      <c r="BI207" s="291"/>
      <c r="BJ207" s="291"/>
      <c r="BK207" s="291"/>
      <c r="BL207" s="291"/>
      <c r="BM207" s="291"/>
      <c r="BN207" s="291"/>
      <c r="BO207" s="291"/>
      <c r="BP207" s="291"/>
      <c r="BQ207" s="291"/>
      <c r="BR207" s="291"/>
    </row>
    <row r="208" spans="3:70" s="109" customFormat="1">
      <c r="C208" s="291"/>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291"/>
      <c r="Z208" s="291"/>
      <c r="AA208" s="291"/>
      <c r="AB208" s="291"/>
      <c r="AC208" s="291"/>
      <c r="AD208" s="291"/>
      <c r="AE208" s="291"/>
      <c r="AF208" s="291"/>
      <c r="AG208" s="291"/>
      <c r="AH208" s="291"/>
      <c r="AI208" s="291"/>
      <c r="AJ208" s="291"/>
      <c r="AK208" s="291"/>
      <c r="AL208" s="291"/>
      <c r="AM208" s="291"/>
      <c r="AN208" s="291"/>
      <c r="AO208" s="291"/>
      <c r="AP208" s="291"/>
      <c r="AQ208" s="291"/>
      <c r="AR208" s="291"/>
      <c r="AS208" s="291"/>
      <c r="AT208" s="291"/>
      <c r="AU208" s="291"/>
      <c r="AV208" s="291"/>
      <c r="AW208" s="291"/>
      <c r="AX208" s="291"/>
      <c r="AY208" s="291"/>
      <c r="AZ208" s="291"/>
      <c r="BA208" s="291"/>
      <c r="BB208" s="291"/>
      <c r="BC208" s="291"/>
      <c r="BD208" s="291"/>
      <c r="BE208" s="291"/>
      <c r="BF208" s="291"/>
      <c r="BG208" s="291"/>
      <c r="BH208" s="291"/>
      <c r="BI208" s="291"/>
      <c r="BJ208" s="291"/>
      <c r="BK208" s="291"/>
      <c r="BL208" s="291"/>
      <c r="BM208" s="291"/>
      <c r="BN208" s="291"/>
      <c r="BO208" s="291"/>
      <c r="BP208" s="291"/>
      <c r="BQ208" s="291"/>
      <c r="BR208" s="291"/>
    </row>
    <row r="209" spans="3:70" s="109" customFormat="1">
      <c r="C209" s="291"/>
      <c r="D209" s="291"/>
      <c r="E209" s="291"/>
      <c r="F209" s="291"/>
      <c r="G209" s="291"/>
      <c r="H209" s="291"/>
      <c r="I209" s="291"/>
      <c r="J209" s="291"/>
      <c r="K209" s="291"/>
      <c r="L209" s="291"/>
      <c r="M209" s="291"/>
      <c r="N209" s="291"/>
      <c r="O209" s="291"/>
      <c r="P209" s="291"/>
      <c r="Q209" s="291"/>
      <c r="R209" s="291"/>
      <c r="S209" s="291"/>
      <c r="T209" s="291"/>
      <c r="U209" s="291"/>
      <c r="V209" s="291"/>
      <c r="W209" s="291"/>
      <c r="X209" s="291"/>
      <c r="Y209" s="291"/>
      <c r="Z209" s="291"/>
      <c r="AA209" s="291"/>
      <c r="AB209" s="291"/>
      <c r="AC209" s="291"/>
      <c r="AD209" s="291"/>
      <c r="AE209" s="291"/>
      <c r="AF209" s="291"/>
      <c r="AG209" s="291"/>
      <c r="AH209" s="291"/>
      <c r="AI209" s="291"/>
      <c r="AJ209" s="291"/>
      <c r="AK209" s="291"/>
      <c r="AL209" s="291"/>
      <c r="AM209" s="291"/>
      <c r="AN209" s="291"/>
      <c r="AO209" s="291"/>
      <c r="AP209" s="291"/>
      <c r="AQ209" s="291"/>
      <c r="AR209" s="291"/>
      <c r="AS209" s="291"/>
      <c r="AT209" s="291"/>
      <c r="AU209" s="291"/>
      <c r="AV209" s="291"/>
      <c r="AW209" s="291"/>
      <c r="AX209" s="291"/>
      <c r="AY209" s="291"/>
      <c r="AZ209" s="291"/>
      <c r="BA209" s="291"/>
      <c r="BB209" s="291"/>
      <c r="BC209" s="291"/>
      <c r="BD209" s="291"/>
      <c r="BE209" s="291"/>
      <c r="BF209" s="291"/>
      <c r="BG209" s="291"/>
      <c r="BH209" s="291"/>
      <c r="BI209" s="291"/>
      <c r="BJ209" s="291"/>
      <c r="BK209" s="291"/>
      <c r="BL209" s="291"/>
      <c r="BM209" s="291"/>
      <c r="BN209" s="291"/>
      <c r="BO209" s="291"/>
      <c r="BP209" s="291"/>
      <c r="BQ209" s="291"/>
      <c r="BR209" s="291"/>
    </row>
    <row r="210" spans="3:70" s="109" customFormat="1">
      <c r="C210" s="291"/>
      <c r="D210" s="291"/>
      <c r="E210" s="291"/>
      <c r="F210" s="291"/>
      <c r="G210" s="291"/>
      <c r="H210" s="291"/>
      <c r="I210" s="291"/>
      <c r="J210" s="291"/>
      <c r="K210" s="291"/>
      <c r="L210" s="291"/>
      <c r="M210" s="291"/>
      <c r="N210" s="291"/>
      <c r="O210" s="291"/>
      <c r="P210" s="291"/>
      <c r="Q210" s="291"/>
      <c r="R210" s="291"/>
      <c r="S210" s="291"/>
      <c r="T210" s="291"/>
      <c r="U210" s="291"/>
      <c r="V210" s="291"/>
      <c r="W210" s="291"/>
      <c r="X210" s="291"/>
      <c r="Y210" s="291"/>
      <c r="Z210" s="291"/>
      <c r="AA210" s="291"/>
      <c r="AB210" s="291"/>
      <c r="AC210" s="291"/>
      <c r="AD210" s="291"/>
      <c r="AE210" s="291"/>
      <c r="AF210" s="291"/>
      <c r="AG210" s="291"/>
      <c r="AH210" s="291"/>
      <c r="AI210" s="291"/>
      <c r="AJ210" s="291"/>
      <c r="AK210" s="291"/>
      <c r="AL210" s="291"/>
      <c r="AM210" s="291"/>
      <c r="AN210" s="291"/>
      <c r="AO210" s="291"/>
      <c r="AP210" s="291"/>
      <c r="AQ210" s="291"/>
      <c r="AR210" s="291"/>
      <c r="AS210" s="291"/>
      <c r="AT210" s="291"/>
      <c r="AU210" s="291"/>
      <c r="AV210" s="291"/>
      <c r="AW210" s="291"/>
      <c r="AX210" s="291"/>
      <c r="AY210" s="291"/>
      <c r="AZ210" s="291"/>
      <c r="BA210" s="291"/>
      <c r="BB210" s="291"/>
      <c r="BC210" s="291"/>
      <c r="BD210" s="291"/>
      <c r="BE210" s="291"/>
      <c r="BF210" s="291"/>
      <c r="BG210" s="291"/>
      <c r="BH210" s="291"/>
      <c r="BI210" s="291"/>
      <c r="BJ210" s="291"/>
      <c r="BK210" s="291"/>
      <c r="BL210" s="291"/>
      <c r="BM210" s="291"/>
      <c r="BN210" s="291"/>
      <c r="BO210" s="291"/>
      <c r="BP210" s="291"/>
      <c r="BQ210" s="291"/>
      <c r="BR210" s="291"/>
    </row>
    <row r="211" spans="3:70" s="109" customFormat="1">
      <c r="C211" s="291"/>
      <c r="D211" s="291"/>
      <c r="E211" s="291"/>
      <c r="F211" s="291"/>
      <c r="G211" s="291"/>
      <c r="H211" s="291"/>
      <c r="I211" s="291"/>
      <c r="J211" s="291"/>
      <c r="K211" s="291"/>
      <c r="L211" s="291"/>
      <c r="M211" s="291"/>
      <c r="N211" s="291"/>
      <c r="O211" s="291"/>
      <c r="P211" s="291"/>
      <c r="Q211" s="291"/>
      <c r="R211" s="291"/>
      <c r="S211" s="291"/>
      <c r="T211" s="291"/>
      <c r="U211" s="291"/>
      <c r="V211" s="291"/>
      <c r="W211" s="291"/>
      <c r="X211" s="291"/>
      <c r="Y211" s="291"/>
      <c r="Z211" s="291"/>
      <c r="AA211" s="291"/>
      <c r="AB211" s="291"/>
      <c r="AC211" s="291"/>
      <c r="AD211" s="291"/>
      <c r="AE211" s="291"/>
      <c r="AF211" s="291"/>
      <c r="AG211" s="291"/>
      <c r="AH211" s="291"/>
      <c r="AI211" s="291"/>
      <c r="AJ211" s="291"/>
      <c r="AK211" s="291"/>
      <c r="AL211" s="291"/>
      <c r="AM211" s="291"/>
      <c r="AN211" s="291"/>
      <c r="AO211" s="291"/>
      <c r="AP211" s="291"/>
      <c r="AQ211" s="291"/>
      <c r="AR211" s="291"/>
      <c r="AS211" s="291"/>
      <c r="AT211" s="291"/>
      <c r="AU211" s="291"/>
      <c r="AV211" s="291"/>
      <c r="AW211" s="291"/>
      <c r="AX211" s="291"/>
      <c r="AY211" s="291"/>
      <c r="AZ211" s="291"/>
      <c r="BA211" s="291"/>
      <c r="BB211" s="291"/>
      <c r="BC211" s="291"/>
      <c r="BD211" s="291"/>
      <c r="BE211" s="291"/>
      <c r="BF211" s="291"/>
      <c r="BG211" s="291"/>
      <c r="BH211" s="291"/>
      <c r="BI211" s="291"/>
      <c r="BJ211" s="291"/>
      <c r="BK211" s="291"/>
      <c r="BL211" s="291"/>
      <c r="BM211" s="291"/>
      <c r="BN211" s="291"/>
      <c r="BO211" s="291"/>
      <c r="BP211" s="291"/>
      <c r="BQ211" s="291"/>
      <c r="BR211" s="291"/>
    </row>
    <row r="212" spans="3:70" s="109" customFormat="1">
      <c r="C212" s="291"/>
      <c r="D212" s="291"/>
      <c r="E212" s="291"/>
      <c r="F212" s="291"/>
      <c r="G212" s="291"/>
      <c r="H212" s="291"/>
      <c r="I212" s="291"/>
      <c r="J212" s="291"/>
      <c r="K212" s="291"/>
      <c r="L212" s="291"/>
      <c r="M212" s="291"/>
      <c r="N212" s="291"/>
      <c r="O212" s="291"/>
      <c r="P212" s="291"/>
      <c r="Q212" s="291"/>
      <c r="R212" s="291"/>
      <c r="S212" s="291"/>
      <c r="T212" s="291"/>
      <c r="U212" s="291"/>
      <c r="V212" s="291"/>
      <c r="W212" s="291"/>
      <c r="X212" s="291"/>
      <c r="Y212" s="291"/>
      <c r="Z212" s="291"/>
      <c r="AA212" s="291"/>
      <c r="AB212" s="291"/>
      <c r="AC212" s="291"/>
      <c r="AD212" s="291"/>
      <c r="AE212" s="291"/>
      <c r="AF212" s="291"/>
      <c r="AG212" s="291"/>
      <c r="AH212" s="291"/>
      <c r="AI212" s="291"/>
      <c r="AJ212" s="291"/>
      <c r="AK212" s="291"/>
      <c r="AL212" s="291"/>
      <c r="AM212" s="291"/>
      <c r="AN212" s="291"/>
      <c r="AO212" s="291"/>
      <c r="AP212" s="291"/>
      <c r="AQ212" s="291"/>
      <c r="AR212" s="291"/>
      <c r="AS212" s="291"/>
      <c r="AT212" s="291"/>
      <c r="AU212" s="291"/>
      <c r="AV212" s="291"/>
      <c r="AW212" s="291"/>
      <c r="AX212" s="291"/>
      <c r="AY212" s="291"/>
      <c r="AZ212" s="291"/>
      <c r="BA212" s="291"/>
      <c r="BB212" s="291"/>
      <c r="BC212" s="291"/>
      <c r="BD212" s="291"/>
      <c r="BE212" s="291"/>
      <c r="BF212" s="291"/>
      <c r="BG212" s="291"/>
      <c r="BH212" s="291"/>
      <c r="BI212" s="291"/>
      <c r="BJ212" s="291"/>
      <c r="BK212" s="291"/>
      <c r="BL212" s="291"/>
      <c r="BM212" s="291"/>
      <c r="BN212" s="291"/>
      <c r="BO212" s="291"/>
      <c r="BP212" s="291"/>
      <c r="BQ212" s="291"/>
      <c r="BR212" s="291"/>
    </row>
    <row r="213" spans="3:70" s="109" customFormat="1">
      <c r="C213" s="291"/>
      <c r="D213" s="291"/>
      <c r="E213" s="291"/>
      <c r="F213" s="291"/>
      <c r="G213" s="291"/>
      <c r="H213" s="291"/>
      <c r="I213" s="291"/>
      <c r="J213" s="291"/>
      <c r="K213" s="291"/>
      <c r="L213" s="291"/>
      <c r="M213" s="291"/>
      <c r="N213" s="291"/>
      <c r="O213" s="291"/>
      <c r="P213" s="291"/>
      <c r="Q213" s="291"/>
      <c r="R213" s="291"/>
      <c r="S213" s="291"/>
      <c r="T213" s="291"/>
      <c r="U213" s="291"/>
      <c r="V213" s="291"/>
      <c r="W213" s="291"/>
      <c r="X213" s="291"/>
      <c r="Y213" s="291"/>
      <c r="Z213" s="291"/>
      <c r="AA213" s="291"/>
      <c r="AB213" s="291"/>
      <c r="AC213" s="291"/>
      <c r="AD213" s="291"/>
      <c r="AE213" s="291"/>
      <c r="AF213" s="291"/>
      <c r="AG213" s="291"/>
      <c r="AH213" s="291"/>
      <c r="AI213" s="291"/>
      <c r="AJ213" s="291"/>
      <c r="AK213" s="291"/>
      <c r="AL213" s="291"/>
      <c r="AM213" s="291"/>
      <c r="AN213" s="291"/>
      <c r="AO213" s="291"/>
      <c r="AP213" s="291"/>
      <c r="AQ213" s="291"/>
      <c r="AR213" s="291"/>
      <c r="AS213" s="291"/>
      <c r="AT213" s="291"/>
      <c r="AU213" s="291"/>
      <c r="AV213" s="291"/>
      <c r="AW213" s="291"/>
      <c r="AX213" s="291"/>
      <c r="AY213" s="291"/>
      <c r="AZ213" s="291"/>
      <c r="BA213" s="291"/>
      <c r="BB213" s="291"/>
      <c r="BC213" s="291"/>
      <c r="BD213" s="291"/>
      <c r="BE213" s="291"/>
      <c r="BF213" s="291"/>
      <c r="BG213" s="291"/>
      <c r="BH213" s="291"/>
      <c r="BI213" s="291"/>
      <c r="BJ213" s="291"/>
      <c r="BK213" s="291"/>
      <c r="BL213" s="291"/>
      <c r="BM213" s="291"/>
      <c r="BN213" s="291"/>
      <c r="BO213" s="291"/>
      <c r="BP213" s="291"/>
      <c r="BQ213" s="291"/>
      <c r="BR213" s="291"/>
    </row>
    <row r="214" spans="3:70" s="109" customFormat="1">
      <c r="C214" s="291"/>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291"/>
      <c r="Z214" s="291"/>
      <c r="AA214" s="291"/>
      <c r="AB214" s="291"/>
      <c r="AC214" s="291"/>
      <c r="AD214" s="291"/>
      <c r="AE214" s="291"/>
      <c r="AF214" s="291"/>
      <c r="AG214" s="291"/>
      <c r="AH214" s="291"/>
      <c r="AI214" s="291"/>
      <c r="AJ214" s="291"/>
      <c r="AK214" s="291"/>
      <c r="AL214" s="291"/>
      <c r="AM214" s="291"/>
      <c r="AN214" s="291"/>
      <c r="AO214" s="291"/>
      <c r="AP214" s="291"/>
      <c r="AQ214" s="291"/>
      <c r="AR214" s="291"/>
      <c r="AS214" s="291"/>
      <c r="AT214" s="291"/>
      <c r="AU214" s="291"/>
      <c r="AV214" s="291"/>
      <c r="AW214" s="291"/>
      <c r="AX214" s="291"/>
      <c r="AY214" s="291"/>
      <c r="AZ214" s="291"/>
      <c r="BA214" s="291"/>
      <c r="BB214" s="291"/>
      <c r="BC214" s="291"/>
      <c r="BD214" s="291"/>
      <c r="BE214" s="291"/>
      <c r="BF214" s="291"/>
      <c r="BG214" s="291"/>
      <c r="BH214" s="291"/>
      <c r="BI214" s="291"/>
      <c r="BJ214" s="291"/>
      <c r="BK214" s="291"/>
      <c r="BL214" s="291"/>
      <c r="BM214" s="291"/>
      <c r="BN214" s="291"/>
      <c r="BO214" s="291"/>
      <c r="BP214" s="291"/>
      <c r="BQ214" s="291"/>
      <c r="BR214" s="291"/>
    </row>
    <row r="215" spans="3:70" s="109" customFormat="1">
      <c r="C215" s="291"/>
      <c r="D215" s="291"/>
      <c r="E215" s="291"/>
      <c r="F215" s="291"/>
      <c r="G215" s="291"/>
      <c r="H215" s="291"/>
      <c r="I215" s="291"/>
      <c r="J215" s="291"/>
      <c r="K215" s="291"/>
      <c r="L215" s="291"/>
      <c r="M215" s="291"/>
      <c r="N215" s="291"/>
      <c r="O215" s="291"/>
      <c r="P215" s="291"/>
      <c r="Q215" s="291"/>
      <c r="R215" s="291"/>
      <c r="S215" s="291"/>
      <c r="T215" s="291"/>
      <c r="U215" s="291"/>
      <c r="V215" s="291"/>
      <c r="W215" s="291"/>
      <c r="X215" s="291"/>
      <c r="Y215" s="291"/>
      <c r="Z215" s="291"/>
      <c r="AA215" s="291"/>
      <c r="AB215" s="291"/>
      <c r="AC215" s="291"/>
      <c r="AD215" s="291"/>
      <c r="AE215" s="291"/>
      <c r="AF215" s="291"/>
      <c r="AG215" s="291"/>
      <c r="AH215" s="291"/>
      <c r="AI215" s="291"/>
      <c r="AJ215" s="291"/>
      <c r="AK215" s="291"/>
      <c r="AL215" s="291"/>
      <c r="AM215" s="291"/>
      <c r="AN215" s="291"/>
      <c r="AO215" s="291"/>
      <c r="AP215" s="291"/>
      <c r="AQ215" s="291"/>
      <c r="AR215" s="291"/>
      <c r="AS215" s="291"/>
      <c r="AT215" s="291"/>
      <c r="AU215" s="291"/>
      <c r="AV215" s="291"/>
      <c r="AW215" s="291"/>
      <c r="AX215" s="291"/>
      <c r="AY215" s="291"/>
      <c r="AZ215" s="291"/>
      <c r="BA215" s="291"/>
      <c r="BB215" s="291"/>
      <c r="BC215" s="291"/>
      <c r="BD215" s="291"/>
      <c r="BE215" s="291"/>
      <c r="BF215" s="291"/>
      <c r="BG215" s="291"/>
      <c r="BH215" s="291"/>
      <c r="BI215" s="291"/>
      <c r="BJ215" s="291"/>
      <c r="BK215" s="291"/>
      <c r="BL215" s="291"/>
      <c r="BM215" s="291"/>
      <c r="BN215" s="291"/>
      <c r="BO215" s="291"/>
      <c r="BP215" s="291"/>
      <c r="BQ215" s="291"/>
      <c r="BR215" s="291"/>
    </row>
    <row r="216" spans="3:70" s="109" customFormat="1">
      <c r="C216" s="291"/>
      <c r="D216" s="291"/>
      <c r="E216" s="291"/>
      <c r="F216" s="291"/>
      <c r="G216" s="291"/>
      <c r="H216" s="291"/>
      <c r="I216" s="291"/>
      <c r="J216" s="291"/>
      <c r="K216" s="291"/>
      <c r="L216" s="291"/>
      <c r="M216" s="291"/>
      <c r="N216" s="291"/>
      <c r="O216" s="291"/>
      <c r="P216" s="291"/>
      <c r="Q216" s="291"/>
      <c r="R216" s="291"/>
      <c r="S216" s="291"/>
      <c r="T216" s="291"/>
      <c r="U216" s="291"/>
      <c r="V216" s="291"/>
      <c r="W216" s="291"/>
      <c r="X216" s="291"/>
      <c r="Y216" s="291"/>
      <c r="Z216" s="291"/>
      <c r="AA216" s="291"/>
      <c r="AB216" s="291"/>
      <c r="AC216" s="291"/>
      <c r="AD216" s="291"/>
      <c r="AE216" s="291"/>
      <c r="AF216" s="291"/>
      <c r="AG216" s="291"/>
      <c r="AH216" s="291"/>
      <c r="AI216" s="291"/>
      <c r="AJ216" s="291"/>
      <c r="AK216" s="291"/>
      <c r="AL216" s="291"/>
      <c r="AM216" s="291"/>
      <c r="AN216" s="291"/>
      <c r="AO216" s="291"/>
      <c r="AP216" s="291"/>
      <c r="AQ216" s="291"/>
      <c r="AR216" s="291"/>
      <c r="AS216" s="291"/>
      <c r="AT216" s="291"/>
      <c r="AU216" s="291"/>
      <c r="AV216" s="291"/>
      <c r="AW216" s="291"/>
      <c r="AX216" s="291"/>
      <c r="AY216" s="291"/>
      <c r="AZ216" s="291"/>
      <c r="BA216" s="291"/>
      <c r="BB216" s="291"/>
      <c r="BC216" s="291"/>
      <c r="BD216" s="291"/>
      <c r="BE216" s="291"/>
      <c r="BF216" s="291"/>
      <c r="BG216" s="291"/>
      <c r="BH216" s="291"/>
      <c r="BI216" s="291"/>
      <c r="BJ216" s="291"/>
      <c r="BK216" s="291"/>
      <c r="BL216" s="291"/>
      <c r="BM216" s="291"/>
      <c r="BN216" s="291"/>
      <c r="BO216" s="291"/>
      <c r="BP216" s="291"/>
      <c r="BQ216" s="291"/>
      <c r="BR216" s="291"/>
    </row>
    <row r="217" spans="3:70" s="109" customFormat="1">
      <c r="C217" s="291"/>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291"/>
      <c r="Z217" s="291"/>
      <c r="AA217" s="291"/>
      <c r="AB217" s="291"/>
      <c r="AC217" s="291"/>
      <c r="AD217" s="291"/>
      <c r="AE217" s="291"/>
      <c r="AF217" s="291"/>
      <c r="AG217" s="291"/>
      <c r="AH217" s="291"/>
      <c r="AI217" s="291"/>
      <c r="AJ217" s="291"/>
      <c r="AK217" s="291"/>
      <c r="AL217" s="291"/>
      <c r="AM217" s="291"/>
      <c r="AN217" s="291"/>
      <c r="AO217" s="291"/>
      <c r="AP217" s="291"/>
      <c r="AQ217" s="291"/>
      <c r="AR217" s="291"/>
      <c r="AS217" s="291"/>
      <c r="AT217" s="291"/>
      <c r="AU217" s="291"/>
      <c r="AV217" s="291"/>
      <c r="AW217" s="291"/>
      <c r="AX217" s="291"/>
      <c r="AY217" s="291"/>
      <c r="AZ217" s="291"/>
      <c r="BA217" s="291"/>
      <c r="BB217" s="291"/>
      <c r="BC217" s="291"/>
      <c r="BD217" s="291"/>
      <c r="BE217" s="291"/>
      <c r="BF217" s="291"/>
      <c r="BG217" s="291"/>
      <c r="BH217" s="291"/>
      <c r="BI217" s="291"/>
      <c r="BJ217" s="291"/>
      <c r="BK217" s="291"/>
      <c r="BL217" s="291"/>
      <c r="BM217" s="291"/>
      <c r="BN217" s="291"/>
      <c r="BO217" s="291"/>
      <c r="BP217" s="291"/>
      <c r="BQ217" s="291"/>
      <c r="BR217" s="291"/>
    </row>
    <row r="218" spans="3:70" s="109" customFormat="1">
      <c r="C218" s="291"/>
      <c r="D218" s="291"/>
      <c r="E218" s="291"/>
      <c r="F218" s="291"/>
      <c r="G218" s="291"/>
      <c r="H218" s="291"/>
      <c r="I218" s="291"/>
      <c r="J218" s="291"/>
      <c r="K218" s="291"/>
      <c r="L218" s="291"/>
      <c r="M218" s="291"/>
      <c r="N218" s="291"/>
      <c r="O218" s="291"/>
      <c r="P218" s="291"/>
      <c r="Q218" s="291"/>
      <c r="R218" s="291"/>
      <c r="S218" s="291"/>
      <c r="T218" s="291"/>
      <c r="U218" s="291"/>
      <c r="V218" s="291"/>
      <c r="W218" s="291"/>
      <c r="X218" s="291"/>
      <c r="Y218" s="291"/>
      <c r="Z218" s="291"/>
      <c r="AA218" s="291"/>
      <c r="AB218" s="291"/>
      <c r="AC218" s="291"/>
      <c r="AD218" s="291"/>
      <c r="AE218" s="291"/>
      <c r="AF218" s="291"/>
      <c r="AG218" s="291"/>
      <c r="AH218" s="291"/>
      <c r="AI218" s="291"/>
      <c r="AJ218" s="291"/>
      <c r="AK218" s="291"/>
      <c r="AL218" s="291"/>
      <c r="AM218" s="291"/>
      <c r="AN218" s="291"/>
      <c r="AO218" s="291"/>
      <c r="AP218" s="291"/>
      <c r="AQ218" s="291"/>
      <c r="AR218" s="291"/>
      <c r="AS218" s="291"/>
      <c r="AT218" s="291"/>
      <c r="AU218" s="291"/>
      <c r="AV218" s="291"/>
      <c r="AW218" s="291"/>
      <c r="AX218" s="291"/>
      <c r="AY218" s="291"/>
      <c r="AZ218" s="291"/>
      <c r="BA218" s="291"/>
      <c r="BB218" s="291"/>
      <c r="BC218" s="291"/>
      <c r="BD218" s="291"/>
      <c r="BE218" s="291"/>
      <c r="BF218" s="291"/>
      <c r="BG218" s="291"/>
      <c r="BH218" s="291"/>
      <c r="BI218" s="291"/>
      <c r="BJ218" s="291"/>
      <c r="BK218" s="291"/>
      <c r="BL218" s="291"/>
      <c r="BM218" s="291"/>
      <c r="BN218" s="291"/>
      <c r="BO218" s="291"/>
      <c r="BP218" s="291"/>
      <c r="BQ218" s="291"/>
      <c r="BR218" s="291"/>
    </row>
    <row r="219" spans="3:70" s="109" customFormat="1">
      <c r="C219" s="291"/>
      <c r="D219" s="291"/>
      <c r="E219" s="291"/>
      <c r="F219" s="291"/>
      <c r="G219" s="291"/>
      <c r="H219" s="291"/>
      <c r="I219" s="291"/>
      <c r="J219" s="291"/>
      <c r="K219" s="291"/>
      <c r="L219" s="291"/>
      <c r="M219" s="291"/>
      <c r="N219" s="291"/>
      <c r="O219" s="291"/>
      <c r="P219" s="291"/>
      <c r="Q219" s="291"/>
      <c r="R219" s="291"/>
      <c r="S219" s="291"/>
      <c r="T219" s="291"/>
      <c r="U219" s="291"/>
      <c r="V219" s="291"/>
      <c r="W219" s="291"/>
      <c r="X219" s="291"/>
      <c r="Y219" s="291"/>
      <c r="Z219" s="291"/>
      <c r="AA219" s="291"/>
      <c r="AB219" s="291"/>
      <c r="AC219" s="291"/>
      <c r="AD219" s="291"/>
      <c r="AE219" s="291"/>
      <c r="AF219" s="291"/>
      <c r="AG219" s="291"/>
      <c r="AH219" s="291"/>
      <c r="AI219" s="291"/>
      <c r="AJ219" s="291"/>
      <c r="AK219" s="291"/>
      <c r="AL219" s="291"/>
      <c r="AM219" s="291"/>
      <c r="AN219" s="291"/>
      <c r="AO219" s="291"/>
      <c r="AP219" s="291"/>
      <c r="AQ219" s="291"/>
      <c r="AR219" s="291"/>
      <c r="AS219" s="291"/>
      <c r="AT219" s="291"/>
      <c r="AU219" s="291"/>
      <c r="AV219" s="291"/>
      <c r="AW219" s="291"/>
      <c r="AX219" s="291"/>
      <c r="AY219" s="291"/>
      <c r="AZ219" s="291"/>
      <c r="BA219" s="291"/>
      <c r="BB219" s="291"/>
      <c r="BC219" s="291"/>
      <c r="BD219" s="291"/>
      <c r="BE219" s="291"/>
      <c r="BF219" s="291"/>
      <c r="BG219" s="291"/>
      <c r="BH219" s="291"/>
      <c r="BI219" s="291"/>
      <c r="BJ219" s="291"/>
      <c r="BK219" s="291"/>
      <c r="BL219" s="291"/>
      <c r="BM219" s="291"/>
      <c r="BN219" s="291"/>
      <c r="BO219" s="291"/>
      <c r="BP219" s="291"/>
      <c r="BQ219" s="291"/>
      <c r="BR219" s="291"/>
    </row>
    <row r="220" spans="3:70" s="109" customFormat="1">
      <c r="C220" s="291"/>
      <c r="D220" s="291"/>
      <c r="E220" s="291"/>
      <c r="F220" s="291"/>
      <c r="G220" s="291"/>
      <c r="H220" s="291"/>
      <c r="I220" s="291"/>
      <c r="J220" s="291"/>
      <c r="K220" s="291"/>
      <c r="L220" s="291"/>
      <c r="M220" s="291"/>
      <c r="N220" s="291"/>
      <c r="O220" s="291"/>
      <c r="P220" s="291"/>
      <c r="Q220" s="291"/>
      <c r="R220" s="291"/>
      <c r="S220" s="291"/>
      <c r="T220" s="291"/>
      <c r="U220" s="291"/>
      <c r="V220" s="291"/>
      <c r="W220" s="291"/>
      <c r="X220" s="291"/>
      <c r="Y220" s="291"/>
      <c r="Z220" s="291"/>
      <c r="AA220" s="291"/>
      <c r="AB220" s="291"/>
      <c r="AC220" s="291"/>
      <c r="AD220" s="291"/>
      <c r="AE220" s="291"/>
      <c r="AF220" s="291"/>
      <c r="AG220" s="291"/>
      <c r="AH220" s="291"/>
      <c r="AI220" s="291"/>
      <c r="AJ220" s="291"/>
      <c r="AK220" s="291"/>
      <c r="AL220" s="291"/>
      <c r="AM220" s="291"/>
      <c r="AN220" s="291"/>
      <c r="AO220" s="291"/>
      <c r="AP220" s="291"/>
      <c r="AQ220" s="291"/>
      <c r="AR220" s="291"/>
      <c r="AS220" s="291"/>
      <c r="AT220" s="291"/>
      <c r="AU220" s="291"/>
      <c r="AV220" s="291"/>
      <c r="AW220" s="291"/>
      <c r="AX220" s="291"/>
      <c r="AY220" s="291"/>
      <c r="AZ220" s="291"/>
      <c r="BA220" s="291"/>
      <c r="BB220" s="291"/>
      <c r="BC220" s="291"/>
      <c r="BD220" s="291"/>
      <c r="BE220" s="291"/>
      <c r="BF220" s="291"/>
      <c r="BG220" s="291"/>
      <c r="BH220" s="291"/>
      <c r="BI220" s="291"/>
      <c r="BJ220" s="291"/>
      <c r="BK220" s="291"/>
      <c r="BL220" s="291"/>
      <c r="BM220" s="291"/>
      <c r="BN220" s="291"/>
      <c r="BO220" s="291"/>
      <c r="BP220" s="291"/>
      <c r="BQ220" s="291"/>
      <c r="BR220" s="291"/>
    </row>
    <row r="221" spans="3:70" s="109" customFormat="1">
      <c r="C221" s="291"/>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291"/>
      <c r="Z221" s="291"/>
      <c r="AA221" s="291"/>
      <c r="AB221" s="291"/>
      <c r="AC221" s="291"/>
      <c r="AD221" s="291"/>
      <c r="AE221" s="291"/>
      <c r="AF221" s="291"/>
      <c r="AG221" s="291"/>
      <c r="AH221" s="291"/>
      <c r="AI221" s="291"/>
      <c r="AJ221" s="291"/>
      <c r="AK221" s="291"/>
      <c r="AL221" s="291"/>
      <c r="AM221" s="291"/>
      <c r="AN221" s="291"/>
      <c r="AO221" s="291"/>
      <c r="AP221" s="291"/>
      <c r="AQ221" s="291"/>
      <c r="AR221" s="291"/>
      <c r="AS221" s="291"/>
      <c r="AT221" s="291"/>
      <c r="AU221" s="291"/>
      <c r="AV221" s="291"/>
      <c r="AW221" s="291"/>
      <c r="AX221" s="291"/>
      <c r="AY221" s="291"/>
      <c r="AZ221" s="291"/>
      <c r="BA221" s="291"/>
      <c r="BB221" s="291"/>
      <c r="BC221" s="291"/>
      <c r="BD221" s="291"/>
      <c r="BE221" s="291"/>
      <c r="BF221" s="291"/>
      <c r="BG221" s="291"/>
      <c r="BH221" s="291"/>
      <c r="BI221" s="291"/>
      <c r="BJ221" s="291"/>
      <c r="BK221" s="291"/>
      <c r="BL221" s="291"/>
      <c r="BM221" s="291"/>
      <c r="BN221" s="291"/>
      <c r="BO221" s="291"/>
      <c r="BP221" s="291"/>
      <c r="BQ221" s="291"/>
      <c r="BR221" s="291"/>
    </row>
    <row r="222" spans="3:70" s="109" customFormat="1">
      <c r="C222" s="291"/>
      <c r="D222" s="291"/>
      <c r="E222" s="291"/>
      <c r="F222" s="291"/>
      <c r="G222" s="291"/>
      <c r="H222" s="291"/>
      <c r="I222" s="291"/>
      <c r="J222" s="291"/>
      <c r="K222" s="291"/>
      <c r="L222" s="291"/>
      <c r="M222" s="291"/>
      <c r="N222" s="291"/>
      <c r="O222" s="291"/>
      <c r="P222" s="291"/>
      <c r="Q222" s="291"/>
      <c r="R222" s="291"/>
      <c r="S222" s="291"/>
      <c r="T222" s="291"/>
      <c r="U222" s="291"/>
      <c r="V222" s="291"/>
      <c r="W222" s="291"/>
      <c r="X222" s="291"/>
      <c r="Y222" s="291"/>
      <c r="Z222" s="291"/>
      <c r="AA222" s="291"/>
      <c r="AB222" s="291"/>
      <c r="AC222" s="291"/>
      <c r="AD222" s="291"/>
      <c r="AE222" s="291"/>
      <c r="AF222" s="291"/>
      <c r="AG222" s="291"/>
      <c r="AH222" s="291"/>
      <c r="AI222" s="291"/>
      <c r="AJ222" s="291"/>
      <c r="AK222" s="291"/>
      <c r="AL222" s="291"/>
      <c r="AM222" s="291"/>
      <c r="AN222" s="291"/>
      <c r="AO222" s="291"/>
      <c r="AP222" s="291"/>
      <c r="AQ222" s="291"/>
      <c r="AR222" s="291"/>
      <c r="AS222" s="291"/>
      <c r="AT222" s="291"/>
      <c r="AU222" s="291"/>
      <c r="AV222" s="291"/>
      <c r="AW222" s="291"/>
      <c r="AX222" s="291"/>
      <c r="AY222" s="291"/>
      <c r="AZ222" s="291"/>
      <c r="BA222" s="291"/>
      <c r="BB222" s="291"/>
      <c r="BC222" s="291"/>
      <c r="BD222" s="291"/>
      <c r="BE222" s="291"/>
      <c r="BF222" s="291"/>
      <c r="BG222" s="291"/>
      <c r="BH222" s="291"/>
      <c r="BI222" s="291"/>
      <c r="BJ222" s="291"/>
      <c r="BK222" s="291"/>
      <c r="BL222" s="291"/>
      <c r="BM222" s="291"/>
      <c r="BN222" s="291"/>
      <c r="BO222" s="291"/>
      <c r="BP222" s="291"/>
      <c r="BQ222" s="291"/>
      <c r="BR222" s="291"/>
    </row>
    <row r="223" spans="3:70" s="109" customFormat="1">
      <c r="C223" s="291"/>
      <c r="D223" s="291"/>
      <c r="E223" s="291"/>
      <c r="F223" s="291"/>
      <c r="G223" s="291"/>
      <c r="H223" s="291"/>
      <c r="I223" s="291"/>
      <c r="J223" s="291"/>
      <c r="K223" s="291"/>
      <c r="L223" s="291"/>
      <c r="M223" s="291"/>
      <c r="N223" s="291"/>
      <c r="O223" s="291"/>
      <c r="P223" s="291"/>
      <c r="Q223" s="291"/>
      <c r="R223" s="291"/>
      <c r="S223" s="291"/>
      <c r="T223" s="291"/>
      <c r="U223" s="291"/>
      <c r="V223" s="291"/>
      <c r="W223" s="291"/>
      <c r="X223" s="291"/>
      <c r="Y223" s="291"/>
      <c r="Z223" s="291"/>
      <c r="AA223" s="291"/>
      <c r="AB223" s="291"/>
      <c r="AC223" s="291"/>
      <c r="AD223" s="291"/>
      <c r="AE223" s="291"/>
      <c r="AF223" s="291"/>
      <c r="AG223" s="291"/>
      <c r="AH223" s="291"/>
      <c r="AI223" s="291"/>
      <c r="AJ223" s="291"/>
      <c r="AK223" s="291"/>
      <c r="AL223" s="291"/>
      <c r="AM223" s="291"/>
      <c r="AN223" s="291"/>
      <c r="AO223" s="291"/>
      <c r="AP223" s="291"/>
      <c r="AQ223" s="291"/>
      <c r="AR223" s="291"/>
      <c r="AS223" s="291"/>
      <c r="AT223" s="291"/>
      <c r="AU223" s="291"/>
      <c r="AV223" s="291"/>
      <c r="AW223" s="291"/>
      <c r="AX223" s="291"/>
      <c r="AY223" s="291"/>
      <c r="AZ223" s="291"/>
      <c r="BA223" s="291"/>
      <c r="BB223" s="291"/>
      <c r="BC223" s="291"/>
      <c r="BD223" s="291"/>
      <c r="BE223" s="291"/>
      <c r="BF223" s="291"/>
      <c r="BG223" s="291"/>
      <c r="BH223" s="291"/>
      <c r="BI223" s="291"/>
      <c r="BJ223" s="291"/>
      <c r="BK223" s="291"/>
      <c r="BL223" s="291"/>
      <c r="BM223" s="291"/>
      <c r="BN223" s="291"/>
      <c r="BO223" s="291"/>
      <c r="BP223" s="291"/>
      <c r="BQ223" s="291"/>
      <c r="BR223" s="291"/>
    </row>
    <row r="224" spans="3:70" s="109" customFormat="1">
      <c r="C224" s="291"/>
      <c r="D224" s="291"/>
      <c r="E224" s="291"/>
      <c r="F224" s="291"/>
      <c r="G224" s="291"/>
      <c r="H224" s="291"/>
      <c r="I224" s="291"/>
      <c r="J224" s="291"/>
      <c r="K224" s="291"/>
      <c r="L224" s="291"/>
      <c r="M224" s="291"/>
      <c r="N224" s="291"/>
      <c r="O224" s="291"/>
      <c r="P224" s="291"/>
      <c r="Q224" s="291"/>
      <c r="R224" s="291"/>
      <c r="S224" s="291"/>
      <c r="T224" s="291"/>
      <c r="U224" s="291"/>
      <c r="V224" s="291"/>
      <c r="W224" s="291"/>
      <c r="X224" s="291"/>
      <c r="Y224" s="291"/>
      <c r="Z224" s="291"/>
      <c r="AA224" s="291"/>
      <c r="AB224" s="291"/>
      <c r="AC224" s="291"/>
      <c r="AD224" s="291"/>
      <c r="AE224" s="291"/>
      <c r="AF224" s="291"/>
      <c r="AG224" s="291"/>
      <c r="AH224" s="291"/>
      <c r="AI224" s="291"/>
      <c r="AJ224" s="291"/>
      <c r="AK224" s="291"/>
      <c r="AL224" s="291"/>
      <c r="AM224" s="291"/>
      <c r="AN224" s="291"/>
      <c r="AO224" s="291"/>
      <c r="AP224" s="291"/>
      <c r="AQ224" s="291"/>
      <c r="AR224" s="291"/>
      <c r="AS224" s="291"/>
      <c r="AT224" s="291"/>
      <c r="AU224" s="291"/>
      <c r="AV224" s="291"/>
      <c r="AW224" s="291"/>
      <c r="AX224" s="291"/>
      <c r="AY224" s="291"/>
      <c r="AZ224" s="291"/>
      <c r="BA224" s="291"/>
      <c r="BB224" s="291"/>
      <c r="BC224" s="291"/>
      <c r="BD224" s="291"/>
      <c r="BE224" s="291"/>
      <c r="BF224" s="291"/>
      <c r="BG224" s="291"/>
      <c r="BH224" s="291"/>
      <c r="BI224" s="291"/>
      <c r="BJ224" s="291"/>
      <c r="BK224" s="291"/>
      <c r="BL224" s="291"/>
      <c r="BM224" s="291"/>
      <c r="BN224" s="291"/>
      <c r="BO224" s="291"/>
      <c r="BP224" s="291"/>
      <c r="BQ224" s="291"/>
      <c r="BR224" s="291"/>
    </row>
    <row r="225" spans="3:70" s="109" customFormat="1">
      <c r="C225" s="291"/>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291"/>
      <c r="Z225" s="291"/>
      <c r="AA225" s="291"/>
      <c r="AB225" s="291"/>
      <c r="AC225" s="291"/>
      <c r="AD225" s="291"/>
      <c r="AE225" s="291"/>
      <c r="AF225" s="291"/>
      <c r="AG225" s="291"/>
      <c r="AH225" s="291"/>
      <c r="AI225" s="291"/>
      <c r="AJ225" s="291"/>
      <c r="AK225" s="291"/>
      <c r="AL225" s="291"/>
      <c r="AM225" s="291"/>
      <c r="AN225" s="291"/>
      <c r="AO225" s="291"/>
      <c r="AP225" s="291"/>
      <c r="AQ225" s="291"/>
      <c r="AR225" s="291"/>
      <c r="AS225" s="291"/>
      <c r="AT225" s="291"/>
      <c r="AU225" s="291"/>
      <c r="AV225" s="291"/>
      <c r="AW225" s="291"/>
      <c r="AX225" s="291"/>
      <c r="AY225" s="291"/>
      <c r="AZ225" s="291"/>
      <c r="BA225" s="291"/>
      <c r="BB225" s="291"/>
      <c r="BC225" s="291"/>
      <c r="BD225" s="291"/>
      <c r="BE225" s="291"/>
      <c r="BF225" s="291"/>
      <c r="BG225" s="291"/>
      <c r="BH225" s="291"/>
      <c r="BI225" s="291"/>
      <c r="BJ225" s="291"/>
      <c r="BK225" s="291"/>
      <c r="BL225" s="291"/>
      <c r="BM225" s="291"/>
      <c r="BN225" s="291"/>
      <c r="BO225" s="291"/>
      <c r="BP225" s="291"/>
      <c r="BQ225" s="291"/>
      <c r="BR225" s="291"/>
    </row>
    <row r="226" spans="3:70" s="109" customFormat="1">
      <c r="C226" s="291"/>
      <c r="D226" s="291"/>
      <c r="E226" s="291"/>
      <c r="F226" s="291"/>
      <c r="G226" s="291"/>
      <c r="H226" s="291"/>
      <c r="I226" s="291"/>
      <c r="J226" s="291"/>
      <c r="K226" s="291"/>
      <c r="L226" s="291"/>
      <c r="M226" s="291"/>
      <c r="N226" s="291"/>
      <c r="O226" s="291"/>
      <c r="P226" s="291"/>
      <c r="Q226" s="291"/>
      <c r="R226" s="291"/>
      <c r="S226" s="291"/>
      <c r="T226" s="291"/>
      <c r="U226" s="291"/>
      <c r="V226" s="291"/>
      <c r="W226" s="291"/>
      <c r="X226" s="291"/>
      <c r="Y226" s="291"/>
      <c r="Z226" s="291"/>
      <c r="AA226" s="291"/>
      <c r="AB226" s="291"/>
      <c r="AC226" s="291"/>
      <c r="AD226" s="291"/>
      <c r="AE226" s="291"/>
      <c r="AF226" s="291"/>
      <c r="AG226" s="291"/>
      <c r="AH226" s="291"/>
      <c r="AI226" s="291"/>
      <c r="AJ226" s="291"/>
      <c r="AK226" s="291"/>
      <c r="AL226" s="291"/>
      <c r="AM226" s="291"/>
      <c r="AN226" s="291"/>
      <c r="AO226" s="291"/>
      <c r="AP226" s="291"/>
      <c r="AQ226" s="291"/>
      <c r="AR226" s="291"/>
      <c r="AS226" s="291"/>
      <c r="AT226" s="291"/>
      <c r="AU226" s="291"/>
      <c r="AV226" s="291"/>
      <c r="AW226" s="291"/>
      <c r="AX226" s="291"/>
      <c r="AY226" s="291"/>
      <c r="AZ226" s="291"/>
      <c r="BA226" s="291"/>
      <c r="BB226" s="291"/>
      <c r="BC226" s="291"/>
      <c r="BD226" s="291"/>
      <c r="BE226" s="291"/>
      <c r="BF226" s="291"/>
      <c r="BG226" s="291"/>
      <c r="BH226" s="291"/>
      <c r="BI226" s="291"/>
      <c r="BJ226" s="291"/>
      <c r="BK226" s="291"/>
      <c r="BL226" s="291"/>
      <c r="BM226" s="291"/>
      <c r="BN226" s="291"/>
      <c r="BO226" s="291"/>
      <c r="BP226" s="291"/>
      <c r="BQ226" s="291"/>
      <c r="BR226" s="291"/>
    </row>
    <row r="227" spans="3:70" s="109" customFormat="1">
      <c r="C227" s="291"/>
      <c r="D227" s="291"/>
      <c r="E227" s="291"/>
      <c r="F227" s="291"/>
      <c r="G227" s="291"/>
      <c r="H227" s="291"/>
      <c r="I227" s="291"/>
      <c r="J227" s="291"/>
      <c r="K227" s="291"/>
      <c r="L227" s="291"/>
      <c r="M227" s="291"/>
      <c r="N227" s="291"/>
      <c r="O227" s="291"/>
      <c r="P227" s="291"/>
      <c r="Q227" s="291"/>
      <c r="R227" s="291"/>
      <c r="S227" s="291"/>
      <c r="T227" s="291"/>
      <c r="U227" s="291"/>
      <c r="V227" s="291"/>
      <c r="W227" s="291"/>
      <c r="X227" s="291"/>
      <c r="Y227" s="291"/>
      <c r="Z227" s="291"/>
      <c r="AA227" s="291"/>
      <c r="AB227" s="291"/>
      <c r="AC227" s="291"/>
      <c r="AD227" s="291"/>
      <c r="AE227" s="291"/>
      <c r="AF227" s="291"/>
      <c r="AG227" s="291"/>
      <c r="AH227" s="291"/>
      <c r="AI227" s="291"/>
      <c r="AJ227" s="291"/>
      <c r="AK227" s="291"/>
      <c r="AL227" s="291"/>
      <c r="AM227" s="291"/>
      <c r="AN227" s="291"/>
      <c r="AO227" s="291"/>
      <c r="AP227" s="291"/>
      <c r="AQ227" s="291"/>
      <c r="AR227" s="291"/>
      <c r="AS227" s="291"/>
      <c r="AT227" s="291"/>
      <c r="AU227" s="291"/>
      <c r="AV227" s="291"/>
      <c r="AW227" s="291"/>
      <c r="AX227" s="291"/>
      <c r="AY227" s="291"/>
      <c r="AZ227" s="291"/>
      <c r="BA227" s="291"/>
      <c r="BB227" s="291"/>
      <c r="BC227" s="291"/>
      <c r="BD227" s="291"/>
      <c r="BE227" s="291"/>
      <c r="BF227" s="291"/>
      <c r="BG227" s="291"/>
      <c r="BH227" s="291"/>
      <c r="BI227" s="291"/>
      <c r="BJ227" s="291"/>
      <c r="BK227" s="291"/>
      <c r="BL227" s="291"/>
      <c r="BM227" s="291"/>
      <c r="BN227" s="291"/>
      <c r="BO227" s="291"/>
      <c r="BP227" s="291"/>
      <c r="BQ227" s="291"/>
      <c r="BR227" s="291"/>
    </row>
    <row r="228" spans="3:70" s="109" customFormat="1">
      <c r="C228" s="291"/>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291"/>
      <c r="Z228" s="291"/>
      <c r="AA228" s="291"/>
      <c r="AB228" s="291"/>
      <c r="AC228" s="291"/>
      <c r="AD228" s="291"/>
      <c r="AE228" s="291"/>
      <c r="AF228" s="291"/>
      <c r="AG228" s="291"/>
      <c r="AH228" s="291"/>
      <c r="AI228" s="291"/>
      <c r="AJ228" s="291"/>
      <c r="AK228" s="291"/>
      <c r="AL228" s="291"/>
      <c r="AM228" s="291"/>
      <c r="AN228" s="291"/>
      <c r="AO228" s="291"/>
      <c r="AP228" s="291"/>
      <c r="AQ228" s="291"/>
      <c r="AR228" s="291"/>
      <c r="AS228" s="291"/>
      <c r="AT228" s="291"/>
      <c r="AU228" s="291"/>
      <c r="AV228" s="291"/>
      <c r="AW228" s="291"/>
      <c r="AX228" s="291"/>
      <c r="AY228" s="291"/>
      <c r="AZ228" s="291"/>
      <c r="BA228" s="291"/>
      <c r="BB228" s="291"/>
      <c r="BC228" s="291"/>
      <c r="BD228" s="291"/>
      <c r="BE228" s="291"/>
      <c r="BF228" s="291"/>
      <c r="BG228" s="291"/>
      <c r="BH228" s="291"/>
      <c r="BI228" s="291"/>
      <c r="BJ228" s="291"/>
      <c r="BK228" s="291"/>
      <c r="BL228" s="291"/>
      <c r="BM228" s="291"/>
      <c r="BN228" s="291"/>
      <c r="BO228" s="291"/>
      <c r="BP228" s="291"/>
      <c r="BQ228" s="291"/>
      <c r="BR228" s="291"/>
    </row>
    <row r="229" spans="3:70" s="109" customFormat="1">
      <c r="C229" s="291"/>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291"/>
      <c r="Z229" s="291"/>
      <c r="AA229" s="291"/>
      <c r="AB229" s="291"/>
      <c r="AC229" s="291"/>
      <c r="AD229" s="291"/>
      <c r="AE229" s="291"/>
      <c r="AF229" s="291"/>
      <c r="AG229" s="291"/>
      <c r="AH229" s="291"/>
      <c r="AI229" s="291"/>
      <c r="AJ229" s="291"/>
      <c r="AK229" s="291"/>
      <c r="AL229" s="291"/>
      <c r="AM229" s="291"/>
      <c r="AN229" s="291"/>
      <c r="AO229" s="291"/>
      <c r="AP229" s="291"/>
      <c r="AQ229" s="291"/>
      <c r="AR229" s="291"/>
      <c r="AS229" s="291"/>
      <c r="AT229" s="291"/>
      <c r="AU229" s="291"/>
      <c r="AV229" s="291"/>
      <c r="AW229" s="291"/>
      <c r="AX229" s="291"/>
      <c r="AY229" s="291"/>
      <c r="AZ229" s="291"/>
      <c r="BA229" s="291"/>
      <c r="BB229" s="291"/>
      <c r="BC229" s="291"/>
      <c r="BD229" s="291"/>
      <c r="BE229" s="291"/>
      <c r="BF229" s="291"/>
      <c r="BG229" s="291"/>
      <c r="BH229" s="291"/>
      <c r="BI229" s="291"/>
      <c r="BJ229" s="291"/>
      <c r="BK229" s="291"/>
      <c r="BL229" s="291"/>
      <c r="BM229" s="291"/>
      <c r="BN229" s="291"/>
      <c r="BO229" s="291"/>
      <c r="BP229" s="291"/>
      <c r="BQ229" s="291"/>
      <c r="BR229" s="291"/>
    </row>
    <row r="230" spans="3:70" s="109" customFormat="1">
      <c r="C230" s="291"/>
      <c r="D230" s="291"/>
      <c r="E230" s="291"/>
      <c r="F230" s="291"/>
      <c r="G230" s="291"/>
      <c r="H230" s="291"/>
      <c r="I230" s="291"/>
      <c r="J230" s="291"/>
      <c r="K230" s="291"/>
      <c r="L230" s="291"/>
      <c r="M230" s="291"/>
      <c r="N230" s="291"/>
      <c r="O230" s="291"/>
      <c r="P230" s="291"/>
      <c r="Q230" s="291"/>
      <c r="R230" s="291"/>
      <c r="S230" s="291"/>
      <c r="T230" s="291"/>
      <c r="U230" s="291"/>
      <c r="V230" s="291"/>
      <c r="W230" s="291"/>
      <c r="X230" s="291"/>
      <c r="Y230" s="291"/>
      <c r="Z230" s="291"/>
      <c r="AA230" s="291"/>
      <c r="AB230" s="291"/>
      <c r="AC230" s="291"/>
      <c r="AD230" s="291"/>
      <c r="AE230" s="291"/>
      <c r="AF230" s="291"/>
      <c r="AG230" s="291"/>
      <c r="AH230" s="291"/>
      <c r="AI230" s="291"/>
      <c r="AJ230" s="291"/>
      <c r="AK230" s="291"/>
      <c r="AL230" s="291"/>
      <c r="AM230" s="291"/>
      <c r="AN230" s="291"/>
      <c r="AO230" s="291"/>
      <c r="AP230" s="291"/>
      <c r="AQ230" s="291"/>
      <c r="AR230" s="291"/>
      <c r="AS230" s="291"/>
      <c r="AT230" s="291"/>
      <c r="AU230" s="291"/>
      <c r="AV230" s="291"/>
      <c r="AW230" s="291"/>
      <c r="AX230" s="291"/>
      <c r="AY230" s="291"/>
      <c r="AZ230" s="291"/>
      <c r="BA230" s="291"/>
      <c r="BB230" s="291"/>
      <c r="BC230" s="291"/>
      <c r="BD230" s="291"/>
      <c r="BE230" s="291"/>
      <c r="BF230" s="291"/>
      <c r="BG230" s="291"/>
      <c r="BH230" s="291"/>
      <c r="BI230" s="291"/>
      <c r="BJ230" s="291"/>
      <c r="BK230" s="291"/>
      <c r="BL230" s="291"/>
      <c r="BM230" s="291"/>
      <c r="BN230" s="291"/>
      <c r="BO230" s="291"/>
      <c r="BP230" s="291"/>
      <c r="BQ230" s="291"/>
      <c r="BR230" s="291"/>
    </row>
    <row r="231" spans="3:70" s="109" customFormat="1">
      <c r="C231" s="291"/>
      <c r="D231" s="291"/>
      <c r="E231" s="291"/>
      <c r="F231" s="291"/>
      <c r="G231" s="291"/>
      <c r="H231" s="291"/>
      <c r="I231" s="291"/>
      <c r="J231" s="291"/>
      <c r="K231" s="291"/>
      <c r="L231" s="291"/>
      <c r="M231" s="291"/>
      <c r="N231" s="291"/>
      <c r="O231" s="291"/>
      <c r="P231" s="291"/>
      <c r="Q231" s="291"/>
      <c r="R231" s="291"/>
      <c r="S231" s="291"/>
      <c r="T231" s="291"/>
      <c r="U231" s="291"/>
      <c r="V231" s="291"/>
      <c r="W231" s="291"/>
      <c r="X231" s="291"/>
      <c r="Y231" s="291"/>
      <c r="Z231" s="291"/>
      <c r="AA231" s="291"/>
      <c r="AB231" s="291"/>
      <c r="AC231" s="291"/>
      <c r="AD231" s="291"/>
      <c r="AE231" s="291"/>
      <c r="AF231" s="291"/>
      <c r="AG231" s="291"/>
      <c r="AH231" s="291"/>
      <c r="AI231" s="291"/>
      <c r="AJ231" s="291"/>
      <c r="AK231" s="291"/>
      <c r="AL231" s="291"/>
      <c r="AM231" s="291"/>
      <c r="AN231" s="291"/>
      <c r="AO231" s="291"/>
      <c r="AP231" s="291"/>
      <c r="AQ231" s="291"/>
      <c r="AR231" s="291"/>
      <c r="AS231" s="291"/>
      <c r="AT231" s="291"/>
      <c r="AU231" s="291"/>
      <c r="AV231" s="291"/>
      <c r="AW231" s="291"/>
      <c r="AX231" s="291"/>
      <c r="AY231" s="291"/>
      <c r="AZ231" s="291"/>
      <c r="BA231" s="291"/>
      <c r="BB231" s="291"/>
      <c r="BC231" s="291"/>
      <c r="BD231" s="291"/>
      <c r="BE231" s="291"/>
      <c r="BF231" s="291"/>
      <c r="BG231" s="291"/>
      <c r="BH231" s="291"/>
      <c r="BI231" s="291"/>
      <c r="BJ231" s="291"/>
      <c r="BK231" s="291"/>
      <c r="BL231" s="291"/>
      <c r="BM231" s="291"/>
      <c r="BN231" s="291"/>
      <c r="BO231" s="291"/>
      <c r="BP231" s="291"/>
      <c r="BQ231" s="291"/>
      <c r="BR231" s="291"/>
    </row>
    <row r="232" spans="3:70" s="109" customFormat="1">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291"/>
      <c r="Z232" s="291"/>
      <c r="AA232" s="291"/>
      <c r="AB232" s="291"/>
      <c r="AC232" s="291"/>
      <c r="AD232" s="291"/>
      <c r="AE232" s="291"/>
      <c r="AF232" s="291"/>
      <c r="AG232" s="291"/>
      <c r="AH232" s="291"/>
      <c r="AI232" s="291"/>
      <c r="AJ232" s="291"/>
      <c r="AK232" s="291"/>
      <c r="AL232" s="291"/>
      <c r="AM232" s="291"/>
      <c r="AN232" s="291"/>
      <c r="AO232" s="291"/>
      <c r="AP232" s="291"/>
      <c r="AQ232" s="291"/>
      <c r="AR232" s="291"/>
      <c r="AS232" s="291"/>
      <c r="AT232" s="291"/>
      <c r="AU232" s="291"/>
      <c r="AV232" s="291"/>
      <c r="AW232" s="291"/>
      <c r="AX232" s="291"/>
      <c r="AY232" s="291"/>
      <c r="AZ232" s="291"/>
      <c r="BA232" s="291"/>
      <c r="BB232" s="291"/>
      <c r="BC232" s="291"/>
      <c r="BD232" s="291"/>
      <c r="BE232" s="291"/>
      <c r="BF232" s="291"/>
      <c r="BG232" s="291"/>
      <c r="BH232" s="291"/>
      <c r="BI232" s="291"/>
      <c r="BJ232" s="291"/>
      <c r="BK232" s="291"/>
      <c r="BL232" s="291"/>
      <c r="BM232" s="291"/>
      <c r="BN232" s="291"/>
      <c r="BO232" s="291"/>
      <c r="BP232" s="291"/>
      <c r="BQ232" s="291"/>
      <c r="BR232" s="291"/>
    </row>
    <row r="233" spans="3:70" s="109" customFormat="1">
      <c r="C233" s="291"/>
      <c r="D233" s="291"/>
      <c r="E233" s="291"/>
      <c r="F233" s="291"/>
      <c r="G233" s="291"/>
      <c r="H233" s="291"/>
      <c r="I233" s="291"/>
      <c r="J233" s="291"/>
      <c r="K233" s="291"/>
      <c r="L233" s="291"/>
      <c r="M233" s="291"/>
      <c r="N233" s="291"/>
      <c r="O233" s="291"/>
      <c r="P233" s="291"/>
      <c r="Q233" s="291"/>
      <c r="R233" s="291"/>
      <c r="S233" s="291"/>
      <c r="T233" s="291"/>
      <c r="U233" s="291"/>
      <c r="V233" s="291"/>
      <c r="W233" s="291"/>
      <c r="X233" s="291"/>
      <c r="Y233" s="291"/>
      <c r="Z233" s="291"/>
      <c r="AA233" s="291"/>
      <c r="AB233" s="291"/>
      <c r="AC233" s="291"/>
      <c r="AD233" s="291"/>
      <c r="AE233" s="291"/>
      <c r="AF233" s="291"/>
      <c r="AG233" s="291"/>
      <c r="AH233" s="291"/>
      <c r="AI233" s="291"/>
      <c r="AJ233" s="291"/>
      <c r="AK233" s="291"/>
      <c r="AL233" s="291"/>
      <c r="AM233" s="291"/>
      <c r="AN233" s="291"/>
      <c r="AO233" s="291"/>
      <c r="AP233" s="291"/>
      <c r="AQ233" s="291"/>
      <c r="AR233" s="291"/>
      <c r="AS233" s="291"/>
      <c r="AT233" s="291"/>
      <c r="AU233" s="291"/>
      <c r="AV233" s="291"/>
      <c r="AW233" s="291"/>
      <c r="AX233" s="291"/>
      <c r="AY233" s="291"/>
      <c r="AZ233" s="291"/>
      <c r="BA233" s="291"/>
      <c r="BB233" s="291"/>
      <c r="BC233" s="291"/>
      <c r="BD233" s="291"/>
      <c r="BE233" s="291"/>
      <c r="BF233" s="291"/>
      <c r="BG233" s="291"/>
      <c r="BH233" s="291"/>
      <c r="BI233" s="291"/>
      <c r="BJ233" s="291"/>
      <c r="BK233" s="291"/>
      <c r="BL233" s="291"/>
      <c r="BM233" s="291"/>
      <c r="BN233" s="291"/>
      <c r="BO233" s="291"/>
      <c r="BP233" s="291"/>
      <c r="BQ233" s="291"/>
      <c r="BR233" s="291"/>
    </row>
    <row r="234" spans="3:70" s="109" customFormat="1">
      <c r="C234" s="291"/>
      <c r="D234" s="291"/>
      <c r="E234" s="291"/>
      <c r="F234" s="291"/>
      <c r="G234" s="291"/>
      <c r="H234" s="291"/>
      <c r="I234" s="291"/>
      <c r="J234" s="291"/>
      <c r="K234" s="291"/>
      <c r="L234" s="291"/>
      <c r="M234" s="291"/>
      <c r="N234" s="291"/>
      <c r="O234" s="291"/>
      <c r="P234" s="291"/>
      <c r="Q234" s="291"/>
      <c r="R234" s="291"/>
      <c r="S234" s="291"/>
      <c r="T234" s="291"/>
      <c r="U234" s="291"/>
      <c r="V234" s="291"/>
      <c r="W234" s="291"/>
      <c r="X234" s="291"/>
      <c r="Y234" s="291"/>
      <c r="Z234" s="291"/>
      <c r="AA234" s="291"/>
      <c r="AB234" s="291"/>
      <c r="AC234" s="291"/>
      <c r="AD234" s="291"/>
      <c r="AE234" s="291"/>
      <c r="AF234" s="291"/>
      <c r="AG234" s="291"/>
      <c r="AH234" s="291"/>
      <c r="AI234" s="291"/>
      <c r="AJ234" s="291"/>
      <c r="AK234" s="291"/>
      <c r="AL234" s="291"/>
      <c r="AM234" s="291"/>
      <c r="AN234" s="291"/>
      <c r="AO234" s="291"/>
      <c r="AP234" s="291"/>
      <c r="AQ234" s="291"/>
      <c r="AR234" s="291"/>
      <c r="AS234" s="291"/>
      <c r="AT234" s="291"/>
      <c r="AU234" s="291"/>
      <c r="AV234" s="291"/>
      <c r="AW234" s="291"/>
      <c r="AX234" s="291"/>
      <c r="AY234" s="291"/>
      <c r="AZ234" s="291"/>
      <c r="BA234" s="291"/>
      <c r="BB234" s="291"/>
      <c r="BC234" s="291"/>
      <c r="BD234" s="291"/>
      <c r="BE234" s="291"/>
      <c r="BF234" s="291"/>
      <c r="BG234" s="291"/>
      <c r="BH234" s="291"/>
      <c r="BI234" s="291"/>
      <c r="BJ234" s="291"/>
      <c r="BK234" s="291"/>
      <c r="BL234" s="291"/>
      <c r="BM234" s="291"/>
      <c r="BN234" s="291"/>
      <c r="BO234" s="291"/>
      <c r="BP234" s="291"/>
      <c r="BQ234" s="291"/>
      <c r="BR234" s="291"/>
    </row>
    <row r="235" spans="3:70" s="109" customFormat="1">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291"/>
      <c r="Z235" s="291"/>
      <c r="AA235" s="291"/>
      <c r="AB235" s="291"/>
      <c r="AC235" s="291"/>
      <c r="AD235" s="291"/>
      <c r="AE235" s="291"/>
      <c r="AF235" s="291"/>
      <c r="AG235" s="291"/>
      <c r="AH235" s="291"/>
      <c r="AI235" s="291"/>
      <c r="AJ235" s="291"/>
      <c r="AK235" s="291"/>
      <c r="AL235" s="291"/>
      <c r="AM235" s="291"/>
      <c r="AN235" s="291"/>
      <c r="AO235" s="291"/>
      <c r="AP235" s="291"/>
      <c r="AQ235" s="291"/>
      <c r="AR235" s="291"/>
      <c r="AS235" s="291"/>
      <c r="AT235" s="291"/>
      <c r="AU235" s="291"/>
      <c r="AV235" s="291"/>
      <c r="AW235" s="291"/>
      <c r="AX235" s="291"/>
      <c r="AY235" s="291"/>
      <c r="AZ235" s="291"/>
      <c r="BA235" s="291"/>
      <c r="BB235" s="291"/>
      <c r="BC235" s="291"/>
      <c r="BD235" s="291"/>
      <c r="BE235" s="291"/>
      <c r="BF235" s="291"/>
      <c r="BG235" s="291"/>
      <c r="BH235" s="291"/>
      <c r="BI235" s="291"/>
      <c r="BJ235" s="291"/>
      <c r="BK235" s="291"/>
      <c r="BL235" s="291"/>
      <c r="BM235" s="291"/>
      <c r="BN235" s="291"/>
      <c r="BO235" s="291"/>
      <c r="BP235" s="291"/>
      <c r="BQ235" s="291"/>
      <c r="BR235" s="291"/>
    </row>
    <row r="236" spans="3:70" s="109" customFormat="1">
      <c r="C236" s="291"/>
      <c r="D236" s="291"/>
      <c r="E236" s="291"/>
      <c r="F236" s="291"/>
      <c r="G236" s="291"/>
      <c r="H236" s="291"/>
      <c r="I236" s="291"/>
      <c r="J236" s="291"/>
      <c r="K236" s="291"/>
      <c r="L236" s="291"/>
      <c r="M236" s="291"/>
      <c r="N236" s="291"/>
      <c r="O236" s="291"/>
      <c r="P236" s="291"/>
      <c r="Q236" s="291"/>
      <c r="R236" s="291"/>
      <c r="S236" s="291"/>
      <c r="T236" s="291"/>
      <c r="U236" s="291"/>
      <c r="V236" s="291"/>
      <c r="W236" s="291"/>
      <c r="X236" s="291"/>
      <c r="Y236" s="291"/>
      <c r="Z236" s="291"/>
      <c r="AA236" s="291"/>
      <c r="AB236" s="291"/>
      <c r="AC236" s="291"/>
      <c r="AD236" s="291"/>
      <c r="AE236" s="291"/>
      <c r="AF236" s="291"/>
      <c r="AG236" s="291"/>
      <c r="AH236" s="291"/>
      <c r="AI236" s="291"/>
      <c r="AJ236" s="291"/>
      <c r="AK236" s="291"/>
      <c r="AL236" s="291"/>
      <c r="AM236" s="291"/>
      <c r="AN236" s="291"/>
      <c r="AO236" s="291"/>
      <c r="AP236" s="291"/>
      <c r="AQ236" s="291"/>
      <c r="AR236" s="291"/>
      <c r="AS236" s="291"/>
      <c r="AT236" s="291"/>
      <c r="AU236" s="291"/>
      <c r="AV236" s="291"/>
      <c r="AW236" s="291"/>
      <c r="AX236" s="291"/>
      <c r="AY236" s="291"/>
      <c r="AZ236" s="291"/>
      <c r="BA236" s="291"/>
      <c r="BB236" s="291"/>
      <c r="BC236" s="291"/>
      <c r="BD236" s="291"/>
      <c r="BE236" s="291"/>
      <c r="BF236" s="291"/>
      <c r="BG236" s="291"/>
      <c r="BH236" s="291"/>
      <c r="BI236" s="291"/>
      <c r="BJ236" s="291"/>
      <c r="BK236" s="291"/>
      <c r="BL236" s="291"/>
      <c r="BM236" s="291"/>
      <c r="BN236" s="291"/>
      <c r="BO236" s="291"/>
      <c r="BP236" s="291"/>
      <c r="BQ236" s="291"/>
      <c r="BR236" s="291"/>
    </row>
    <row r="237" spans="3:70" s="109" customFormat="1">
      <c r="C237" s="291"/>
      <c r="D237" s="291"/>
      <c r="E237" s="291"/>
      <c r="F237" s="291"/>
      <c r="G237" s="291"/>
      <c r="H237" s="291"/>
      <c r="I237" s="291"/>
      <c r="J237" s="291"/>
      <c r="K237" s="291"/>
      <c r="L237" s="291"/>
      <c r="M237" s="291"/>
      <c r="N237" s="291"/>
      <c r="O237" s="291"/>
      <c r="P237" s="291"/>
      <c r="Q237" s="291"/>
      <c r="R237" s="291"/>
      <c r="S237" s="291"/>
      <c r="T237" s="291"/>
      <c r="U237" s="291"/>
      <c r="V237" s="291"/>
      <c r="W237" s="291"/>
      <c r="X237" s="291"/>
      <c r="Y237" s="291"/>
      <c r="Z237" s="291"/>
      <c r="AA237" s="291"/>
      <c r="AB237" s="291"/>
      <c r="AC237" s="291"/>
      <c r="AD237" s="291"/>
      <c r="AE237" s="291"/>
      <c r="AF237" s="291"/>
      <c r="AG237" s="291"/>
      <c r="AH237" s="291"/>
      <c r="AI237" s="291"/>
      <c r="AJ237" s="291"/>
      <c r="AK237" s="291"/>
      <c r="AL237" s="291"/>
      <c r="AM237" s="291"/>
      <c r="AN237" s="291"/>
      <c r="AO237" s="291"/>
      <c r="AP237" s="291"/>
      <c r="AQ237" s="291"/>
      <c r="AR237" s="291"/>
      <c r="AS237" s="291"/>
      <c r="AT237" s="291"/>
      <c r="AU237" s="291"/>
      <c r="AV237" s="291"/>
      <c r="AW237" s="291"/>
      <c r="AX237" s="291"/>
      <c r="AY237" s="291"/>
      <c r="AZ237" s="291"/>
      <c r="BA237" s="291"/>
      <c r="BB237" s="291"/>
      <c r="BC237" s="291"/>
      <c r="BD237" s="291"/>
      <c r="BE237" s="291"/>
      <c r="BF237" s="291"/>
      <c r="BG237" s="291"/>
      <c r="BH237" s="291"/>
      <c r="BI237" s="291"/>
      <c r="BJ237" s="291"/>
      <c r="BK237" s="291"/>
      <c r="BL237" s="291"/>
      <c r="BM237" s="291"/>
      <c r="BN237" s="291"/>
      <c r="BO237" s="291"/>
      <c r="BP237" s="291"/>
      <c r="BQ237" s="291"/>
      <c r="BR237" s="291"/>
    </row>
    <row r="238" spans="3:70" s="109" customFormat="1">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291"/>
      <c r="Z238" s="291"/>
      <c r="AA238" s="291"/>
      <c r="AB238" s="291"/>
      <c r="AC238" s="291"/>
      <c r="AD238" s="291"/>
      <c r="AE238" s="291"/>
      <c r="AF238" s="291"/>
      <c r="AG238" s="291"/>
      <c r="AH238" s="291"/>
      <c r="AI238" s="291"/>
      <c r="AJ238" s="291"/>
      <c r="AK238" s="291"/>
      <c r="AL238" s="291"/>
      <c r="AM238" s="291"/>
      <c r="AN238" s="291"/>
      <c r="AO238" s="291"/>
      <c r="AP238" s="291"/>
      <c r="AQ238" s="291"/>
      <c r="AR238" s="291"/>
      <c r="AS238" s="291"/>
      <c r="AT238" s="291"/>
      <c r="AU238" s="291"/>
      <c r="AV238" s="291"/>
      <c r="AW238" s="291"/>
      <c r="AX238" s="291"/>
      <c r="AY238" s="291"/>
      <c r="AZ238" s="291"/>
      <c r="BA238" s="291"/>
      <c r="BB238" s="291"/>
      <c r="BC238" s="291"/>
      <c r="BD238" s="291"/>
      <c r="BE238" s="291"/>
      <c r="BF238" s="291"/>
      <c r="BG238" s="291"/>
      <c r="BH238" s="291"/>
      <c r="BI238" s="291"/>
      <c r="BJ238" s="291"/>
      <c r="BK238" s="291"/>
      <c r="BL238" s="291"/>
      <c r="BM238" s="291"/>
      <c r="BN238" s="291"/>
      <c r="BO238" s="291"/>
      <c r="BP238" s="291"/>
      <c r="BQ238" s="291"/>
      <c r="BR238" s="291"/>
    </row>
    <row r="239" spans="3:70" s="109" customFormat="1">
      <c r="C239" s="291"/>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291"/>
      <c r="Z239" s="291"/>
      <c r="AA239" s="291"/>
      <c r="AB239" s="291"/>
      <c r="AC239" s="291"/>
      <c r="AD239" s="291"/>
      <c r="AE239" s="291"/>
      <c r="AF239" s="291"/>
      <c r="AG239" s="291"/>
      <c r="AH239" s="291"/>
      <c r="AI239" s="291"/>
      <c r="AJ239" s="291"/>
      <c r="AK239" s="291"/>
      <c r="AL239" s="291"/>
      <c r="AM239" s="291"/>
      <c r="AN239" s="291"/>
      <c r="AO239" s="291"/>
      <c r="AP239" s="291"/>
      <c r="AQ239" s="291"/>
      <c r="AR239" s="291"/>
      <c r="AS239" s="291"/>
      <c r="AT239" s="291"/>
      <c r="AU239" s="291"/>
      <c r="AV239" s="291"/>
      <c r="AW239" s="291"/>
      <c r="AX239" s="291"/>
      <c r="AY239" s="291"/>
      <c r="AZ239" s="291"/>
      <c r="BA239" s="291"/>
      <c r="BB239" s="291"/>
      <c r="BC239" s="291"/>
      <c r="BD239" s="291"/>
      <c r="BE239" s="291"/>
      <c r="BF239" s="291"/>
      <c r="BG239" s="291"/>
      <c r="BH239" s="291"/>
      <c r="BI239" s="291"/>
      <c r="BJ239" s="291"/>
      <c r="BK239" s="291"/>
      <c r="BL239" s="291"/>
      <c r="BM239" s="291"/>
      <c r="BN239" s="291"/>
      <c r="BO239" s="291"/>
      <c r="BP239" s="291"/>
      <c r="BQ239" s="291"/>
      <c r="BR239" s="291"/>
    </row>
    <row r="240" spans="3:70" s="109" customFormat="1">
      <c r="C240" s="291"/>
      <c r="D240" s="291"/>
      <c r="E240" s="291"/>
      <c r="F240" s="291"/>
      <c r="G240" s="291"/>
      <c r="H240" s="291"/>
      <c r="I240" s="291"/>
      <c r="J240" s="291"/>
      <c r="K240" s="291"/>
      <c r="L240" s="291"/>
      <c r="M240" s="291"/>
      <c r="N240" s="291"/>
      <c r="O240" s="291"/>
      <c r="P240" s="291"/>
      <c r="Q240" s="291"/>
      <c r="R240" s="291"/>
      <c r="S240" s="291"/>
      <c r="T240" s="291"/>
      <c r="U240" s="291"/>
      <c r="V240" s="291"/>
      <c r="W240" s="291"/>
      <c r="X240" s="291"/>
      <c r="Y240" s="291"/>
      <c r="Z240" s="291"/>
      <c r="AA240" s="291"/>
      <c r="AB240" s="291"/>
      <c r="AC240" s="291"/>
      <c r="AD240" s="291"/>
      <c r="AE240" s="291"/>
      <c r="AF240" s="291"/>
      <c r="AG240" s="291"/>
      <c r="AH240" s="291"/>
      <c r="AI240" s="291"/>
      <c r="AJ240" s="291"/>
      <c r="AK240" s="291"/>
      <c r="AL240" s="291"/>
      <c r="AM240" s="291"/>
      <c r="AN240" s="291"/>
      <c r="AO240" s="291"/>
      <c r="AP240" s="291"/>
      <c r="AQ240" s="291"/>
      <c r="AR240" s="291"/>
      <c r="AS240" s="291"/>
      <c r="AT240" s="291"/>
      <c r="AU240" s="291"/>
      <c r="AV240" s="291"/>
      <c r="AW240" s="291"/>
      <c r="AX240" s="291"/>
      <c r="AY240" s="291"/>
      <c r="AZ240" s="291"/>
      <c r="BA240" s="291"/>
      <c r="BB240" s="291"/>
      <c r="BC240" s="291"/>
      <c r="BD240" s="291"/>
      <c r="BE240" s="291"/>
      <c r="BF240" s="291"/>
      <c r="BG240" s="291"/>
      <c r="BH240" s="291"/>
      <c r="BI240" s="291"/>
      <c r="BJ240" s="291"/>
      <c r="BK240" s="291"/>
      <c r="BL240" s="291"/>
      <c r="BM240" s="291"/>
      <c r="BN240" s="291"/>
      <c r="BO240" s="291"/>
      <c r="BP240" s="291"/>
      <c r="BQ240" s="291"/>
      <c r="BR240" s="291"/>
    </row>
    <row r="241" spans="3:70" s="109" customFormat="1">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291"/>
      <c r="Z241" s="291"/>
      <c r="AA241" s="291"/>
      <c r="AB241" s="291"/>
      <c r="AC241" s="291"/>
      <c r="AD241" s="291"/>
      <c r="AE241" s="291"/>
      <c r="AF241" s="291"/>
      <c r="AG241" s="291"/>
      <c r="AH241" s="291"/>
      <c r="AI241" s="291"/>
      <c r="AJ241" s="291"/>
      <c r="AK241" s="291"/>
      <c r="AL241" s="291"/>
      <c r="AM241" s="291"/>
      <c r="AN241" s="291"/>
      <c r="AO241" s="291"/>
      <c r="AP241" s="291"/>
      <c r="AQ241" s="291"/>
      <c r="AR241" s="291"/>
      <c r="AS241" s="291"/>
      <c r="AT241" s="291"/>
      <c r="AU241" s="291"/>
      <c r="AV241" s="291"/>
      <c r="AW241" s="291"/>
      <c r="AX241" s="291"/>
      <c r="AY241" s="291"/>
      <c r="AZ241" s="291"/>
      <c r="BA241" s="291"/>
      <c r="BB241" s="291"/>
      <c r="BC241" s="291"/>
      <c r="BD241" s="291"/>
      <c r="BE241" s="291"/>
      <c r="BF241" s="291"/>
      <c r="BG241" s="291"/>
      <c r="BH241" s="291"/>
      <c r="BI241" s="291"/>
      <c r="BJ241" s="291"/>
      <c r="BK241" s="291"/>
      <c r="BL241" s="291"/>
      <c r="BM241" s="291"/>
      <c r="BN241" s="291"/>
      <c r="BO241" s="291"/>
      <c r="BP241" s="291"/>
      <c r="BQ241" s="291"/>
      <c r="BR241" s="291"/>
    </row>
    <row r="242" spans="3:70" s="109" customFormat="1">
      <c r="C242" s="291"/>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291"/>
      <c r="Z242" s="291"/>
      <c r="AA242" s="291"/>
      <c r="AB242" s="291"/>
      <c r="AC242" s="291"/>
      <c r="AD242" s="291"/>
      <c r="AE242" s="291"/>
      <c r="AF242" s="291"/>
      <c r="AG242" s="291"/>
      <c r="AH242" s="291"/>
      <c r="AI242" s="291"/>
      <c r="AJ242" s="291"/>
      <c r="AK242" s="291"/>
      <c r="AL242" s="291"/>
      <c r="AM242" s="291"/>
      <c r="AN242" s="291"/>
      <c r="AO242" s="291"/>
      <c r="AP242" s="291"/>
      <c r="AQ242" s="291"/>
      <c r="AR242" s="291"/>
      <c r="AS242" s="291"/>
      <c r="AT242" s="291"/>
      <c r="AU242" s="291"/>
      <c r="AV242" s="291"/>
      <c r="AW242" s="291"/>
      <c r="AX242" s="291"/>
      <c r="AY242" s="291"/>
      <c r="AZ242" s="291"/>
      <c r="BA242" s="291"/>
      <c r="BB242" s="291"/>
      <c r="BC242" s="291"/>
      <c r="BD242" s="291"/>
      <c r="BE242" s="291"/>
      <c r="BF242" s="291"/>
      <c r="BG242" s="291"/>
      <c r="BH242" s="291"/>
      <c r="BI242" s="291"/>
      <c r="BJ242" s="291"/>
      <c r="BK242" s="291"/>
      <c r="BL242" s="291"/>
      <c r="BM242" s="291"/>
      <c r="BN242" s="291"/>
      <c r="BO242" s="291"/>
      <c r="BP242" s="291"/>
      <c r="BQ242" s="291"/>
      <c r="BR242" s="291"/>
    </row>
    <row r="243" spans="3:70" s="109" customFormat="1">
      <c r="C243" s="291"/>
      <c r="D243" s="291"/>
      <c r="E243" s="291"/>
      <c r="F243" s="291"/>
      <c r="G243" s="291"/>
      <c r="H243" s="291"/>
      <c r="I243" s="291"/>
      <c r="J243" s="291"/>
      <c r="K243" s="291"/>
      <c r="L243" s="291"/>
      <c r="M243" s="291"/>
      <c r="N243" s="291"/>
      <c r="O243" s="291"/>
      <c r="P243" s="291"/>
      <c r="Q243" s="291"/>
      <c r="R243" s="291"/>
      <c r="S243" s="291"/>
      <c r="T243" s="291"/>
      <c r="U243" s="291"/>
      <c r="V243" s="291"/>
      <c r="W243" s="291"/>
      <c r="X243" s="291"/>
      <c r="Y243" s="291"/>
      <c r="Z243" s="291"/>
      <c r="AA243" s="291"/>
      <c r="AB243" s="291"/>
      <c r="AC243" s="291"/>
      <c r="AD243" s="291"/>
      <c r="AE243" s="291"/>
      <c r="AF243" s="291"/>
      <c r="AG243" s="291"/>
      <c r="AH243" s="291"/>
      <c r="AI243" s="291"/>
      <c r="AJ243" s="291"/>
      <c r="AK243" s="291"/>
      <c r="AL243" s="291"/>
      <c r="AM243" s="291"/>
      <c r="AN243" s="291"/>
      <c r="AO243" s="291"/>
      <c r="AP243" s="291"/>
      <c r="AQ243" s="291"/>
      <c r="AR243" s="291"/>
      <c r="AS243" s="291"/>
      <c r="AT243" s="291"/>
      <c r="AU243" s="291"/>
      <c r="AV243" s="291"/>
      <c r="AW243" s="291"/>
      <c r="AX243" s="291"/>
      <c r="AY243" s="291"/>
      <c r="AZ243" s="291"/>
      <c r="BA243" s="291"/>
      <c r="BB243" s="291"/>
      <c r="BC243" s="291"/>
      <c r="BD243" s="291"/>
      <c r="BE243" s="291"/>
      <c r="BF243" s="291"/>
      <c r="BG243" s="291"/>
      <c r="BH243" s="291"/>
      <c r="BI243" s="291"/>
      <c r="BJ243" s="291"/>
      <c r="BK243" s="291"/>
      <c r="BL243" s="291"/>
      <c r="BM243" s="291"/>
      <c r="BN243" s="291"/>
      <c r="BO243" s="291"/>
      <c r="BP243" s="291"/>
      <c r="BQ243" s="291"/>
      <c r="BR243" s="291"/>
    </row>
    <row r="244" spans="3:70" s="109" customFormat="1">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291"/>
      <c r="Z244" s="291"/>
      <c r="AA244" s="291"/>
      <c r="AB244" s="291"/>
      <c r="AC244" s="291"/>
      <c r="AD244" s="291"/>
      <c r="AE244" s="291"/>
      <c r="AF244" s="291"/>
      <c r="AG244" s="291"/>
      <c r="AH244" s="291"/>
      <c r="AI244" s="291"/>
      <c r="AJ244" s="291"/>
      <c r="AK244" s="291"/>
      <c r="AL244" s="291"/>
      <c r="AM244" s="291"/>
      <c r="AN244" s="291"/>
      <c r="AO244" s="291"/>
      <c r="AP244" s="291"/>
      <c r="AQ244" s="291"/>
      <c r="AR244" s="291"/>
      <c r="AS244" s="291"/>
      <c r="AT244" s="291"/>
      <c r="AU244" s="291"/>
      <c r="AV244" s="291"/>
      <c r="AW244" s="291"/>
      <c r="AX244" s="291"/>
      <c r="AY244" s="291"/>
      <c r="AZ244" s="291"/>
      <c r="BA244" s="291"/>
      <c r="BB244" s="291"/>
      <c r="BC244" s="291"/>
      <c r="BD244" s="291"/>
      <c r="BE244" s="291"/>
      <c r="BF244" s="291"/>
      <c r="BG244" s="291"/>
      <c r="BH244" s="291"/>
      <c r="BI244" s="291"/>
      <c r="BJ244" s="291"/>
      <c r="BK244" s="291"/>
      <c r="BL244" s="291"/>
      <c r="BM244" s="291"/>
      <c r="BN244" s="291"/>
      <c r="BO244" s="291"/>
      <c r="BP244" s="291"/>
      <c r="BQ244" s="291"/>
      <c r="BR244" s="291"/>
    </row>
    <row r="245" spans="3:70" s="109" customFormat="1">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291"/>
      <c r="Z245" s="291"/>
      <c r="AA245" s="291"/>
      <c r="AB245" s="291"/>
      <c r="AC245" s="291"/>
      <c r="AD245" s="291"/>
      <c r="AE245" s="291"/>
      <c r="AF245" s="291"/>
      <c r="AG245" s="291"/>
      <c r="AH245" s="291"/>
      <c r="AI245" s="291"/>
      <c r="AJ245" s="291"/>
      <c r="AK245" s="291"/>
      <c r="AL245" s="291"/>
      <c r="AM245" s="291"/>
      <c r="AN245" s="291"/>
      <c r="AO245" s="291"/>
      <c r="AP245" s="291"/>
      <c r="AQ245" s="291"/>
      <c r="AR245" s="291"/>
      <c r="AS245" s="291"/>
      <c r="AT245" s="291"/>
      <c r="AU245" s="291"/>
      <c r="AV245" s="291"/>
      <c r="AW245" s="291"/>
      <c r="AX245" s="291"/>
      <c r="AY245" s="291"/>
      <c r="AZ245" s="291"/>
      <c r="BA245" s="291"/>
      <c r="BB245" s="291"/>
      <c r="BC245" s="291"/>
      <c r="BD245" s="291"/>
      <c r="BE245" s="291"/>
      <c r="BF245" s="291"/>
      <c r="BG245" s="291"/>
      <c r="BH245" s="291"/>
      <c r="BI245" s="291"/>
      <c r="BJ245" s="291"/>
      <c r="BK245" s="291"/>
      <c r="BL245" s="291"/>
      <c r="BM245" s="291"/>
      <c r="BN245" s="291"/>
      <c r="BO245" s="291"/>
      <c r="BP245" s="291"/>
      <c r="BQ245" s="291"/>
      <c r="BR245" s="291"/>
    </row>
    <row r="246" spans="3:70" s="109" customFormat="1">
      <c r="C246" s="291"/>
      <c r="D246" s="291"/>
      <c r="E246" s="291"/>
      <c r="F246" s="291"/>
      <c r="G246" s="291"/>
      <c r="H246" s="291"/>
      <c r="I246" s="291"/>
      <c r="J246" s="291"/>
      <c r="K246" s="291"/>
      <c r="L246" s="291"/>
      <c r="M246" s="291"/>
      <c r="N246" s="291"/>
      <c r="O246" s="291"/>
      <c r="P246" s="291"/>
      <c r="Q246" s="291"/>
      <c r="R246" s="291"/>
      <c r="S246" s="291"/>
      <c r="T246" s="291"/>
      <c r="U246" s="291"/>
      <c r="V246" s="291"/>
      <c r="W246" s="291"/>
      <c r="X246" s="291"/>
      <c r="Y246" s="291"/>
      <c r="Z246" s="291"/>
      <c r="AA246" s="291"/>
      <c r="AB246" s="291"/>
      <c r="AC246" s="291"/>
      <c r="AD246" s="291"/>
      <c r="AE246" s="291"/>
      <c r="AF246" s="291"/>
      <c r="AG246" s="291"/>
      <c r="AH246" s="291"/>
      <c r="AI246" s="291"/>
      <c r="AJ246" s="291"/>
      <c r="AK246" s="291"/>
      <c r="AL246" s="291"/>
      <c r="AM246" s="291"/>
      <c r="AN246" s="291"/>
      <c r="AO246" s="291"/>
      <c r="AP246" s="291"/>
      <c r="AQ246" s="291"/>
      <c r="AR246" s="291"/>
      <c r="AS246" s="291"/>
      <c r="AT246" s="291"/>
      <c r="AU246" s="291"/>
      <c r="AV246" s="291"/>
      <c r="AW246" s="291"/>
      <c r="AX246" s="291"/>
      <c r="AY246" s="291"/>
      <c r="AZ246" s="291"/>
      <c r="BA246" s="291"/>
      <c r="BB246" s="291"/>
      <c r="BC246" s="291"/>
      <c r="BD246" s="291"/>
      <c r="BE246" s="291"/>
      <c r="BF246" s="291"/>
      <c r="BG246" s="291"/>
      <c r="BH246" s="291"/>
      <c r="BI246" s="291"/>
      <c r="BJ246" s="291"/>
      <c r="BK246" s="291"/>
      <c r="BL246" s="291"/>
      <c r="BM246" s="291"/>
      <c r="BN246" s="291"/>
      <c r="BO246" s="291"/>
      <c r="BP246" s="291"/>
      <c r="BQ246" s="291"/>
      <c r="BR246" s="291"/>
    </row>
    <row r="247" spans="3:70" s="109" customFormat="1">
      <c r="C247" s="291"/>
      <c r="D247" s="291"/>
      <c r="E247" s="291"/>
      <c r="F247" s="291"/>
      <c r="G247" s="291"/>
      <c r="H247" s="291"/>
      <c r="I247" s="291"/>
      <c r="J247" s="291"/>
      <c r="K247" s="291"/>
      <c r="L247" s="291"/>
      <c r="M247" s="291"/>
      <c r="N247" s="291"/>
      <c r="O247" s="291"/>
      <c r="P247" s="291"/>
      <c r="Q247" s="291"/>
      <c r="R247" s="291"/>
      <c r="S247" s="291"/>
      <c r="T247" s="291"/>
      <c r="U247" s="291"/>
      <c r="V247" s="291"/>
      <c r="W247" s="291"/>
      <c r="X247" s="291"/>
      <c r="Y247" s="291"/>
      <c r="Z247" s="291"/>
      <c r="AA247" s="291"/>
      <c r="AB247" s="291"/>
      <c r="AC247" s="291"/>
      <c r="AD247" s="291"/>
      <c r="AE247" s="291"/>
      <c r="AF247" s="291"/>
      <c r="AG247" s="291"/>
      <c r="AH247" s="291"/>
      <c r="AI247" s="291"/>
      <c r="AJ247" s="291"/>
      <c r="AK247" s="291"/>
      <c r="AL247" s="291"/>
      <c r="AM247" s="291"/>
      <c r="AN247" s="291"/>
      <c r="AO247" s="291"/>
      <c r="AP247" s="291"/>
      <c r="AQ247" s="291"/>
      <c r="AR247" s="291"/>
      <c r="AS247" s="291"/>
      <c r="AT247" s="291"/>
      <c r="AU247" s="291"/>
      <c r="AV247" s="291"/>
      <c r="AW247" s="291"/>
      <c r="AX247" s="291"/>
      <c r="AY247" s="291"/>
      <c r="AZ247" s="291"/>
      <c r="BA247" s="291"/>
      <c r="BB247" s="291"/>
      <c r="BC247" s="291"/>
      <c r="BD247" s="291"/>
      <c r="BE247" s="291"/>
      <c r="BF247" s="291"/>
      <c r="BG247" s="291"/>
      <c r="BH247" s="291"/>
      <c r="BI247" s="291"/>
      <c r="BJ247" s="291"/>
      <c r="BK247" s="291"/>
      <c r="BL247" s="291"/>
      <c r="BM247" s="291"/>
      <c r="BN247" s="291"/>
      <c r="BO247" s="291"/>
      <c r="BP247" s="291"/>
      <c r="BQ247" s="291"/>
      <c r="BR247" s="291"/>
    </row>
    <row r="248" spans="3:70" s="109" customFormat="1">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291"/>
      <c r="Z248" s="291"/>
      <c r="AA248" s="291"/>
      <c r="AB248" s="291"/>
      <c r="AC248" s="291"/>
      <c r="AD248" s="291"/>
      <c r="AE248" s="291"/>
      <c r="AF248" s="291"/>
      <c r="AG248" s="291"/>
      <c r="AH248" s="291"/>
      <c r="AI248" s="291"/>
      <c r="AJ248" s="291"/>
      <c r="AK248" s="291"/>
      <c r="AL248" s="291"/>
      <c r="AM248" s="291"/>
      <c r="AN248" s="291"/>
      <c r="AO248" s="291"/>
      <c r="AP248" s="291"/>
      <c r="AQ248" s="291"/>
      <c r="AR248" s="291"/>
      <c r="AS248" s="291"/>
      <c r="AT248" s="291"/>
      <c r="AU248" s="291"/>
      <c r="AV248" s="291"/>
      <c r="AW248" s="291"/>
      <c r="AX248" s="291"/>
      <c r="AY248" s="291"/>
      <c r="AZ248" s="291"/>
      <c r="BA248" s="291"/>
      <c r="BB248" s="291"/>
      <c r="BC248" s="291"/>
      <c r="BD248" s="291"/>
      <c r="BE248" s="291"/>
      <c r="BF248" s="291"/>
      <c r="BG248" s="291"/>
      <c r="BH248" s="291"/>
      <c r="BI248" s="291"/>
      <c r="BJ248" s="291"/>
      <c r="BK248" s="291"/>
      <c r="BL248" s="291"/>
      <c r="BM248" s="291"/>
      <c r="BN248" s="291"/>
      <c r="BO248" s="291"/>
      <c r="BP248" s="291"/>
      <c r="BQ248" s="291"/>
      <c r="BR248" s="291"/>
    </row>
    <row r="249" spans="3:70" s="109" customFormat="1">
      <c r="C249" s="291"/>
      <c r="D249" s="291"/>
      <c r="E249" s="291"/>
      <c r="F249" s="291"/>
      <c r="G249" s="291"/>
      <c r="H249" s="291"/>
      <c r="I249" s="291"/>
      <c r="J249" s="291"/>
      <c r="K249" s="291"/>
      <c r="L249" s="291"/>
      <c r="M249" s="291"/>
      <c r="N249" s="291"/>
      <c r="O249" s="291"/>
      <c r="P249" s="291"/>
      <c r="Q249" s="291"/>
      <c r="R249" s="291"/>
      <c r="S249" s="291"/>
      <c r="T249" s="291"/>
      <c r="U249" s="291"/>
      <c r="V249" s="291"/>
      <c r="W249" s="291"/>
      <c r="X249" s="291"/>
      <c r="Y249" s="291"/>
      <c r="Z249" s="291"/>
      <c r="AA249" s="291"/>
      <c r="AB249" s="291"/>
      <c r="AC249" s="291"/>
      <c r="AD249" s="291"/>
      <c r="AE249" s="291"/>
      <c r="AF249" s="291"/>
      <c r="AG249" s="291"/>
      <c r="AH249" s="291"/>
      <c r="AI249" s="291"/>
      <c r="AJ249" s="291"/>
      <c r="AK249" s="291"/>
      <c r="AL249" s="291"/>
      <c r="AM249" s="291"/>
      <c r="AN249" s="291"/>
      <c r="AO249" s="291"/>
      <c r="AP249" s="291"/>
      <c r="AQ249" s="291"/>
      <c r="AR249" s="291"/>
      <c r="AS249" s="291"/>
      <c r="AT249" s="291"/>
      <c r="AU249" s="291"/>
      <c r="AV249" s="291"/>
      <c r="AW249" s="291"/>
      <c r="AX249" s="291"/>
      <c r="AY249" s="291"/>
      <c r="AZ249" s="291"/>
      <c r="BA249" s="291"/>
      <c r="BB249" s="291"/>
      <c r="BC249" s="291"/>
      <c r="BD249" s="291"/>
      <c r="BE249" s="291"/>
      <c r="BF249" s="291"/>
      <c r="BG249" s="291"/>
      <c r="BH249" s="291"/>
      <c r="BI249" s="291"/>
      <c r="BJ249" s="291"/>
      <c r="BK249" s="291"/>
      <c r="BL249" s="291"/>
      <c r="BM249" s="291"/>
      <c r="BN249" s="291"/>
      <c r="BO249" s="291"/>
      <c r="BP249" s="291"/>
      <c r="BQ249" s="291"/>
      <c r="BR249" s="291"/>
    </row>
    <row r="250" spans="3:70" s="109" customFormat="1">
      <c r="C250" s="291"/>
      <c r="D250" s="291"/>
      <c r="E250" s="291"/>
      <c r="F250" s="291"/>
      <c r="G250" s="291"/>
      <c r="H250" s="291"/>
      <c r="I250" s="291"/>
      <c r="J250" s="291"/>
      <c r="K250" s="291"/>
      <c r="L250" s="291"/>
      <c r="M250" s="291"/>
      <c r="N250" s="291"/>
      <c r="O250" s="291"/>
      <c r="P250" s="291"/>
      <c r="Q250" s="291"/>
      <c r="R250" s="291"/>
      <c r="S250" s="291"/>
      <c r="T250" s="291"/>
      <c r="U250" s="291"/>
      <c r="V250" s="291"/>
      <c r="W250" s="291"/>
      <c r="X250" s="291"/>
      <c r="Y250" s="291"/>
      <c r="Z250" s="291"/>
      <c r="AA250" s="291"/>
      <c r="AB250" s="291"/>
      <c r="AC250" s="291"/>
      <c r="AD250" s="291"/>
      <c r="AE250" s="291"/>
      <c r="AF250" s="291"/>
      <c r="AG250" s="291"/>
      <c r="AH250" s="291"/>
      <c r="AI250" s="291"/>
      <c r="AJ250" s="291"/>
      <c r="AK250" s="291"/>
      <c r="AL250" s="291"/>
      <c r="AM250" s="291"/>
      <c r="AN250" s="291"/>
      <c r="AO250" s="291"/>
      <c r="AP250" s="291"/>
      <c r="AQ250" s="291"/>
      <c r="AR250" s="291"/>
      <c r="AS250" s="291"/>
      <c r="AT250" s="291"/>
      <c r="AU250" s="291"/>
      <c r="AV250" s="291"/>
      <c r="AW250" s="291"/>
      <c r="AX250" s="291"/>
      <c r="AY250" s="291"/>
      <c r="AZ250" s="291"/>
      <c r="BA250" s="291"/>
      <c r="BB250" s="291"/>
      <c r="BC250" s="291"/>
      <c r="BD250" s="291"/>
      <c r="BE250" s="291"/>
      <c r="BF250" s="291"/>
      <c r="BG250" s="291"/>
      <c r="BH250" s="291"/>
      <c r="BI250" s="291"/>
      <c r="BJ250" s="291"/>
      <c r="BK250" s="291"/>
      <c r="BL250" s="291"/>
      <c r="BM250" s="291"/>
      <c r="BN250" s="291"/>
      <c r="BO250" s="291"/>
      <c r="BP250" s="291"/>
      <c r="BQ250" s="291"/>
      <c r="BR250" s="291"/>
    </row>
    <row r="251" spans="3:70" s="109" customFormat="1">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291"/>
      <c r="Z251" s="291"/>
      <c r="AA251" s="291"/>
      <c r="AB251" s="291"/>
      <c r="AC251" s="291"/>
      <c r="AD251" s="291"/>
      <c r="AE251" s="291"/>
      <c r="AF251" s="291"/>
      <c r="AG251" s="291"/>
      <c r="AH251" s="291"/>
      <c r="AI251" s="291"/>
      <c r="AJ251" s="291"/>
      <c r="AK251" s="291"/>
      <c r="AL251" s="291"/>
      <c r="AM251" s="291"/>
      <c r="AN251" s="291"/>
      <c r="AO251" s="291"/>
      <c r="AP251" s="291"/>
      <c r="AQ251" s="291"/>
      <c r="AR251" s="291"/>
      <c r="AS251" s="291"/>
      <c r="AT251" s="291"/>
      <c r="AU251" s="291"/>
      <c r="AV251" s="291"/>
      <c r="AW251" s="291"/>
      <c r="AX251" s="291"/>
      <c r="AY251" s="291"/>
      <c r="AZ251" s="291"/>
      <c r="BA251" s="291"/>
      <c r="BB251" s="291"/>
      <c r="BC251" s="291"/>
      <c r="BD251" s="291"/>
      <c r="BE251" s="291"/>
      <c r="BF251" s="291"/>
      <c r="BG251" s="291"/>
      <c r="BH251" s="291"/>
      <c r="BI251" s="291"/>
      <c r="BJ251" s="291"/>
      <c r="BK251" s="291"/>
      <c r="BL251" s="291"/>
      <c r="BM251" s="291"/>
      <c r="BN251" s="291"/>
      <c r="BO251" s="291"/>
      <c r="BP251" s="291"/>
      <c r="BQ251" s="291"/>
      <c r="BR251" s="291"/>
    </row>
    <row r="252" spans="3:70" s="109" customFormat="1">
      <c r="C252" s="291"/>
      <c r="D252" s="291"/>
      <c r="E252" s="291"/>
      <c r="F252" s="291"/>
      <c r="G252" s="291"/>
      <c r="H252" s="291"/>
      <c r="I252" s="291"/>
      <c r="J252" s="291"/>
      <c r="K252" s="291"/>
      <c r="L252" s="291"/>
      <c r="M252" s="291"/>
      <c r="N252" s="291"/>
      <c r="O252" s="291"/>
      <c r="P252" s="291"/>
      <c r="Q252" s="291"/>
      <c r="R252" s="291"/>
      <c r="S252" s="291"/>
      <c r="T252" s="291"/>
      <c r="U252" s="291"/>
      <c r="V252" s="291"/>
      <c r="W252" s="291"/>
      <c r="X252" s="291"/>
      <c r="Y252" s="291"/>
      <c r="Z252" s="291"/>
      <c r="AA252" s="291"/>
      <c r="AB252" s="291"/>
      <c r="AC252" s="291"/>
      <c r="AD252" s="291"/>
      <c r="AE252" s="291"/>
      <c r="AF252" s="291"/>
      <c r="AG252" s="291"/>
      <c r="AH252" s="291"/>
      <c r="AI252" s="291"/>
      <c r="AJ252" s="291"/>
      <c r="AK252" s="291"/>
      <c r="AL252" s="291"/>
      <c r="AM252" s="291"/>
      <c r="AN252" s="291"/>
      <c r="AO252" s="291"/>
      <c r="AP252" s="291"/>
      <c r="AQ252" s="291"/>
      <c r="AR252" s="291"/>
      <c r="AS252" s="291"/>
      <c r="AT252" s="291"/>
      <c r="AU252" s="291"/>
      <c r="AV252" s="291"/>
      <c r="AW252" s="291"/>
      <c r="AX252" s="291"/>
      <c r="AY252" s="291"/>
      <c r="AZ252" s="291"/>
      <c r="BA252" s="291"/>
      <c r="BB252" s="291"/>
      <c r="BC252" s="291"/>
      <c r="BD252" s="291"/>
      <c r="BE252" s="291"/>
      <c r="BF252" s="291"/>
      <c r="BG252" s="291"/>
      <c r="BH252" s="291"/>
      <c r="BI252" s="291"/>
      <c r="BJ252" s="291"/>
      <c r="BK252" s="291"/>
      <c r="BL252" s="291"/>
      <c r="BM252" s="291"/>
      <c r="BN252" s="291"/>
      <c r="BO252" s="291"/>
      <c r="BP252" s="291"/>
      <c r="BQ252" s="291"/>
      <c r="BR252" s="291"/>
    </row>
    <row r="253" spans="3:70" s="109" customFormat="1">
      <c r="C253" s="291"/>
      <c r="D253" s="291"/>
      <c r="E253" s="291"/>
      <c r="F253" s="291"/>
      <c r="G253" s="291"/>
      <c r="H253" s="291"/>
      <c r="I253" s="291"/>
      <c r="J253" s="291"/>
      <c r="K253" s="291"/>
      <c r="L253" s="291"/>
      <c r="M253" s="291"/>
      <c r="N253" s="291"/>
      <c r="O253" s="291"/>
      <c r="P253" s="291"/>
      <c r="Q253" s="291"/>
      <c r="R253" s="291"/>
      <c r="S253" s="291"/>
      <c r="T253" s="291"/>
      <c r="U253" s="291"/>
      <c r="V253" s="291"/>
      <c r="W253" s="291"/>
      <c r="X253" s="291"/>
      <c r="Y253" s="291"/>
      <c r="Z253" s="291"/>
      <c r="AA253" s="291"/>
      <c r="AB253" s="291"/>
      <c r="AC253" s="291"/>
      <c r="AD253" s="291"/>
      <c r="AE253" s="291"/>
      <c r="AF253" s="291"/>
      <c r="AG253" s="291"/>
      <c r="AH253" s="291"/>
      <c r="AI253" s="291"/>
      <c r="AJ253" s="291"/>
      <c r="AK253" s="291"/>
      <c r="AL253" s="291"/>
      <c r="AM253" s="291"/>
      <c r="AN253" s="291"/>
      <c r="AO253" s="291"/>
      <c r="AP253" s="291"/>
      <c r="AQ253" s="291"/>
      <c r="AR253" s="291"/>
      <c r="AS253" s="291"/>
      <c r="AT253" s="291"/>
      <c r="AU253" s="291"/>
      <c r="AV253" s="291"/>
      <c r="AW253" s="291"/>
      <c r="AX253" s="291"/>
      <c r="AY253" s="291"/>
      <c r="AZ253" s="291"/>
      <c r="BA253" s="291"/>
      <c r="BB253" s="291"/>
      <c r="BC253" s="291"/>
      <c r="BD253" s="291"/>
      <c r="BE253" s="291"/>
      <c r="BF253" s="291"/>
      <c r="BG253" s="291"/>
      <c r="BH253" s="291"/>
      <c r="BI253" s="291"/>
      <c r="BJ253" s="291"/>
      <c r="BK253" s="291"/>
      <c r="BL253" s="291"/>
      <c r="BM253" s="291"/>
      <c r="BN253" s="291"/>
      <c r="BO253" s="291"/>
      <c r="BP253" s="291"/>
      <c r="BQ253" s="291"/>
      <c r="BR253" s="291"/>
    </row>
    <row r="254" spans="3:70" s="109" customFormat="1">
      <c r="C254" s="291"/>
      <c r="D254" s="291"/>
      <c r="E254" s="291"/>
      <c r="F254" s="291"/>
      <c r="G254" s="291"/>
      <c r="H254" s="291"/>
      <c r="I254" s="291"/>
      <c r="J254" s="291"/>
      <c r="K254" s="291"/>
      <c r="L254" s="291"/>
      <c r="M254" s="291"/>
      <c r="N254" s="291"/>
      <c r="O254" s="291"/>
      <c r="P254" s="291"/>
      <c r="Q254" s="291"/>
      <c r="R254" s="291"/>
      <c r="S254" s="291"/>
      <c r="T254" s="291"/>
      <c r="U254" s="291"/>
      <c r="V254" s="291"/>
      <c r="W254" s="291"/>
      <c r="X254" s="291"/>
      <c r="Y254" s="291"/>
      <c r="Z254" s="291"/>
      <c r="AA254" s="291"/>
      <c r="AB254" s="291"/>
      <c r="AC254" s="291"/>
      <c r="AD254" s="291"/>
      <c r="AE254" s="291"/>
      <c r="AF254" s="291"/>
      <c r="AG254" s="291"/>
      <c r="AH254" s="291"/>
      <c r="AI254" s="291"/>
      <c r="AJ254" s="291"/>
      <c r="AK254" s="291"/>
      <c r="AL254" s="291"/>
      <c r="AM254" s="291"/>
      <c r="AN254" s="291"/>
      <c r="AO254" s="291"/>
      <c r="AP254" s="291"/>
      <c r="AQ254" s="291"/>
      <c r="AR254" s="291"/>
      <c r="AS254" s="291"/>
      <c r="AT254" s="291"/>
      <c r="AU254" s="291"/>
      <c r="AV254" s="291"/>
      <c r="AW254" s="291"/>
      <c r="AX254" s="291"/>
      <c r="AY254" s="291"/>
      <c r="AZ254" s="291"/>
      <c r="BA254" s="291"/>
      <c r="BB254" s="291"/>
      <c r="BC254" s="291"/>
      <c r="BD254" s="291"/>
      <c r="BE254" s="291"/>
      <c r="BF254" s="291"/>
      <c r="BG254" s="291"/>
      <c r="BH254" s="291"/>
      <c r="BI254" s="291"/>
      <c r="BJ254" s="291"/>
      <c r="BK254" s="291"/>
      <c r="BL254" s="291"/>
      <c r="BM254" s="291"/>
      <c r="BN254" s="291"/>
      <c r="BO254" s="291"/>
      <c r="BP254" s="291"/>
      <c r="BQ254" s="291"/>
      <c r="BR254" s="291"/>
    </row>
    <row r="255" spans="3:70" s="109" customFormat="1">
      <c r="C255" s="291"/>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291"/>
      <c r="Z255" s="291"/>
      <c r="AA255" s="291"/>
      <c r="AB255" s="291"/>
      <c r="AC255" s="291"/>
      <c r="AD255" s="291"/>
      <c r="AE255" s="291"/>
      <c r="AF255" s="291"/>
      <c r="AG255" s="291"/>
      <c r="AH255" s="291"/>
      <c r="AI255" s="291"/>
      <c r="AJ255" s="291"/>
      <c r="AK255" s="291"/>
      <c r="AL255" s="291"/>
      <c r="AM255" s="291"/>
      <c r="AN255" s="291"/>
      <c r="AO255" s="291"/>
      <c r="AP255" s="291"/>
      <c r="AQ255" s="291"/>
      <c r="AR255" s="291"/>
      <c r="AS255" s="291"/>
      <c r="AT255" s="291"/>
      <c r="AU255" s="291"/>
      <c r="AV255" s="291"/>
      <c r="AW255" s="291"/>
      <c r="AX255" s="291"/>
      <c r="AY255" s="291"/>
      <c r="AZ255" s="291"/>
      <c r="BA255" s="291"/>
      <c r="BB255" s="291"/>
      <c r="BC255" s="291"/>
      <c r="BD255" s="291"/>
      <c r="BE255" s="291"/>
      <c r="BF255" s="291"/>
      <c r="BG255" s="291"/>
      <c r="BH255" s="291"/>
      <c r="BI255" s="291"/>
      <c r="BJ255" s="291"/>
      <c r="BK255" s="291"/>
      <c r="BL255" s="291"/>
      <c r="BM255" s="291"/>
      <c r="BN255" s="291"/>
      <c r="BO255" s="291"/>
      <c r="BP255" s="291"/>
      <c r="BQ255" s="291"/>
      <c r="BR255" s="291"/>
    </row>
    <row r="256" spans="3:70" s="109" customFormat="1">
      <c r="C256" s="291"/>
      <c r="D256" s="291"/>
      <c r="E256" s="291"/>
      <c r="F256" s="291"/>
      <c r="G256" s="291"/>
      <c r="H256" s="291"/>
      <c r="I256" s="291"/>
      <c r="J256" s="291"/>
      <c r="K256" s="291"/>
      <c r="L256" s="291"/>
      <c r="M256" s="291"/>
      <c r="N256" s="291"/>
      <c r="O256" s="291"/>
      <c r="P256" s="291"/>
      <c r="Q256" s="291"/>
      <c r="R256" s="291"/>
      <c r="S256" s="291"/>
      <c r="T256" s="291"/>
      <c r="U256" s="291"/>
      <c r="V256" s="291"/>
      <c r="W256" s="291"/>
      <c r="X256" s="291"/>
      <c r="Y256" s="291"/>
      <c r="Z256" s="291"/>
      <c r="AA256" s="291"/>
      <c r="AB256" s="291"/>
      <c r="AC256" s="291"/>
      <c r="AD256" s="291"/>
      <c r="AE256" s="291"/>
      <c r="AF256" s="291"/>
      <c r="AG256" s="291"/>
      <c r="AH256" s="291"/>
      <c r="AI256" s="291"/>
      <c r="AJ256" s="291"/>
      <c r="AK256" s="291"/>
      <c r="AL256" s="291"/>
      <c r="AM256" s="291"/>
      <c r="AN256" s="291"/>
      <c r="AO256" s="291"/>
      <c r="AP256" s="291"/>
      <c r="AQ256" s="291"/>
      <c r="AR256" s="291"/>
      <c r="AS256" s="291"/>
      <c r="AT256" s="291"/>
      <c r="AU256" s="291"/>
      <c r="AV256" s="291"/>
      <c r="AW256" s="291"/>
      <c r="AX256" s="291"/>
      <c r="AY256" s="291"/>
      <c r="AZ256" s="291"/>
      <c r="BA256" s="291"/>
      <c r="BB256" s="291"/>
      <c r="BC256" s="291"/>
      <c r="BD256" s="291"/>
      <c r="BE256" s="291"/>
      <c r="BF256" s="291"/>
      <c r="BG256" s="291"/>
      <c r="BH256" s="291"/>
      <c r="BI256" s="291"/>
      <c r="BJ256" s="291"/>
      <c r="BK256" s="291"/>
      <c r="BL256" s="291"/>
      <c r="BM256" s="291"/>
      <c r="BN256" s="291"/>
      <c r="BO256" s="291"/>
      <c r="BP256" s="291"/>
      <c r="BQ256" s="291"/>
      <c r="BR256" s="291"/>
    </row>
    <row r="257" spans="3:70" s="109" customFormat="1">
      <c r="C257" s="291"/>
      <c r="D257" s="291"/>
      <c r="E257" s="291"/>
      <c r="F257" s="291"/>
      <c r="G257" s="291"/>
      <c r="H257" s="291"/>
      <c r="I257" s="291"/>
      <c r="J257" s="291"/>
      <c r="K257" s="291"/>
      <c r="L257" s="291"/>
      <c r="M257" s="291"/>
      <c r="N257" s="291"/>
      <c r="O257" s="291"/>
      <c r="P257" s="291"/>
      <c r="Q257" s="291"/>
      <c r="R257" s="291"/>
      <c r="S257" s="291"/>
      <c r="T257" s="291"/>
      <c r="U257" s="291"/>
      <c r="V257" s="291"/>
      <c r="W257" s="291"/>
      <c r="X257" s="291"/>
      <c r="Y257" s="291"/>
      <c r="Z257" s="291"/>
      <c r="AA257" s="291"/>
      <c r="AB257" s="291"/>
      <c r="AC257" s="291"/>
      <c r="AD257" s="291"/>
      <c r="AE257" s="291"/>
      <c r="AF257" s="291"/>
      <c r="AG257" s="291"/>
      <c r="AH257" s="291"/>
      <c r="AI257" s="291"/>
      <c r="AJ257" s="291"/>
      <c r="AK257" s="291"/>
      <c r="AL257" s="291"/>
      <c r="AM257" s="291"/>
      <c r="AN257" s="291"/>
      <c r="AO257" s="291"/>
      <c r="AP257" s="291"/>
      <c r="AQ257" s="291"/>
      <c r="AR257" s="291"/>
      <c r="AS257" s="291"/>
      <c r="AT257" s="291"/>
      <c r="AU257" s="291"/>
      <c r="AV257" s="291"/>
      <c r="AW257" s="291"/>
      <c r="AX257" s="291"/>
      <c r="AY257" s="291"/>
      <c r="AZ257" s="291"/>
      <c r="BA257" s="291"/>
      <c r="BB257" s="291"/>
      <c r="BC257" s="291"/>
      <c r="BD257" s="291"/>
      <c r="BE257" s="291"/>
      <c r="BF257" s="291"/>
      <c r="BG257" s="291"/>
      <c r="BH257" s="291"/>
      <c r="BI257" s="291"/>
      <c r="BJ257" s="291"/>
      <c r="BK257" s="291"/>
      <c r="BL257" s="291"/>
      <c r="BM257" s="291"/>
      <c r="BN257" s="291"/>
      <c r="BO257" s="291"/>
      <c r="BP257" s="291"/>
      <c r="BQ257" s="291"/>
      <c r="BR257" s="291"/>
    </row>
    <row r="258" spans="3:70" s="109" customFormat="1">
      <c r="C258" s="291"/>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291"/>
      <c r="Z258" s="291"/>
      <c r="AA258" s="291"/>
      <c r="AB258" s="291"/>
      <c r="AC258" s="291"/>
      <c r="AD258" s="291"/>
      <c r="AE258" s="291"/>
      <c r="AF258" s="291"/>
      <c r="AG258" s="291"/>
      <c r="AH258" s="291"/>
      <c r="AI258" s="291"/>
      <c r="AJ258" s="291"/>
      <c r="AK258" s="291"/>
      <c r="AL258" s="291"/>
      <c r="AM258" s="291"/>
      <c r="AN258" s="291"/>
      <c r="AO258" s="291"/>
      <c r="AP258" s="291"/>
      <c r="AQ258" s="291"/>
      <c r="AR258" s="291"/>
      <c r="AS258" s="291"/>
      <c r="AT258" s="291"/>
      <c r="AU258" s="291"/>
      <c r="AV258" s="291"/>
      <c r="AW258" s="291"/>
      <c r="AX258" s="291"/>
      <c r="AY258" s="291"/>
      <c r="AZ258" s="291"/>
      <c r="BA258" s="291"/>
      <c r="BB258" s="291"/>
      <c r="BC258" s="291"/>
      <c r="BD258" s="291"/>
      <c r="BE258" s="291"/>
      <c r="BF258" s="291"/>
      <c r="BG258" s="291"/>
      <c r="BH258" s="291"/>
      <c r="BI258" s="291"/>
      <c r="BJ258" s="291"/>
      <c r="BK258" s="291"/>
      <c r="BL258" s="291"/>
      <c r="BM258" s="291"/>
      <c r="BN258" s="291"/>
      <c r="BO258" s="291"/>
      <c r="BP258" s="291"/>
      <c r="BQ258" s="291"/>
      <c r="BR258" s="291"/>
    </row>
    <row r="259" spans="3:70" s="109" customFormat="1">
      <c r="C259" s="291"/>
      <c r="D259" s="291"/>
      <c r="E259" s="291"/>
      <c r="F259" s="291"/>
      <c r="G259" s="291"/>
      <c r="H259" s="291"/>
      <c r="I259" s="291"/>
      <c r="J259" s="291"/>
      <c r="K259" s="291"/>
      <c r="L259" s="291"/>
      <c r="M259" s="291"/>
      <c r="N259" s="291"/>
      <c r="O259" s="291"/>
      <c r="P259" s="291"/>
      <c r="Q259" s="291"/>
      <c r="R259" s="291"/>
      <c r="S259" s="291"/>
      <c r="T259" s="291"/>
      <c r="U259" s="291"/>
      <c r="V259" s="291"/>
      <c r="W259" s="291"/>
      <c r="X259" s="291"/>
      <c r="Y259" s="291"/>
      <c r="Z259" s="291"/>
      <c r="AA259" s="291"/>
      <c r="AB259" s="291"/>
      <c r="AC259" s="291"/>
      <c r="AD259" s="291"/>
      <c r="AE259" s="291"/>
      <c r="AF259" s="291"/>
      <c r="AG259" s="291"/>
      <c r="AH259" s="291"/>
      <c r="AI259" s="291"/>
      <c r="AJ259" s="291"/>
      <c r="AK259" s="291"/>
      <c r="AL259" s="291"/>
      <c r="AM259" s="291"/>
      <c r="AN259" s="291"/>
      <c r="AO259" s="291"/>
      <c r="AP259" s="291"/>
      <c r="AQ259" s="291"/>
      <c r="AR259" s="291"/>
      <c r="AS259" s="291"/>
      <c r="AT259" s="291"/>
      <c r="AU259" s="291"/>
      <c r="AV259" s="291"/>
      <c r="AW259" s="291"/>
      <c r="AX259" s="291"/>
      <c r="AY259" s="291"/>
      <c r="AZ259" s="291"/>
      <c r="BA259" s="291"/>
      <c r="BB259" s="291"/>
      <c r="BC259" s="291"/>
      <c r="BD259" s="291"/>
      <c r="BE259" s="291"/>
      <c r="BF259" s="291"/>
      <c r="BG259" s="291"/>
      <c r="BH259" s="291"/>
      <c r="BI259" s="291"/>
      <c r="BJ259" s="291"/>
      <c r="BK259" s="291"/>
      <c r="BL259" s="291"/>
      <c r="BM259" s="291"/>
      <c r="BN259" s="291"/>
      <c r="BO259" s="291"/>
      <c r="BP259" s="291"/>
      <c r="BQ259" s="291"/>
      <c r="BR259" s="291"/>
    </row>
    <row r="260" spans="3:70" s="109" customFormat="1">
      <c r="C260" s="291"/>
      <c r="D260" s="291"/>
      <c r="E260" s="291"/>
      <c r="F260" s="291"/>
      <c r="G260" s="291"/>
      <c r="H260" s="291"/>
      <c r="I260" s="291"/>
      <c r="J260" s="291"/>
      <c r="K260" s="291"/>
      <c r="L260" s="291"/>
      <c r="M260" s="291"/>
      <c r="N260" s="291"/>
      <c r="O260" s="291"/>
      <c r="P260" s="291"/>
      <c r="Q260" s="291"/>
      <c r="R260" s="291"/>
      <c r="S260" s="291"/>
      <c r="T260" s="291"/>
      <c r="U260" s="291"/>
      <c r="V260" s="291"/>
      <c r="W260" s="291"/>
      <c r="X260" s="291"/>
      <c r="Y260" s="291"/>
      <c r="Z260" s="291"/>
      <c r="AA260" s="291"/>
      <c r="AB260" s="291"/>
      <c r="AC260" s="291"/>
      <c r="AD260" s="291"/>
      <c r="AE260" s="291"/>
      <c r="AF260" s="291"/>
      <c r="AG260" s="291"/>
      <c r="AH260" s="291"/>
      <c r="AI260" s="291"/>
      <c r="AJ260" s="291"/>
      <c r="AK260" s="291"/>
      <c r="AL260" s="291"/>
      <c r="AM260" s="291"/>
      <c r="AN260" s="291"/>
      <c r="AO260" s="291"/>
      <c r="AP260" s="291"/>
      <c r="AQ260" s="291"/>
      <c r="AR260" s="291"/>
      <c r="AS260" s="291"/>
      <c r="AT260" s="291"/>
      <c r="AU260" s="291"/>
      <c r="AV260" s="291"/>
      <c r="AW260" s="291"/>
      <c r="AX260" s="291"/>
      <c r="AY260" s="291"/>
      <c r="AZ260" s="291"/>
      <c r="BA260" s="291"/>
      <c r="BB260" s="291"/>
      <c r="BC260" s="291"/>
      <c r="BD260" s="291"/>
      <c r="BE260" s="291"/>
      <c r="BF260" s="291"/>
      <c r="BG260" s="291"/>
      <c r="BH260" s="291"/>
      <c r="BI260" s="291"/>
      <c r="BJ260" s="291"/>
      <c r="BK260" s="291"/>
      <c r="BL260" s="291"/>
      <c r="BM260" s="291"/>
      <c r="BN260" s="291"/>
      <c r="BO260" s="291"/>
      <c r="BP260" s="291"/>
      <c r="BQ260" s="291"/>
      <c r="BR260" s="291"/>
    </row>
    <row r="261" spans="3:70" s="109" customFormat="1">
      <c r="C261" s="291"/>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291"/>
      <c r="Z261" s="291"/>
      <c r="AA261" s="291"/>
      <c r="AB261" s="291"/>
      <c r="AC261" s="291"/>
      <c r="AD261" s="291"/>
      <c r="AE261" s="291"/>
      <c r="AF261" s="291"/>
      <c r="AG261" s="291"/>
      <c r="AH261" s="291"/>
      <c r="AI261" s="291"/>
      <c r="AJ261" s="291"/>
      <c r="AK261" s="291"/>
      <c r="AL261" s="291"/>
      <c r="AM261" s="291"/>
      <c r="AN261" s="291"/>
      <c r="AO261" s="291"/>
      <c r="AP261" s="291"/>
      <c r="AQ261" s="291"/>
      <c r="AR261" s="291"/>
      <c r="AS261" s="291"/>
      <c r="AT261" s="291"/>
      <c r="AU261" s="291"/>
      <c r="AV261" s="291"/>
      <c r="AW261" s="291"/>
      <c r="AX261" s="291"/>
      <c r="AY261" s="291"/>
      <c r="AZ261" s="291"/>
      <c r="BA261" s="291"/>
      <c r="BB261" s="291"/>
      <c r="BC261" s="291"/>
      <c r="BD261" s="291"/>
      <c r="BE261" s="291"/>
      <c r="BF261" s="291"/>
      <c r="BG261" s="291"/>
      <c r="BH261" s="291"/>
      <c r="BI261" s="291"/>
      <c r="BJ261" s="291"/>
      <c r="BK261" s="291"/>
      <c r="BL261" s="291"/>
      <c r="BM261" s="291"/>
      <c r="BN261" s="291"/>
      <c r="BO261" s="291"/>
      <c r="BP261" s="291"/>
      <c r="BQ261" s="291"/>
      <c r="BR261" s="291"/>
    </row>
    <row r="262" spans="3:70" s="109" customFormat="1">
      <c r="C262" s="291"/>
      <c r="D262" s="291"/>
      <c r="E262" s="291"/>
      <c r="F262" s="291"/>
      <c r="G262" s="291"/>
      <c r="H262" s="291"/>
      <c r="I262" s="291"/>
      <c r="J262" s="291"/>
      <c r="K262" s="291"/>
      <c r="L262" s="291"/>
      <c r="M262" s="291"/>
      <c r="N262" s="291"/>
      <c r="O262" s="291"/>
      <c r="P262" s="291"/>
      <c r="Q262" s="291"/>
      <c r="R262" s="291"/>
      <c r="S262" s="291"/>
      <c r="T262" s="291"/>
      <c r="U262" s="291"/>
      <c r="V262" s="291"/>
      <c r="W262" s="291"/>
      <c r="X262" s="291"/>
      <c r="Y262" s="291"/>
      <c r="Z262" s="291"/>
      <c r="AA262" s="291"/>
      <c r="AB262" s="291"/>
      <c r="AC262" s="291"/>
      <c r="AD262" s="291"/>
      <c r="AE262" s="291"/>
      <c r="AF262" s="291"/>
      <c r="AG262" s="291"/>
      <c r="AH262" s="291"/>
      <c r="AI262" s="291"/>
      <c r="AJ262" s="291"/>
      <c r="AK262" s="291"/>
      <c r="AL262" s="291"/>
      <c r="AM262" s="291"/>
      <c r="AN262" s="291"/>
      <c r="AO262" s="291"/>
      <c r="AP262" s="291"/>
      <c r="AQ262" s="291"/>
      <c r="AR262" s="291"/>
      <c r="AS262" s="291"/>
      <c r="AT262" s="291"/>
      <c r="AU262" s="291"/>
      <c r="AV262" s="291"/>
      <c r="AW262" s="291"/>
      <c r="AX262" s="291"/>
      <c r="AY262" s="291"/>
      <c r="AZ262" s="291"/>
      <c r="BA262" s="291"/>
      <c r="BB262" s="291"/>
      <c r="BC262" s="291"/>
      <c r="BD262" s="291"/>
      <c r="BE262" s="291"/>
      <c r="BF262" s="291"/>
      <c r="BG262" s="291"/>
      <c r="BH262" s="291"/>
      <c r="BI262" s="291"/>
      <c r="BJ262" s="291"/>
      <c r="BK262" s="291"/>
      <c r="BL262" s="291"/>
      <c r="BM262" s="291"/>
      <c r="BN262" s="291"/>
      <c r="BO262" s="291"/>
      <c r="BP262" s="291"/>
      <c r="BQ262" s="291"/>
      <c r="BR262" s="291"/>
    </row>
    <row r="263" spans="3:70" s="109" customFormat="1">
      <c r="C263" s="291"/>
      <c r="D263" s="291"/>
      <c r="E263" s="291"/>
      <c r="F263" s="291"/>
      <c r="G263" s="291"/>
      <c r="H263" s="291"/>
      <c r="I263" s="291"/>
      <c r="J263" s="291"/>
      <c r="K263" s="291"/>
      <c r="L263" s="291"/>
      <c r="M263" s="291"/>
      <c r="N263" s="291"/>
      <c r="O263" s="291"/>
      <c r="P263" s="291"/>
      <c r="Q263" s="291"/>
      <c r="R263" s="291"/>
      <c r="S263" s="291"/>
      <c r="T263" s="291"/>
      <c r="U263" s="291"/>
      <c r="V263" s="291"/>
      <c r="W263" s="291"/>
      <c r="X263" s="291"/>
      <c r="Y263" s="291"/>
      <c r="Z263" s="291"/>
      <c r="AA263" s="291"/>
      <c r="AB263" s="291"/>
      <c r="AC263" s="291"/>
      <c r="AD263" s="291"/>
      <c r="AE263" s="291"/>
      <c r="AF263" s="291"/>
      <c r="AG263" s="291"/>
      <c r="AH263" s="291"/>
      <c r="AI263" s="291"/>
      <c r="AJ263" s="291"/>
      <c r="AK263" s="291"/>
      <c r="AL263" s="291"/>
      <c r="AM263" s="291"/>
      <c r="AN263" s="291"/>
      <c r="AO263" s="291"/>
      <c r="AP263" s="291"/>
      <c r="AQ263" s="291"/>
      <c r="AR263" s="291"/>
      <c r="AS263" s="291"/>
      <c r="AT263" s="291"/>
      <c r="AU263" s="291"/>
      <c r="AV263" s="291"/>
      <c r="AW263" s="291"/>
      <c r="AX263" s="291"/>
      <c r="AY263" s="291"/>
      <c r="AZ263" s="291"/>
      <c r="BA263" s="291"/>
      <c r="BB263" s="291"/>
      <c r="BC263" s="291"/>
      <c r="BD263" s="291"/>
      <c r="BE263" s="291"/>
      <c r="BF263" s="291"/>
      <c r="BG263" s="291"/>
      <c r="BH263" s="291"/>
      <c r="BI263" s="291"/>
      <c r="BJ263" s="291"/>
      <c r="BK263" s="291"/>
      <c r="BL263" s="291"/>
      <c r="BM263" s="291"/>
      <c r="BN263" s="291"/>
      <c r="BO263" s="291"/>
      <c r="BP263" s="291"/>
      <c r="BQ263" s="291"/>
      <c r="BR263" s="291"/>
    </row>
    <row r="264" spans="3:70" s="109" customFormat="1">
      <c r="C264" s="291"/>
      <c r="D264" s="291"/>
      <c r="E264" s="291"/>
      <c r="F264" s="291"/>
      <c r="G264" s="291"/>
      <c r="H264" s="291"/>
      <c r="I264" s="291"/>
      <c r="J264" s="291"/>
      <c r="K264" s="291"/>
      <c r="L264" s="291"/>
      <c r="M264" s="291"/>
      <c r="N264" s="291"/>
      <c r="O264" s="291"/>
      <c r="P264" s="291"/>
      <c r="Q264" s="291"/>
      <c r="R264" s="291"/>
      <c r="S264" s="291"/>
      <c r="T264" s="291"/>
      <c r="U264" s="291"/>
      <c r="V264" s="291"/>
      <c r="W264" s="291"/>
      <c r="X264" s="291"/>
      <c r="Y264" s="291"/>
      <c r="Z264" s="291"/>
      <c r="AA264" s="291"/>
      <c r="AB264" s="291"/>
      <c r="AC264" s="291"/>
      <c r="AD264" s="291"/>
      <c r="AE264" s="291"/>
      <c r="AF264" s="291"/>
      <c r="AG264" s="291"/>
      <c r="AH264" s="291"/>
      <c r="AI264" s="291"/>
      <c r="AJ264" s="291"/>
      <c r="AK264" s="291"/>
      <c r="AL264" s="291"/>
      <c r="AM264" s="291"/>
      <c r="AN264" s="291"/>
      <c r="AO264" s="291"/>
      <c r="AP264" s="291"/>
      <c r="AQ264" s="291"/>
      <c r="AR264" s="291"/>
      <c r="AS264" s="291"/>
      <c r="AT264" s="291"/>
      <c r="AU264" s="291"/>
      <c r="AV264" s="291"/>
      <c r="AW264" s="291"/>
      <c r="AX264" s="291"/>
      <c r="AY264" s="291"/>
      <c r="AZ264" s="291"/>
      <c r="BA264" s="291"/>
      <c r="BB264" s="291"/>
      <c r="BC264" s="291"/>
      <c r="BD264" s="291"/>
      <c r="BE264" s="291"/>
      <c r="BF264" s="291"/>
      <c r="BG264" s="291"/>
      <c r="BH264" s="291"/>
      <c r="BI264" s="291"/>
      <c r="BJ264" s="291"/>
      <c r="BK264" s="291"/>
      <c r="BL264" s="291"/>
      <c r="BM264" s="291"/>
      <c r="BN264" s="291"/>
      <c r="BO264" s="291"/>
      <c r="BP264" s="291"/>
      <c r="BQ264" s="291"/>
      <c r="BR264" s="291"/>
    </row>
    <row r="265" spans="3:70" s="109" customFormat="1">
      <c r="C265" s="291"/>
      <c r="D265" s="291"/>
      <c r="E265" s="291"/>
      <c r="F265" s="291"/>
      <c r="G265" s="291"/>
      <c r="H265" s="291"/>
      <c r="I265" s="291"/>
      <c r="J265" s="291"/>
      <c r="K265" s="291"/>
      <c r="L265" s="291"/>
      <c r="M265" s="291"/>
      <c r="N265" s="291"/>
      <c r="O265" s="291"/>
      <c r="P265" s="291"/>
      <c r="Q265" s="291"/>
      <c r="R265" s="291"/>
      <c r="S265" s="291"/>
      <c r="T265" s="291"/>
      <c r="U265" s="291"/>
      <c r="V265" s="291"/>
      <c r="W265" s="291"/>
      <c r="X265" s="291"/>
      <c r="Y265" s="291"/>
      <c r="Z265" s="291"/>
      <c r="AA265" s="291"/>
      <c r="AB265" s="291"/>
      <c r="AC265" s="291"/>
      <c r="AD265" s="291"/>
      <c r="AE265" s="291"/>
      <c r="AF265" s="291"/>
      <c r="AG265" s="291"/>
      <c r="AH265" s="291"/>
      <c r="AI265" s="291"/>
      <c r="AJ265" s="291"/>
      <c r="AK265" s="291"/>
      <c r="AL265" s="291"/>
      <c r="AM265" s="291"/>
      <c r="AN265" s="291"/>
      <c r="AO265" s="291"/>
      <c r="AP265" s="291"/>
      <c r="AQ265" s="291"/>
      <c r="AR265" s="291"/>
      <c r="AS265" s="291"/>
      <c r="AT265" s="291"/>
      <c r="AU265" s="291"/>
      <c r="AV265" s="291"/>
      <c r="AW265" s="291"/>
      <c r="AX265" s="291"/>
      <c r="AY265" s="291"/>
      <c r="AZ265" s="291"/>
      <c r="BA265" s="291"/>
      <c r="BB265" s="291"/>
      <c r="BC265" s="291"/>
      <c r="BD265" s="291"/>
      <c r="BE265" s="291"/>
      <c r="BF265" s="291"/>
      <c r="BG265" s="291"/>
      <c r="BH265" s="291"/>
      <c r="BI265" s="291"/>
      <c r="BJ265" s="291"/>
      <c r="BK265" s="291"/>
      <c r="BL265" s="291"/>
      <c r="BM265" s="291"/>
      <c r="BN265" s="291"/>
      <c r="BO265" s="291"/>
      <c r="BP265" s="291"/>
      <c r="BQ265" s="291"/>
      <c r="BR265" s="291"/>
    </row>
    <row r="266" spans="3:70" s="109" customFormat="1">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291"/>
      <c r="Z266" s="291"/>
      <c r="AA266" s="291"/>
      <c r="AB266" s="291"/>
      <c r="AC266" s="291"/>
      <c r="AD266" s="291"/>
      <c r="AE266" s="291"/>
      <c r="AF266" s="291"/>
      <c r="AG266" s="291"/>
      <c r="AH266" s="291"/>
      <c r="AI266" s="291"/>
      <c r="AJ266" s="291"/>
      <c r="AK266" s="291"/>
      <c r="AL266" s="291"/>
      <c r="AM266" s="291"/>
      <c r="AN266" s="291"/>
      <c r="AO266" s="291"/>
      <c r="AP266" s="291"/>
      <c r="AQ266" s="291"/>
      <c r="AR266" s="291"/>
      <c r="AS266" s="291"/>
      <c r="AT266" s="291"/>
      <c r="AU266" s="291"/>
      <c r="AV266" s="291"/>
      <c r="AW266" s="291"/>
      <c r="AX266" s="291"/>
      <c r="AY266" s="291"/>
      <c r="AZ266" s="291"/>
      <c r="BA266" s="291"/>
      <c r="BB266" s="291"/>
      <c r="BC266" s="291"/>
      <c r="BD266" s="291"/>
      <c r="BE266" s="291"/>
      <c r="BF266" s="291"/>
      <c r="BG266" s="291"/>
      <c r="BH266" s="291"/>
      <c r="BI266" s="291"/>
      <c r="BJ266" s="291"/>
      <c r="BK266" s="291"/>
      <c r="BL266" s="291"/>
      <c r="BM266" s="291"/>
      <c r="BN266" s="291"/>
      <c r="BO266" s="291"/>
      <c r="BP266" s="291"/>
      <c r="BQ266" s="291"/>
      <c r="BR266" s="291"/>
    </row>
    <row r="267" spans="3:70" s="109" customFormat="1">
      <c r="C267" s="291"/>
      <c r="D267" s="291"/>
      <c r="E267" s="291"/>
      <c r="F267" s="291"/>
      <c r="G267" s="291"/>
      <c r="H267" s="291"/>
      <c r="I267" s="291"/>
      <c r="J267" s="291"/>
      <c r="K267" s="291"/>
      <c r="L267" s="291"/>
      <c r="M267" s="291"/>
      <c r="N267" s="291"/>
      <c r="O267" s="291"/>
      <c r="P267" s="291"/>
      <c r="Q267" s="291"/>
      <c r="R267" s="291"/>
      <c r="S267" s="291"/>
      <c r="T267" s="291"/>
      <c r="U267" s="291"/>
      <c r="V267" s="291"/>
      <c r="W267" s="291"/>
      <c r="X267" s="291"/>
      <c r="Y267" s="291"/>
      <c r="Z267" s="291"/>
      <c r="AA267" s="291"/>
      <c r="AB267" s="291"/>
      <c r="AC267" s="291"/>
      <c r="AD267" s="291"/>
      <c r="AE267" s="291"/>
      <c r="AF267" s="291"/>
      <c r="AG267" s="291"/>
      <c r="AH267" s="291"/>
      <c r="AI267" s="291"/>
      <c r="AJ267" s="291"/>
      <c r="AK267" s="291"/>
      <c r="AL267" s="291"/>
      <c r="AM267" s="291"/>
      <c r="AN267" s="291"/>
      <c r="AO267" s="291"/>
      <c r="AP267" s="291"/>
      <c r="AQ267" s="291"/>
      <c r="AR267" s="291"/>
      <c r="AS267" s="291"/>
      <c r="AT267" s="291"/>
      <c r="AU267" s="291"/>
      <c r="AV267" s="291"/>
      <c r="AW267" s="291"/>
      <c r="AX267" s="291"/>
      <c r="AY267" s="291"/>
      <c r="AZ267" s="291"/>
      <c r="BA267" s="291"/>
      <c r="BB267" s="291"/>
      <c r="BC267" s="291"/>
      <c r="BD267" s="291"/>
      <c r="BE267" s="291"/>
      <c r="BF267" s="291"/>
      <c r="BG267" s="291"/>
      <c r="BH267" s="291"/>
      <c r="BI267" s="291"/>
      <c r="BJ267" s="291"/>
      <c r="BK267" s="291"/>
      <c r="BL267" s="291"/>
      <c r="BM267" s="291"/>
      <c r="BN267" s="291"/>
      <c r="BO267" s="291"/>
      <c r="BP267" s="291"/>
      <c r="BQ267" s="291"/>
      <c r="BR267" s="291"/>
    </row>
    <row r="268" spans="3:70" s="109" customFormat="1">
      <c r="C268" s="291"/>
      <c r="D268" s="291"/>
      <c r="E268" s="291"/>
      <c r="F268" s="291"/>
      <c r="G268" s="291"/>
      <c r="H268" s="291"/>
      <c r="I268" s="291"/>
      <c r="J268" s="291"/>
      <c r="K268" s="291"/>
      <c r="L268" s="291"/>
      <c r="M268" s="291"/>
      <c r="N268" s="291"/>
      <c r="O268" s="291"/>
      <c r="P268" s="291"/>
      <c r="Q268" s="291"/>
      <c r="R268" s="291"/>
      <c r="S268" s="291"/>
      <c r="T268" s="291"/>
      <c r="U268" s="291"/>
      <c r="V268" s="291"/>
      <c r="W268" s="291"/>
      <c r="X268" s="291"/>
      <c r="Y268" s="291"/>
      <c r="Z268" s="291"/>
      <c r="AA268" s="291"/>
      <c r="AB268" s="291"/>
      <c r="AC268" s="291"/>
      <c r="AD268" s="291"/>
      <c r="AE268" s="291"/>
      <c r="AF268" s="291"/>
      <c r="AG268" s="291"/>
      <c r="AH268" s="291"/>
      <c r="AI268" s="291"/>
      <c r="AJ268" s="291"/>
      <c r="AK268" s="291"/>
      <c r="AL268" s="291"/>
      <c r="AM268" s="291"/>
      <c r="AN268" s="291"/>
      <c r="AO268" s="291"/>
      <c r="AP268" s="291"/>
      <c r="AQ268" s="291"/>
      <c r="AR268" s="291"/>
      <c r="AS268" s="291"/>
      <c r="AT268" s="291"/>
      <c r="AU268" s="291"/>
      <c r="AV268" s="291"/>
      <c r="AW268" s="291"/>
      <c r="AX268" s="291"/>
      <c r="AY268" s="291"/>
      <c r="AZ268" s="291"/>
      <c r="BA268" s="291"/>
      <c r="BB268" s="291"/>
      <c r="BC268" s="291"/>
      <c r="BD268" s="291"/>
      <c r="BE268" s="291"/>
      <c r="BF268" s="291"/>
      <c r="BG268" s="291"/>
      <c r="BH268" s="291"/>
      <c r="BI268" s="291"/>
      <c r="BJ268" s="291"/>
      <c r="BK268" s="291"/>
      <c r="BL268" s="291"/>
      <c r="BM268" s="291"/>
      <c r="BN268" s="291"/>
      <c r="BO268" s="291"/>
      <c r="BP268" s="291"/>
      <c r="BQ268" s="291"/>
      <c r="BR268" s="291"/>
    </row>
    <row r="269" spans="3:70" s="109" customFormat="1">
      <c r="C269" s="291"/>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291"/>
      <c r="Z269" s="291"/>
      <c r="AA269" s="291"/>
      <c r="AB269" s="291"/>
      <c r="AC269" s="291"/>
      <c r="AD269" s="291"/>
      <c r="AE269" s="291"/>
      <c r="AF269" s="291"/>
      <c r="AG269" s="291"/>
      <c r="AH269" s="291"/>
      <c r="AI269" s="291"/>
      <c r="AJ269" s="291"/>
      <c r="AK269" s="291"/>
      <c r="AL269" s="291"/>
      <c r="AM269" s="291"/>
      <c r="AN269" s="291"/>
      <c r="AO269" s="291"/>
      <c r="AP269" s="291"/>
      <c r="AQ269" s="291"/>
      <c r="AR269" s="291"/>
      <c r="AS269" s="291"/>
      <c r="AT269" s="291"/>
      <c r="AU269" s="291"/>
      <c r="AV269" s="291"/>
      <c r="AW269" s="291"/>
      <c r="AX269" s="291"/>
      <c r="AY269" s="291"/>
      <c r="AZ269" s="291"/>
      <c r="BA269" s="291"/>
      <c r="BB269" s="291"/>
      <c r="BC269" s="291"/>
      <c r="BD269" s="291"/>
      <c r="BE269" s="291"/>
      <c r="BF269" s="291"/>
      <c r="BG269" s="291"/>
      <c r="BH269" s="291"/>
      <c r="BI269" s="291"/>
      <c r="BJ269" s="291"/>
      <c r="BK269" s="291"/>
      <c r="BL269" s="291"/>
      <c r="BM269" s="291"/>
      <c r="BN269" s="291"/>
      <c r="BO269" s="291"/>
      <c r="BP269" s="291"/>
      <c r="BQ269" s="291"/>
      <c r="BR269" s="291"/>
    </row>
    <row r="270" spans="3:70" s="109" customFormat="1">
      <c r="C270" s="291"/>
      <c r="D270" s="291"/>
      <c r="E270" s="291"/>
      <c r="F270" s="291"/>
      <c r="G270" s="291"/>
      <c r="H270" s="291"/>
      <c r="I270" s="291"/>
      <c r="J270" s="291"/>
      <c r="K270" s="291"/>
      <c r="L270" s="291"/>
      <c r="M270" s="291"/>
      <c r="N270" s="291"/>
      <c r="O270" s="291"/>
      <c r="P270" s="291"/>
      <c r="Q270" s="291"/>
      <c r="R270" s="291"/>
      <c r="S270" s="291"/>
      <c r="T270" s="291"/>
      <c r="U270" s="291"/>
      <c r="V270" s="291"/>
      <c r="W270" s="291"/>
      <c r="X270" s="291"/>
      <c r="Y270" s="291"/>
      <c r="Z270" s="291"/>
      <c r="AA270" s="291"/>
      <c r="AB270" s="291"/>
      <c r="AC270" s="291"/>
      <c r="AD270" s="291"/>
      <c r="AE270" s="291"/>
      <c r="AF270" s="291"/>
      <c r="AG270" s="291"/>
      <c r="AH270" s="291"/>
      <c r="AI270" s="291"/>
      <c r="AJ270" s="291"/>
      <c r="AK270" s="291"/>
      <c r="AL270" s="291"/>
      <c r="AM270" s="291"/>
      <c r="AN270" s="291"/>
      <c r="AO270" s="291"/>
      <c r="AP270" s="291"/>
      <c r="AQ270" s="291"/>
      <c r="AR270" s="291"/>
      <c r="AS270" s="291"/>
      <c r="AT270" s="291"/>
      <c r="AU270" s="291"/>
      <c r="AV270" s="291"/>
      <c r="AW270" s="291"/>
      <c r="AX270" s="291"/>
      <c r="AY270" s="291"/>
      <c r="AZ270" s="291"/>
      <c r="BA270" s="291"/>
      <c r="BB270" s="291"/>
      <c r="BC270" s="291"/>
      <c r="BD270" s="291"/>
      <c r="BE270" s="291"/>
      <c r="BF270" s="291"/>
      <c r="BG270" s="291"/>
      <c r="BH270" s="291"/>
      <c r="BI270" s="291"/>
      <c r="BJ270" s="291"/>
      <c r="BK270" s="291"/>
      <c r="BL270" s="291"/>
      <c r="BM270" s="291"/>
      <c r="BN270" s="291"/>
      <c r="BO270" s="291"/>
      <c r="BP270" s="291"/>
      <c r="BQ270" s="291"/>
      <c r="BR270" s="291"/>
    </row>
    <row r="271" spans="3:70" s="109" customFormat="1">
      <c r="C271" s="291"/>
      <c r="D271" s="291"/>
      <c r="E271" s="291"/>
      <c r="F271" s="291"/>
      <c r="G271" s="291"/>
      <c r="H271" s="291"/>
      <c r="I271" s="291"/>
      <c r="J271" s="291"/>
      <c r="K271" s="291"/>
      <c r="L271" s="291"/>
      <c r="M271" s="291"/>
      <c r="N271" s="291"/>
      <c r="O271" s="291"/>
      <c r="P271" s="291"/>
      <c r="Q271" s="291"/>
      <c r="R271" s="291"/>
      <c r="S271" s="291"/>
      <c r="T271" s="291"/>
      <c r="U271" s="291"/>
      <c r="V271" s="291"/>
      <c r="W271" s="291"/>
      <c r="X271" s="291"/>
      <c r="Y271" s="291"/>
      <c r="Z271" s="291"/>
      <c r="AA271" s="291"/>
      <c r="AB271" s="291"/>
      <c r="AC271" s="291"/>
      <c r="AD271" s="291"/>
      <c r="AE271" s="291"/>
      <c r="AF271" s="291"/>
      <c r="AG271" s="291"/>
      <c r="AH271" s="291"/>
      <c r="AI271" s="291"/>
      <c r="AJ271" s="291"/>
      <c r="AK271" s="291"/>
      <c r="AL271" s="291"/>
      <c r="AM271" s="291"/>
      <c r="AN271" s="291"/>
      <c r="AO271" s="291"/>
      <c r="AP271" s="291"/>
      <c r="AQ271" s="291"/>
      <c r="AR271" s="291"/>
      <c r="AS271" s="291"/>
      <c r="AT271" s="291"/>
      <c r="AU271" s="291"/>
      <c r="AV271" s="291"/>
      <c r="AW271" s="291"/>
      <c r="AX271" s="291"/>
      <c r="AY271" s="291"/>
      <c r="AZ271" s="291"/>
      <c r="BA271" s="291"/>
      <c r="BB271" s="291"/>
      <c r="BC271" s="291"/>
      <c r="BD271" s="291"/>
      <c r="BE271" s="291"/>
      <c r="BF271" s="291"/>
      <c r="BG271" s="291"/>
      <c r="BH271" s="291"/>
      <c r="BI271" s="291"/>
      <c r="BJ271" s="291"/>
      <c r="BK271" s="291"/>
      <c r="BL271" s="291"/>
      <c r="BM271" s="291"/>
      <c r="BN271" s="291"/>
      <c r="BO271" s="291"/>
      <c r="BP271" s="291"/>
      <c r="BQ271" s="291"/>
      <c r="BR271" s="291"/>
    </row>
    <row r="272" spans="3:70" s="109" customFormat="1">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291"/>
      <c r="Z272" s="291"/>
      <c r="AA272" s="291"/>
      <c r="AB272" s="291"/>
      <c r="AC272" s="291"/>
      <c r="AD272" s="291"/>
      <c r="AE272" s="291"/>
      <c r="AF272" s="291"/>
      <c r="AG272" s="291"/>
      <c r="AH272" s="291"/>
      <c r="AI272" s="291"/>
      <c r="AJ272" s="291"/>
      <c r="AK272" s="291"/>
      <c r="AL272" s="291"/>
      <c r="AM272" s="291"/>
      <c r="AN272" s="291"/>
      <c r="AO272" s="291"/>
      <c r="AP272" s="291"/>
      <c r="AQ272" s="291"/>
      <c r="AR272" s="291"/>
      <c r="AS272" s="291"/>
      <c r="AT272" s="291"/>
      <c r="AU272" s="291"/>
      <c r="AV272" s="291"/>
      <c r="AW272" s="291"/>
      <c r="AX272" s="291"/>
      <c r="AY272" s="291"/>
      <c r="AZ272" s="291"/>
      <c r="BA272" s="291"/>
      <c r="BB272" s="291"/>
      <c r="BC272" s="291"/>
      <c r="BD272" s="291"/>
      <c r="BE272" s="291"/>
      <c r="BF272" s="291"/>
      <c r="BG272" s="291"/>
      <c r="BH272" s="291"/>
      <c r="BI272" s="291"/>
      <c r="BJ272" s="291"/>
      <c r="BK272" s="291"/>
      <c r="BL272" s="291"/>
      <c r="BM272" s="291"/>
      <c r="BN272" s="291"/>
      <c r="BO272" s="291"/>
      <c r="BP272" s="291"/>
      <c r="BQ272" s="291"/>
      <c r="BR272" s="291"/>
    </row>
    <row r="273" spans="3:70" s="109" customFormat="1">
      <c r="C273" s="291"/>
      <c r="D273" s="291"/>
      <c r="E273" s="291"/>
      <c r="F273" s="291"/>
      <c r="G273" s="291"/>
      <c r="H273" s="291"/>
      <c r="I273" s="291"/>
      <c r="J273" s="291"/>
      <c r="K273" s="291"/>
      <c r="L273" s="291"/>
      <c r="M273" s="291"/>
      <c r="N273" s="291"/>
      <c r="O273" s="291"/>
      <c r="P273" s="291"/>
      <c r="Q273" s="291"/>
      <c r="R273" s="291"/>
      <c r="S273" s="291"/>
      <c r="T273" s="291"/>
      <c r="U273" s="291"/>
      <c r="V273" s="291"/>
      <c r="W273" s="291"/>
      <c r="X273" s="291"/>
      <c r="Y273" s="291"/>
      <c r="Z273" s="291"/>
      <c r="AA273" s="291"/>
      <c r="AB273" s="291"/>
      <c r="AC273" s="291"/>
      <c r="AD273" s="291"/>
      <c r="AE273" s="291"/>
      <c r="AF273" s="291"/>
      <c r="AG273" s="291"/>
      <c r="AH273" s="291"/>
      <c r="AI273" s="291"/>
      <c r="AJ273" s="291"/>
      <c r="AK273" s="291"/>
      <c r="AL273" s="291"/>
      <c r="AM273" s="291"/>
      <c r="AN273" s="291"/>
      <c r="AO273" s="291"/>
      <c r="AP273" s="291"/>
      <c r="AQ273" s="291"/>
      <c r="AR273" s="291"/>
      <c r="AS273" s="291"/>
      <c r="AT273" s="291"/>
      <c r="AU273" s="291"/>
      <c r="AV273" s="291"/>
      <c r="AW273" s="291"/>
      <c r="AX273" s="291"/>
      <c r="AY273" s="291"/>
      <c r="AZ273" s="291"/>
      <c r="BA273" s="291"/>
      <c r="BB273" s="291"/>
      <c r="BC273" s="291"/>
      <c r="BD273" s="291"/>
      <c r="BE273" s="291"/>
      <c r="BF273" s="291"/>
      <c r="BG273" s="291"/>
      <c r="BH273" s="291"/>
      <c r="BI273" s="291"/>
      <c r="BJ273" s="291"/>
      <c r="BK273" s="291"/>
      <c r="BL273" s="291"/>
      <c r="BM273" s="291"/>
      <c r="BN273" s="291"/>
      <c r="BO273" s="291"/>
      <c r="BP273" s="291"/>
      <c r="BQ273" s="291"/>
      <c r="BR273" s="291"/>
    </row>
    <row r="274" spans="3:70" s="109" customFormat="1">
      <c r="C274" s="291"/>
      <c r="D274" s="291"/>
      <c r="E274" s="291"/>
      <c r="F274" s="291"/>
      <c r="G274" s="291"/>
      <c r="H274" s="291"/>
      <c r="I274" s="291"/>
      <c r="J274" s="291"/>
      <c r="K274" s="291"/>
      <c r="L274" s="291"/>
      <c r="M274" s="291"/>
      <c r="N274" s="291"/>
      <c r="O274" s="291"/>
      <c r="P274" s="291"/>
      <c r="Q274" s="291"/>
      <c r="R274" s="291"/>
      <c r="S274" s="291"/>
      <c r="T274" s="291"/>
      <c r="U274" s="291"/>
      <c r="V274" s="291"/>
      <c r="W274" s="291"/>
      <c r="X274" s="291"/>
      <c r="Y274" s="291"/>
      <c r="Z274" s="291"/>
      <c r="AA274" s="291"/>
      <c r="AB274" s="291"/>
      <c r="AC274" s="291"/>
      <c r="AD274" s="291"/>
      <c r="AE274" s="291"/>
      <c r="AF274" s="291"/>
      <c r="AG274" s="291"/>
      <c r="AH274" s="291"/>
      <c r="AI274" s="291"/>
      <c r="AJ274" s="291"/>
      <c r="AK274" s="291"/>
      <c r="AL274" s="291"/>
      <c r="AM274" s="291"/>
      <c r="AN274" s="291"/>
      <c r="AO274" s="291"/>
      <c r="AP274" s="291"/>
      <c r="AQ274" s="291"/>
      <c r="AR274" s="291"/>
      <c r="AS274" s="291"/>
      <c r="AT274" s="291"/>
      <c r="AU274" s="291"/>
      <c r="AV274" s="291"/>
      <c r="AW274" s="291"/>
      <c r="AX274" s="291"/>
      <c r="AY274" s="291"/>
      <c r="AZ274" s="291"/>
      <c r="BA274" s="291"/>
      <c r="BB274" s="291"/>
      <c r="BC274" s="291"/>
      <c r="BD274" s="291"/>
      <c r="BE274" s="291"/>
      <c r="BF274" s="291"/>
      <c r="BG274" s="291"/>
      <c r="BH274" s="291"/>
      <c r="BI274" s="291"/>
      <c r="BJ274" s="291"/>
      <c r="BK274" s="291"/>
      <c r="BL274" s="291"/>
      <c r="BM274" s="291"/>
      <c r="BN274" s="291"/>
      <c r="BO274" s="291"/>
      <c r="BP274" s="291"/>
      <c r="BQ274" s="291"/>
      <c r="BR274" s="291"/>
    </row>
    <row r="275" spans="3:70" s="109" customFormat="1">
      <c r="C275" s="291"/>
      <c r="D275" s="291"/>
      <c r="E275" s="291"/>
      <c r="F275" s="291"/>
      <c r="G275" s="291"/>
      <c r="H275" s="291"/>
      <c r="I275" s="291"/>
      <c r="J275" s="291"/>
      <c r="K275" s="291"/>
      <c r="L275" s="291"/>
      <c r="M275" s="291"/>
      <c r="N275" s="291"/>
      <c r="O275" s="291"/>
      <c r="P275" s="291"/>
      <c r="Q275" s="291"/>
      <c r="R275" s="291"/>
      <c r="S275" s="291"/>
      <c r="T275" s="291"/>
      <c r="U275" s="291"/>
      <c r="V275" s="291"/>
      <c r="W275" s="291"/>
      <c r="X275" s="291"/>
      <c r="Y275" s="291"/>
      <c r="Z275" s="291"/>
      <c r="AA275" s="291"/>
      <c r="AB275" s="291"/>
      <c r="AC275" s="291"/>
      <c r="AD275" s="291"/>
      <c r="AE275" s="291"/>
      <c r="AF275" s="291"/>
      <c r="AG275" s="291"/>
      <c r="AH275" s="291"/>
      <c r="AI275" s="291"/>
      <c r="AJ275" s="291"/>
      <c r="AK275" s="291"/>
      <c r="AL275" s="291"/>
      <c r="AM275" s="291"/>
      <c r="AN275" s="291"/>
      <c r="AO275" s="291"/>
      <c r="AP275" s="291"/>
      <c r="AQ275" s="291"/>
      <c r="AR275" s="291"/>
      <c r="AS275" s="291"/>
      <c r="AT275" s="291"/>
      <c r="AU275" s="291"/>
      <c r="AV275" s="291"/>
      <c r="AW275" s="291"/>
      <c r="AX275" s="291"/>
      <c r="AY275" s="291"/>
      <c r="AZ275" s="291"/>
      <c r="BA275" s="291"/>
      <c r="BB275" s="291"/>
      <c r="BC275" s="291"/>
      <c r="BD275" s="291"/>
      <c r="BE275" s="291"/>
      <c r="BF275" s="291"/>
      <c r="BG275" s="291"/>
      <c r="BH275" s="291"/>
      <c r="BI275" s="291"/>
      <c r="BJ275" s="291"/>
      <c r="BK275" s="291"/>
      <c r="BL275" s="291"/>
      <c r="BM275" s="291"/>
      <c r="BN275" s="291"/>
      <c r="BO275" s="291"/>
      <c r="BP275" s="291"/>
      <c r="BQ275" s="291"/>
      <c r="BR275" s="291"/>
    </row>
    <row r="276" spans="3:70" s="109" customFormat="1">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291"/>
      <c r="Z276" s="291"/>
      <c r="AA276" s="291"/>
      <c r="AB276" s="291"/>
      <c r="AC276" s="291"/>
      <c r="AD276" s="291"/>
      <c r="AE276" s="291"/>
      <c r="AF276" s="291"/>
      <c r="AG276" s="291"/>
      <c r="AH276" s="291"/>
      <c r="AI276" s="291"/>
      <c r="AJ276" s="291"/>
      <c r="AK276" s="291"/>
      <c r="AL276" s="291"/>
      <c r="AM276" s="291"/>
      <c r="AN276" s="291"/>
      <c r="AO276" s="291"/>
      <c r="AP276" s="291"/>
      <c r="AQ276" s="291"/>
      <c r="AR276" s="291"/>
      <c r="AS276" s="291"/>
      <c r="AT276" s="291"/>
      <c r="AU276" s="291"/>
      <c r="AV276" s="291"/>
      <c r="AW276" s="291"/>
      <c r="AX276" s="291"/>
      <c r="AY276" s="291"/>
      <c r="AZ276" s="291"/>
      <c r="BA276" s="291"/>
      <c r="BB276" s="291"/>
      <c r="BC276" s="291"/>
      <c r="BD276" s="291"/>
      <c r="BE276" s="291"/>
      <c r="BF276" s="291"/>
      <c r="BG276" s="291"/>
      <c r="BH276" s="291"/>
      <c r="BI276" s="291"/>
      <c r="BJ276" s="291"/>
      <c r="BK276" s="291"/>
      <c r="BL276" s="291"/>
      <c r="BM276" s="291"/>
      <c r="BN276" s="291"/>
      <c r="BO276" s="291"/>
      <c r="BP276" s="291"/>
      <c r="BQ276" s="291"/>
      <c r="BR276" s="291"/>
    </row>
    <row r="277" spans="3:70" s="109" customFormat="1">
      <c r="C277" s="291"/>
      <c r="D277" s="291"/>
      <c r="E277" s="291"/>
      <c r="F277" s="291"/>
      <c r="G277" s="291"/>
      <c r="H277" s="291"/>
      <c r="I277" s="291"/>
      <c r="J277" s="291"/>
      <c r="K277" s="291"/>
      <c r="L277" s="291"/>
      <c r="M277" s="291"/>
      <c r="N277" s="291"/>
      <c r="O277" s="291"/>
      <c r="P277" s="291"/>
      <c r="Q277" s="291"/>
      <c r="R277" s="291"/>
      <c r="S277" s="291"/>
      <c r="T277" s="291"/>
      <c r="U277" s="291"/>
      <c r="V277" s="291"/>
      <c r="W277" s="291"/>
      <c r="X277" s="291"/>
      <c r="Y277" s="291"/>
      <c r="Z277" s="291"/>
      <c r="AA277" s="291"/>
      <c r="AB277" s="291"/>
      <c r="AC277" s="291"/>
      <c r="AD277" s="291"/>
      <c r="AE277" s="291"/>
      <c r="AF277" s="291"/>
      <c r="AG277" s="291"/>
      <c r="AH277" s="291"/>
      <c r="AI277" s="291"/>
      <c r="AJ277" s="291"/>
      <c r="AK277" s="291"/>
      <c r="AL277" s="291"/>
      <c r="AM277" s="291"/>
      <c r="AN277" s="291"/>
      <c r="AO277" s="291"/>
      <c r="AP277" s="291"/>
      <c r="AQ277" s="291"/>
      <c r="AR277" s="291"/>
      <c r="AS277" s="291"/>
      <c r="AT277" s="291"/>
      <c r="AU277" s="291"/>
      <c r="AV277" s="291"/>
      <c r="AW277" s="291"/>
      <c r="AX277" s="291"/>
      <c r="AY277" s="291"/>
      <c r="AZ277" s="291"/>
      <c r="BA277" s="291"/>
      <c r="BB277" s="291"/>
      <c r="BC277" s="291"/>
      <c r="BD277" s="291"/>
      <c r="BE277" s="291"/>
      <c r="BF277" s="291"/>
      <c r="BG277" s="291"/>
      <c r="BH277" s="291"/>
      <c r="BI277" s="291"/>
      <c r="BJ277" s="291"/>
      <c r="BK277" s="291"/>
      <c r="BL277" s="291"/>
      <c r="BM277" s="291"/>
      <c r="BN277" s="291"/>
      <c r="BO277" s="291"/>
      <c r="BP277" s="291"/>
      <c r="BQ277" s="291"/>
      <c r="BR277" s="291"/>
    </row>
    <row r="278" spans="3:70" s="109" customFormat="1">
      <c r="C278" s="291"/>
      <c r="D278" s="291"/>
      <c r="E278" s="291"/>
      <c r="F278" s="291"/>
      <c r="G278" s="291"/>
      <c r="H278" s="291"/>
      <c r="I278" s="291"/>
      <c r="J278" s="291"/>
      <c r="K278" s="291"/>
      <c r="L278" s="291"/>
      <c r="M278" s="291"/>
      <c r="N278" s="291"/>
      <c r="O278" s="291"/>
      <c r="P278" s="291"/>
      <c r="Q278" s="291"/>
      <c r="R278" s="291"/>
      <c r="S278" s="291"/>
      <c r="T278" s="291"/>
      <c r="U278" s="291"/>
      <c r="V278" s="291"/>
      <c r="W278" s="291"/>
      <c r="X278" s="291"/>
      <c r="Y278" s="291"/>
      <c r="Z278" s="291"/>
      <c r="AA278" s="291"/>
      <c r="AB278" s="291"/>
      <c r="AC278" s="291"/>
      <c r="AD278" s="291"/>
      <c r="AE278" s="291"/>
      <c r="AF278" s="291"/>
      <c r="AG278" s="291"/>
      <c r="AH278" s="291"/>
      <c r="AI278" s="291"/>
      <c r="AJ278" s="291"/>
      <c r="AK278" s="291"/>
      <c r="AL278" s="291"/>
      <c r="AM278" s="291"/>
      <c r="AN278" s="291"/>
      <c r="AO278" s="291"/>
      <c r="AP278" s="291"/>
      <c r="AQ278" s="291"/>
      <c r="AR278" s="291"/>
      <c r="AS278" s="291"/>
      <c r="AT278" s="291"/>
      <c r="AU278" s="291"/>
      <c r="AV278" s="291"/>
      <c r="AW278" s="291"/>
      <c r="AX278" s="291"/>
      <c r="AY278" s="291"/>
      <c r="AZ278" s="291"/>
      <c r="BA278" s="291"/>
      <c r="BB278" s="291"/>
      <c r="BC278" s="291"/>
      <c r="BD278" s="291"/>
      <c r="BE278" s="291"/>
      <c r="BF278" s="291"/>
      <c r="BG278" s="291"/>
      <c r="BH278" s="291"/>
      <c r="BI278" s="291"/>
      <c r="BJ278" s="291"/>
      <c r="BK278" s="291"/>
      <c r="BL278" s="291"/>
      <c r="BM278" s="291"/>
      <c r="BN278" s="291"/>
      <c r="BO278" s="291"/>
      <c r="BP278" s="291"/>
      <c r="BQ278" s="291"/>
      <c r="BR278" s="291"/>
    </row>
    <row r="279" spans="3:70" s="109" customFormat="1">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291"/>
      <c r="Z279" s="291"/>
      <c r="AA279" s="291"/>
      <c r="AB279" s="291"/>
      <c r="AC279" s="291"/>
      <c r="AD279" s="291"/>
      <c r="AE279" s="291"/>
      <c r="AF279" s="291"/>
      <c r="AG279" s="291"/>
      <c r="AH279" s="291"/>
      <c r="AI279" s="291"/>
      <c r="AJ279" s="291"/>
      <c r="AK279" s="291"/>
      <c r="AL279" s="291"/>
      <c r="AM279" s="291"/>
      <c r="AN279" s="291"/>
      <c r="AO279" s="291"/>
      <c r="AP279" s="291"/>
      <c r="AQ279" s="291"/>
      <c r="AR279" s="291"/>
      <c r="AS279" s="291"/>
      <c r="AT279" s="291"/>
      <c r="AU279" s="291"/>
      <c r="AV279" s="291"/>
      <c r="AW279" s="291"/>
      <c r="AX279" s="291"/>
      <c r="AY279" s="291"/>
      <c r="AZ279" s="291"/>
      <c r="BA279" s="291"/>
      <c r="BB279" s="291"/>
      <c r="BC279" s="291"/>
      <c r="BD279" s="291"/>
      <c r="BE279" s="291"/>
      <c r="BF279" s="291"/>
      <c r="BG279" s="291"/>
      <c r="BH279" s="291"/>
      <c r="BI279" s="291"/>
      <c r="BJ279" s="291"/>
      <c r="BK279" s="291"/>
      <c r="BL279" s="291"/>
      <c r="BM279" s="291"/>
      <c r="BN279" s="291"/>
      <c r="BO279" s="291"/>
      <c r="BP279" s="291"/>
      <c r="BQ279" s="291"/>
      <c r="BR279" s="291"/>
    </row>
    <row r="280" spans="3:70" s="109" customFormat="1">
      <c r="C280" s="291"/>
      <c r="D280" s="291"/>
      <c r="E280" s="291"/>
      <c r="F280" s="291"/>
      <c r="G280" s="291"/>
      <c r="H280" s="291"/>
      <c r="I280" s="291"/>
      <c r="J280" s="291"/>
      <c r="K280" s="291"/>
      <c r="L280" s="291"/>
      <c r="M280" s="291"/>
      <c r="N280" s="291"/>
      <c r="O280" s="291"/>
      <c r="P280" s="291"/>
      <c r="Q280" s="291"/>
      <c r="R280" s="291"/>
      <c r="S280" s="291"/>
      <c r="T280" s="291"/>
      <c r="U280" s="291"/>
      <c r="V280" s="291"/>
      <c r="W280" s="291"/>
      <c r="X280" s="291"/>
      <c r="Y280" s="291"/>
      <c r="Z280" s="291"/>
      <c r="AA280" s="291"/>
      <c r="AB280" s="291"/>
      <c r="AC280" s="291"/>
      <c r="AD280" s="291"/>
      <c r="AE280" s="291"/>
      <c r="AF280" s="291"/>
      <c r="AG280" s="291"/>
      <c r="AH280" s="291"/>
      <c r="AI280" s="291"/>
      <c r="AJ280" s="291"/>
      <c r="AK280" s="291"/>
      <c r="AL280" s="291"/>
      <c r="AM280" s="291"/>
      <c r="AN280" s="291"/>
      <c r="AO280" s="291"/>
      <c r="AP280" s="291"/>
      <c r="AQ280" s="291"/>
      <c r="AR280" s="291"/>
      <c r="AS280" s="291"/>
      <c r="AT280" s="291"/>
      <c r="AU280" s="291"/>
      <c r="AV280" s="291"/>
      <c r="AW280" s="291"/>
      <c r="AX280" s="291"/>
      <c r="AY280" s="291"/>
      <c r="AZ280" s="291"/>
      <c r="BA280" s="291"/>
      <c r="BB280" s="291"/>
      <c r="BC280" s="291"/>
      <c r="BD280" s="291"/>
      <c r="BE280" s="291"/>
      <c r="BF280" s="291"/>
      <c r="BG280" s="291"/>
      <c r="BH280" s="291"/>
      <c r="BI280" s="291"/>
      <c r="BJ280" s="291"/>
      <c r="BK280" s="291"/>
      <c r="BL280" s="291"/>
      <c r="BM280" s="291"/>
      <c r="BN280" s="291"/>
      <c r="BO280" s="291"/>
      <c r="BP280" s="291"/>
      <c r="BQ280" s="291"/>
      <c r="BR280" s="291"/>
    </row>
    <row r="281" spans="3:70" s="109" customFormat="1">
      <c r="C281" s="291"/>
      <c r="D281" s="291"/>
      <c r="E281" s="291"/>
      <c r="F281" s="291"/>
      <c r="G281" s="291"/>
      <c r="H281" s="291"/>
      <c r="I281" s="291"/>
      <c r="J281" s="291"/>
      <c r="K281" s="291"/>
      <c r="L281" s="291"/>
      <c r="M281" s="291"/>
      <c r="N281" s="291"/>
      <c r="O281" s="291"/>
      <c r="P281" s="291"/>
      <c r="Q281" s="291"/>
      <c r="R281" s="291"/>
      <c r="S281" s="291"/>
      <c r="T281" s="291"/>
      <c r="U281" s="291"/>
      <c r="V281" s="291"/>
      <c r="W281" s="291"/>
      <c r="X281" s="291"/>
      <c r="Y281" s="291"/>
      <c r="Z281" s="291"/>
      <c r="AA281" s="291"/>
      <c r="AB281" s="291"/>
      <c r="AC281" s="291"/>
      <c r="AD281" s="291"/>
      <c r="AE281" s="291"/>
      <c r="AF281" s="291"/>
      <c r="AG281" s="291"/>
      <c r="AH281" s="291"/>
      <c r="AI281" s="291"/>
      <c r="AJ281" s="291"/>
      <c r="AK281" s="291"/>
      <c r="AL281" s="291"/>
      <c r="AM281" s="291"/>
      <c r="AN281" s="291"/>
      <c r="AO281" s="291"/>
      <c r="AP281" s="291"/>
      <c r="AQ281" s="291"/>
      <c r="AR281" s="291"/>
      <c r="AS281" s="291"/>
      <c r="AT281" s="291"/>
      <c r="AU281" s="291"/>
      <c r="AV281" s="291"/>
      <c r="AW281" s="291"/>
      <c r="AX281" s="291"/>
      <c r="AY281" s="291"/>
      <c r="AZ281" s="291"/>
      <c r="BA281" s="291"/>
      <c r="BB281" s="291"/>
      <c r="BC281" s="291"/>
      <c r="BD281" s="291"/>
      <c r="BE281" s="291"/>
      <c r="BF281" s="291"/>
      <c r="BG281" s="291"/>
      <c r="BH281" s="291"/>
      <c r="BI281" s="291"/>
      <c r="BJ281" s="291"/>
      <c r="BK281" s="291"/>
      <c r="BL281" s="291"/>
      <c r="BM281" s="291"/>
      <c r="BN281" s="291"/>
      <c r="BO281" s="291"/>
      <c r="BP281" s="291"/>
      <c r="BQ281" s="291"/>
      <c r="BR281" s="291"/>
    </row>
    <row r="282" spans="3:70" s="109" customFormat="1">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291"/>
      <c r="Z282" s="291"/>
      <c r="AA282" s="291"/>
      <c r="AB282" s="291"/>
      <c r="AC282" s="291"/>
      <c r="AD282" s="291"/>
      <c r="AE282" s="291"/>
      <c r="AF282" s="291"/>
      <c r="AG282" s="291"/>
      <c r="AH282" s="291"/>
      <c r="AI282" s="291"/>
      <c r="AJ282" s="291"/>
      <c r="AK282" s="291"/>
      <c r="AL282" s="291"/>
      <c r="AM282" s="291"/>
      <c r="AN282" s="291"/>
      <c r="AO282" s="291"/>
      <c r="AP282" s="291"/>
      <c r="AQ282" s="291"/>
      <c r="AR282" s="291"/>
      <c r="AS282" s="291"/>
      <c r="AT282" s="291"/>
      <c r="AU282" s="291"/>
      <c r="AV282" s="291"/>
      <c r="AW282" s="291"/>
      <c r="AX282" s="291"/>
      <c r="AY282" s="291"/>
      <c r="AZ282" s="291"/>
      <c r="BA282" s="291"/>
      <c r="BB282" s="291"/>
      <c r="BC282" s="291"/>
      <c r="BD282" s="291"/>
      <c r="BE282" s="291"/>
      <c r="BF282" s="291"/>
      <c r="BG282" s="291"/>
      <c r="BH282" s="291"/>
      <c r="BI282" s="291"/>
      <c r="BJ282" s="291"/>
      <c r="BK282" s="291"/>
      <c r="BL282" s="291"/>
      <c r="BM282" s="291"/>
      <c r="BN282" s="291"/>
      <c r="BO282" s="291"/>
      <c r="BP282" s="291"/>
      <c r="BQ282" s="291"/>
      <c r="BR282" s="291"/>
    </row>
    <row r="283" spans="3:70" s="109" customFormat="1">
      <c r="C283" s="291"/>
      <c r="D283" s="291"/>
      <c r="E283" s="291"/>
      <c r="F283" s="291"/>
      <c r="G283" s="291"/>
      <c r="H283" s="291"/>
      <c r="I283" s="291"/>
      <c r="J283" s="291"/>
      <c r="K283" s="291"/>
      <c r="L283" s="291"/>
      <c r="M283" s="291"/>
      <c r="N283" s="291"/>
      <c r="O283" s="291"/>
      <c r="P283" s="291"/>
      <c r="Q283" s="291"/>
      <c r="R283" s="291"/>
      <c r="S283" s="291"/>
      <c r="T283" s="291"/>
      <c r="U283" s="291"/>
      <c r="V283" s="291"/>
      <c r="W283" s="291"/>
      <c r="X283" s="291"/>
      <c r="Y283" s="291"/>
      <c r="Z283" s="291"/>
      <c r="AA283" s="291"/>
      <c r="AB283" s="291"/>
      <c r="AC283" s="291"/>
      <c r="AD283" s="291"/>
      <c r="AE283" s="291"/>
      <c r="AF283" s="291"/>
      <c r="AG283" s="291"/>
      <c r="AH283" s="291"/>
      <c r="AI283" s="291"/>
      <c r="AJ283" s="291"/>
      <c r="AK283" s="291"/>
      <c r="AL283" s="291"/>
      <c r="AM283" s="291"/>
      <c r="AN283" s="291"/>
      <c r="AO283" s="291"/>
      <c r="AP283" s="291"/>
      <c r="AQ283" s="291"/>
      <c r="AR283" s="291"/>
      <c r="AS283" s="291"/>
      <c r="AT283" s="291"/>
      <c r="AU283" s="291"/>
      <c r="AV283" s="291"/>
      <c r="AW283" s="291"/>
      <c r="AX283" s="291"/>
      <c r="AY283" s="291"/>
      <c r="AZ283" s="291"/>
      <c r="BA283" s="291"/>
      <c r="BB283" s="291"/>
      <c r="BC283" s="291"/>
      <c r="BD283" s="291"/>
      <c r="BE283" s="291"/>
      <c r="BF283" s="291"/>
      <c r="BG283" s="291"/>
      <c r="BH283" s="291"/>
      <c r="BI283" s="291"/>
      <c r="BJ283" s="291"/>
      <c r="BK283" s="291"/>
      <c r="BL283" s="291"/>
      <c r="BM283" s="291"/>
      <c r="BN283" s="291"/>
      <c r="BO283" s="291"/>
      <c r="BP283" s="291"/>
      <c r="BQ283" s="291"/>
      <c r="BR283" s="291"/>
    </row>
    <row r="284" spans="3:70" s="109" customFormat="1">
      <c r="C284" s="291"/>
      <c r="D284" s="291"/>
      <c r="E284" s="291"/>
      <c r="F284" s="291"/>
      <c r="G284" s="291"/>
      <c r="H284" s="291"/>
      <c r="I284" s="291"/>
      <c r="J284" s="291"/>
      <c r="K284" s="291"/>
      <c r="L284" s="291"/>
      <c r="M284" s="291"/>
      <c r="N284" s="291"/>
      <c r="O284" s="291"/>
      <c r="P284" s="291"/>
      <c r="Q284" s="291"/>
      <c r="R284" s="291"/>
      <c r="S284" s="291"/>
      <c r="T284" s="291"/>
      <c r="U284" s="291"/>
      <c r="V284" s="291"/>
      <c r="W284" s="291"/>
      <c r="X284" s="291"/>
      <c r="Y284" s="291"/>
      <c r="Z284" s="291"/>
      <c r="AA284" s="291"/>
      <c r="AB284" s="291"/>
      <c r="AC284" s="291"/>
      <c r="AD284" s="291"/>
      <c r="AE284" s="291"/>
      <c r="AF284" s="291"/>
      <c r="AG284" s="291"/>
      <c r="AH284" s="291"/>
      <c r="AI284" s="291"/>
      <c r="AJ284" s="291"/>
      <c r="AK284" s="291"/>
      <c r="AL284" s="291"/>
      <c r="AM284" s="291"/>
      <c r="AN284" s="291"/>
      <c r="AO284" s="291"/>
      <c r="AP284" s="291"/>
      <c r="AQ284" s="291"/>
      <c r="AR284" s="291"/>
      <c r="AS284" s="291"/>
      <c r="AT284" s="291"/>
      <c r="AU284" s="291"/>
      <c r="AV284" s="291"/>
      <c r="AW284" s="291"/>
      <c r="AX284" s="291"/>
      <c r="AY284" s="291"/>
      <c r="AZ284" s="291"/>
      <c r="BA284" s="291"/>
      <c r="BB284" s="291"/>
      <c r="BC284" s="291"/>
      <c r="BD284" s="291"/>
      <c r="BE284" s="291"/>
      <c r="BF284" s="291"/>
      <c r="BG284" s="291"/>
      <c r="BH284" s="291"/>
      <c r="BI284" s="291"/>
      <c r="BJ284" s="291"/>
      <c r="BK284" s="291"/>
      <c r="BL284" s="291"/>
      <c r="BM284" s="291"/>
      <c r="BN284" s="291"/>
      <c r="BO284" s="291"/>
      <c r="BP284" s="291"/>
      <c r="BQ284" s="291"/>
      <c r="BR284" s="291"/>
    </row>
    <row r="285" spans="3:70" s="109" customFormat="1">
      <c r="C285" s="291"/>
      <c r="D285" s="291"/>
      <c r="E285" s="291"/>
      <c r="F285" s="291"/>
      <c r="G285" s="291"/>
      <c r="H285" s="291"/>
      <c r="I285" s="291"/>
      <c r="J285" s="291"/>
      <c r="K285" s="291"/>
      <c r="L285" s="291"/>
      <c r="M285" s="291"/>
      <c r="N285" s="291"/>
      <c r="O285" s="291"/>
      <c r="P285" s="291"/>
      <c r="Q285" s="291"/>
      <c r="R285" s="291"/>
      <c r="S285" s="291"/>
      <c r="T285" s="291"/>
      <c r="U285" s="291"/>
      <c r="V285" s="291"/>
      <c r="W285" s="291"/>
      <c r="X285" s="291"/>
      <c r="Y285" s="291"/>
      <c r="Z285" s="291"/>
      <c r="AA285" s="291"/>
      <c r="AB285" s="291"/>
      <c r="AC285" s="291"/>
      <c r="AD285" s="291"/>
      <c r="AE285" s="291"/>
      <c r="AF285" s="291"/>
      <c r="AG285" s="291"/>
      <c r="AH285" s="291"/>
      <c r="AI285" s="291"/>
      <c r="AJ285" s="291"/>
      <c r="AK285" s="291"/>
      <c r="AL285" s="291"/>
      <c r="AM285" s="291"/>
      <c r="AN285" s="291"/>
      <c r="AO285" s="291"/>
      <c r="AP285" s="291"/>
      <c r="AQ285" s="291"/>
      <c r="AR285" s="291"/>
      <c r="AS285" s="291"/>
      <c r="AT285" s="291"/>
      <c r="AU285" s="291"/>
      <c r="AV285" s="291"/>
      <c r="AW285" s="291"/>
      <c r="AX285" s="291"/>
      <c r="AY285" s="291"/>
      <c r="AZ285" s="291"/>
      <c r="BA285" s="291"/>
      <c r="BB285" s="291"/>
      <c r="BC285" s="291"/>
      <c r="BD285" s="291"/>
      <c r="BE285" s="291"/>
      <c r="BF285" s="291"/>
      <c r="BG285" s="291"/>
      <c r="BH285" s="291"/>
      <c r="BI285" s="291"/>
      <c r="BJ285" s="291"/>
      <c r="BK285" s="291"/>
      <c r="BL285" s="291"/>
      <c r="BM285" s="291"/>
      <c r="BN285" s="291"/>
      <c r="BO285" s="291"/>
      <c r="BP285" s="291"/>
      <c r="BQ285" s="291"/>
      <c r="BR285" s="291"/>
    </row>
    <row r="286" spans="3:70" s="109" customFormat="1">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291"/>
      <c r="Z286" s="291"/>
      <c r="AA286" s="291"/>
      <c r="AB286" s="291"/>
      <c r="AC286" s="291"/>
      <c r="AD286" s="291"/>
      <c r="AE286" s="291"/>
      <c r="AF286" s="291"/>
      <c r="AG286" s="291"/>
      <c r="AH286" s="291"/>
      <c r="AI286" s="291"/>
      <c r="AJ286" s="291"/>
      <c r="AK286" s="291"/>
      <c r="AL286" s="291"/>
      <c r="AM286" s="291"/>
      <c r="AN286" s="291"/>
      <c r="AO286" s="291"/>
      <c r="AP286" s="291"/>
      <c r="AQ286" s="291"/>
      <c r="AR286" s="291"/>
      <c r="AS286" s="291"/>
      <c r="AT286" s="291"/>
      <c r="AU286" s="291"/>
      <c r="AV286" s="291"/>
      <c r="AW286" s="291"/>
      <c r="AX286" s="291"/>
      <c r="AY286" s="291"/>
      <c r="AZ286" s="291"/>
      <c r="BA286" s="291"/>
      <c r="BB286" s="291"/>
      <c r="BC286" s="291"/>
      <c r="BD286" s="291"/>
      <c r="BE286" s="291"/>
      <c r="BF286" s="291"/>
      <c r="BG286" s="291"/>
      <c r="BH286" s="291"/>
      <c r="BI286" s="291"/>
      <c r="BJ286" s="291"/>
      <c r="BK286" s="291"/>
      <c r="BL286" s="291"/>
      <c r="BM286" s="291"/>
      <c r="BN286" s="291"/>
      <c r="BO286" s="291"/>
      <c r="BP286" s="291"/>
      <c r="BQ286" s="291"/>
      <c r="BR286" s="291"/>
    </row>
    <row r="287" spans="3:70" s="109" customFormat="1">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291"/>
      <c r="Z287" s="291"/>
      <c r="AA287" s="291"/>
      <c r="AB287" s="291"/>
      <c r="AC287" s="291"/>
      <c r="AD287" s="291"/>
      <c r="AE287" s="291"/>
      <c r="AF287" s="291"/>
      <c r="AG287" s="291"/>
      <c r="AH287" s="291"/>
      <c r="AI287" s="291"/>
      <c r="AJ287" s="291"/>
      <c r="AK287" s="291"/>
      <c r="AL287" s="291"/>
      <c r="AM287" s="291"/>
      <c r="AN287" s="291"/>
      <c r="AO287" s="291"/>
      <c r="AP287" s="291"/>
      <c r="AQ287" s="291"/>
      <c r="AR287" s="291"/>
      <c r="AS287" s="291"/>
      <c r="AT287" s="291"/>
      <c r="AU287" s="291"/>
      <c r="AV287" s="291"/>
      <c r="AW287" s="291"/>
      <c r="AX287" s="291"/>
      <c r="AY287" s="291"/>
      <c r="AZ287" s="291"/>
      <c r="BA287" s="291"/>
      <c r="BB287" s="291"/>
      <c r="BC287" s="291"/>
      <c r="BD287" s="291"/>
      <c r="BE287" s="291"/>
      <c r="BF287" s="291"/>
      <c r="BG287" s="291"/>
      <c r="BH287" s="291"/>
      <c r="BI287" s="291"/>
      <c r="BJ287" s="291"/>
      <c r="BK287" s="291"/>
      <c r="BL287" s="291"/>
      <c r="BM287" s="291"/>
      <c r="BN287" s="291"/>
      <c r="BO287" s="291"/>
      <c r="BP287" s="291"/>
      <c r="BQ287" s="291"/>
      <c r="BR287" s="291"/>
    </row>
    <row r="288" spans="3:70" s="109" customFormat="1">
      <c r="C288" s="291"/>
      <c r="D288" s="291"/>
      <c r="E288" s="291"/>
      <c r="F288" s="291"/>
      <c r="G288" s="291"/>
      <c r="H288" s="291"/>
      <c r="I288" s="291"/>
      <c r="J288" s="291"/>
      <c r="K288" s="291"/>
      <c r="L288" s="291"/>
      <c r="M288" s="291"/>
      <c r="N288" s="291"/>
      <c r="O288" s="291"/>
      <c r="P288" s="291"/>
      <c r="Q288" s="291"/>
      <c r="R288" s="291"/>
      <c r="S288" s="291"/>
      <c r="T288" s="291"/>
      <c r="U288" s="291"/>
      <c r="V288" s="291"/>
      <c r="W288" s="291"/>
      <c r="X288" s="291"/>
      <c r="Y288" s="291"/>
      <c r="Z288" s="291"/>
      <c r="AA288" s="291"/>
      <c r="AB288" s="291"/>
      <c r="AC288" s="291"/>
      <c r="AD288" s="291"/>
      <c r="AE288" s="291"/>
      <c r="AF288" s="291"/>
      <c r="AG288" s="291"/>
      <c r="AH288" s="291"/>
      <c r="AI288" s="291"/>
      <c r="AJ288" s="291"/>
      <c r="AK288" s="291"/>
      <c r="AL288" s="291"/>
      <c r="AM288" s="291"/>
      <c r="AN288" s="291"/>
      <c r="AO288" s="291"/>
      <c r="AP288" s="291"/>
      <c r="AQ288" s="291"/>
      <c r="AR288" s="291"/>
      <c r="AS288" s="291"/>
      <c r="AT288" s="291"/>
      <c r="AU288" s="291"/>
      <c r="AV288" s="291"/>
      <c r="AW288" s="291"/>
      <c r="AX288" s="291"/>
      <c r="AY288" s="291"/>
      <c r="AZ288" s="291"/>
      <c r="BA288" s="291"/>
      <c r="BB288" s="291"/>
      <c r="BC288" s="291"/>
      <c r="BD288" s="291"/>
      <c r="BE288" s="291"/>
      <c r="BF288" s="291"/>
      <c r="BG288" s="291"/>
      <c r="BH288" s="291"/>
      <c r="BI288" s="291"/>
      <c r="BJ288" s="291"/>
      <c r="BK288" s="291"/>
      <c r="BL288" s="291"/>
      <c r="BM288" s="291"/>
      <c r="BN288" s="291"/>
      <c r="BO288" s="291"/>
      <c r="BP288" s="291"/>
      <c r="BQ288" s="291"/>
      <c r="BR288" s="291"/>
    </row>
    <row r="289" spans="1:70" s="109" customFormat="1">
      <c r="C289" s="291"/>
      <c r="D289" s="291"/>
      <c r="E289" s="291"/>
      <c r="F289" s="291"/>
      <c r="G289" s="291"/>
      <c r="H289" s="291"/>
      <c r="I289" s="291"/>
      <c r="J289" s="291"/>
      <c r="K289" s="291"/>
      <c r="L289" s="291"/>
      <c r="M289" s="291"/>
      <c r="N289" s="291"/>
      <c r="O289" s="291"/>
      <c r="P289" s="291"/>
      <c r="Q289" s="291"/>
      <c r="R289" s="291"/>
      <c r="S289" s="291"/>
      <c r="T289" s="291"/>
      <c r="U289" s="291"/>
      <c r="V289" s="291"/>
      <c r="W289" s="291"/>
      <c r="X289" s="291"/>
      <c r="Y289" s="291"/>
      <c r="Z289" s="291"/>
      <c r="AA289" s="291"/>
      <c r="AB289" s="291"/>
      <c r="AC289" s="291"/>
      <c r="AD289" s="291"/>
      <c r="AE289" s="291"/>
      <c r="AF289" s="291"/>
      <c r="AG289" s="291"/>
      <c r="AH289" s="291"/>
      <c r="AI289" s="291"/>
      <c r="AJ289" s="291"/>
      <c r="AK289" s="291"/>
      <c r="AL289" s="291"/>
      <c r="AM289" s="291"/>
      <c r="AN289" s="291"/>
      <c r="AO289" s="291"/>
      <c r="AP289" s="291"/>
      <c r="AQ289" s="291"/>
      <c r="AR289" s="291"/>
      <c r="AS289" s="291"/>
      <c r="AT289" s="291"/>
      <c r="AU289" s="291"/>
      <c r="AV289" s="291"/>
      <c r="AW289" s="291"/>
      <c r="AX289" s="291"/>
      <c r="AY289" s="291"/>
      <c r="AZ289" s="291"/>
      <c r="BA289" s="291"/>
      <c r="BB289" s="291"/>
      <c r="BC289" s="291"/>
      <c r="BD289" s="291"/>
      <c r="BE289" s="291"/>
      <c r="BF289" s="291"/>
      <c r="BG289" s="291"/>
      <c r="BH289" s="291"/>
      <c r="BI289" s="291"/>
      <c r="BJ289" s="291"/>
      <c r="BK289" s="291"/>
      <c r="BL289" s="291"/>
      <c r="BM289" s="291"/>
      <c r="BN289" s="291"/>
      <c r="BO289" s="291"/>
      <c r="BP289" s="291"/>
      <c r="BQ289" s="291"/>
      <c r="BR289" s="291"/>
    </row>
    <row r="290" spans="1:70" s="109" customFormat="1">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291"/>
      <c r="Z290" s="291"/>
      <c r="AA290" s="291"/>
      <c r="AB290" s="291"/>
      <c r="AC290" s="291"/>
      <c r="AD290" s="291"/>
      <c r="AE290" s="291"/>
      <c r="AF290" s="291"/>
      <c r="AG290" s="291"/>
      <c r="AH290" s="291"/>
      <c r="AI290" s="291"/>
      <c r="AJ290" s="291"/>
      <c r="AK290" s="291"/>
      <c r="AL290" s="291"/>
      <c r="AM290" s="291"/>
      <c r="AN290" s="291"/>
      <c r="AO290" s="291"/>
      <c r="AP290" s="291"/>
      <c r="AQ290" s="291"/>
      <c r="AR290" s="291"/>
      <c r="AS290" s="291"/>
      <c r="AT290" s="291"/>
      <c r="AU290" s="291"/>
      <c r="AV290" s="291"/>
      <c r="AW290" s="291"/>
      <c r="AX290" s="291"/>
      <c r="AY290" s="291"/>
      <c r="AZ290" s="291"/>
      <c r="BA290" s="291"/>
      <c r="BB290" s="291"/>
      <c r="BC290" s="291"/>
      <c r="BD290" s="291"/>
      <c r="BE290" s="291"/>
      <c r="BF290" s="291"/>
      <c r="BG290" s="291"/>
      <c r="BH290" s="291"/>
      <c r="BI290" s="291"/>
      <c r="BJ290" s="291"/>
      <c r="BK290" s="291"/>
      <c r="BL290" s="291"/>
      <c r="BM290" s="291"/>
      <c r="BN290" s="291"/>
      <c r="BO290" s="291"/>
      <c r="BP290" s="291"/>
      <c r="BQ290" s="291"/>
      <c r="BR290" s="291"/>
    </row>
    <row r="291" spans="1:70" s="109" customFormat="1">
      <c r="C291" s="291"/>
      <c r="D291" s="291"/>
      <c r="E291" s="291"/>
      <c r="F291" s="291"/>
      <c r="G291" s="291"/>
      <c r="H291" s="291"/>
      <c r="I291" s="291"/>
      <c r="J291" s="291"/>
      <c r="K291" s="291"/>
      <c r="L291" s="291"/>
      <c r="M291" s="291"/>
      <c r="N291" s="291"/>
      <c r="O291" s="291"/>
      <c r="P291" s="291"/>
      <c r="Q291" s="291"/>
      <c r="R291" s="291"/>
      <c r="S291" s="291"/>
      <c r="T291" s="291"/>
      <c r="U291" s="291"/>
      <c r="V291" s="291"/>
      <c r="W291" s="291"/>
      <c r="X291" s="291"/>
      <c r="Y291" s="291"/>
      <c r="Z291" s="291"/>
      <c r="AA291" s="291"/>
      <c r="AB291" s="291"/>
      <c r="AC291" s="291"/>
      <c r="AD291" s="291"/>
      <c r="AE291" s="291"/>
      <c r="AF291" s="291"/>
      <c r="AG291" s="291"/>
      <c r="AH291" s="291"/>
      <c r="AI291" s="291"/>
      <c r="AJ291" s="291"/>
      <c r="AK291" s="291"/>
      <c r="AL291" s="291"/>
      <c r="AM291" s="291"/>
      <c r="AN291" s="291"/>
      <c r="AO291" s="291"/>
      <c r="AP291" s="291"/>
      <c r="AQ291" s="291"/>
      <c r="AR291" s="291"/>
      <c r="AS291" s="291"/>
      <c r="AT291" s="291"/>
      <c r="AU291" s="291"/>
      <c r="AV291" s="291"/>
      <c r="AW291" s="291"/>
      <c r="AX291" s="291"/>
      <c r="AY291" s="291"/>
      <c r="AZ291" s="291"/>
      <c r="BA291" s="291"/>
      <c r="BB291" s="291"/>
      <c r="BC291" s="291"/>
      <c r="BD291" s="291"/>
      <c r="BE291" s="291"/>
      <c r="BF291" s="291"/>
      <c r="BG291" s="291"/>
      <c r="BH291" s="291"/>
      <c r="BI291" s="291"/>
      <c r="BJ291" s="291"/>
      <c r="BK291" s="291"/>
      <c r="BL291" s="291"/>
      <c r="BM291" s="291"/>
      <c r="BN291" s="291"/>
      <c r="BO291" s="291"/>
      <c r="BP291" s="291"/>
      <c r="BQ291" s="291"/>
      <c r="BR291" s="291"/>
    </row>
    <row r="292" spans="1:70" s="109" customFormat="1">
      <c r="C292" s="291"/>
      <c r="D292" s="291"/>
      <c r="E292" s="291"/>
      <c r="F292" s="291"/>
      <c r="G292" s="291"/>
      <c r="H292" s="291"/>
      <c r="I292" s="291"/>
      <c r="J292" s="291"/>
      <c r="K292" s="291"/>
      <c r="L292" s="291"/>
      <c r="M292" s="291"/>
      <c r="N292" s="291"/>
      <c r="O292" s="291"/>
      <c r="P292" s="291"/>
      <c r="Q292" s="291"/>
      <c r="R292" s="291"/>
      <c r="S292" s="291"/>
      <c r="T292" s="291"/>
      <c r="U292" s="291"/>
      <c r="V292" s="291"/>
      <c r="W292" s="291"/>
      <c r="X292" s="291"/>
      <c r="Y292" s="291"/>
      <c r="Z292" s="291"/>
      <c r="AA292" s="291"/>
      <c r="AB292" s="291"/>
      <c r="AC292" s="291"/>
      <c r="AD292" s="291"/>
      <c r="AE292" s="291"/>
      <c r="AF292" s="291"/>
      <c r="AG292" s="291"/>
      <c r="AH292" s="291"/>
      <c r="AI292" s="291"/>
      <c r="AJ292" s="291"/>
      <c r="AK292" s="291"/>
      <c r="AL292" s="291"/>
      <c r="AM292" s="291"/>
      <c r="AN292" s="291"/>
      <c r="AO292" s="291"/>
      <c r="AP292" s="291"/>
      <c r="AQ292" s="291"/>
      <c r="AR292" s="291"/>
      <c r="AS292" s="291"/>
      <c r="AT292" s="291"/>
      <c r="AU292" s="291"/>
      <c r="AV292" s="291"/>
      <c r="AW292" s="291"/>
      <c r="AX292" s="291"/>
      <c r="AY292" s="291"/>
      <c r="AZ292" s="291"/>
      <c r="BA292" s="291"/>
      <c r="BB292" s="291"/>
      <c r="BC292" s="291"/>
      <c r="BD292" s="291"/>
      <c r="BE292" s="291"/>
      <c r="BF292" s="291"/>
      <c r="BG292" s="291"/>
      <c r="BH292" s="291"/>
      <c r="BI292" s="291"/>
      <c r="BJ292" s="291"/>
      <c r="BK292" s="291"/>
      <c r="BL292" s="291"/>
      <c r="BM292" s="291"/>
      <c r="BN292" s="291"/>
      <c r="BO292" s="291"/>
      <c r="BP292" s="291"/>
      <c r="BQ292" s="291"/>
      <c r="BR292" s="291"/>
    </row>
    <row r="293" spans="1:70" s="109" customFormat="1">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291"/>
      <c r="Z293" s="291"/>
      <c r="AA293" s="291"/>
      <c r="AB293" s="291"/>
      <c r="AC293" s="291"/>
      <c r="AD293" s="291"/>
      <c r="AE293" s="291"/>
      <c r="AF293" s="291"/>
      <c r="AG293" s="291"/>
      <c r="AH293" s="291"/>
      <c r="AI293" s="291"/>
      <c r="AJ293" s="291"/>
      <c r="AK293" s="291"/>
      <c r="AL293" s="291"/>
      <c r="AM293" s="291"/>
      <c r="AN293" s="291"/>
      <c r="AO293" s="291"/>
      <c r="AP293" s="291"/>
      <c r="AQ293" s="291"/>
      <c r="AR293" s="291"/>
      <c r="AS293" s="291"/>
      <c r="AT293" s="291"/>
      <c r="AU293" s="291"/>
      <c r="AV293" s="291"/>
      <c r="AW293" s="291"/>
      <c r="AX293" s="291"/>
      <c r="AY293" s="291"/>
      <c r="AZ293" s="291"/>
      <c r="BA293" s="291"/>
      <c r="BB293" s="291"/>
      <c r="BC293" s="291"/>
      <c r="BD293" s="291"/>
      <c r="BE293" s="291"/>
      <c r="BF293" s="291"/>
      <c r="BG293" s="291"/>
      <c r="BH293" s="291"/>
      <c r="BI293" s="291"/>
      <c r="BJ293" s="291"/>
      <c r="BK293" s="291"/>
      <c r="BL293" s="291"/>
      <c r="BM293" s="291"/>
      <c r="BN293" s="291"/>
      <c r="BO293" s="291"/>
      <c r="BP293" s="291"/>
      <c r="BQ293" s="291"/>
      <c r="BR293" s="291"/>
    </row>
    <row r="294" spans="1:70" s="109" customFormat="1">
      <c r="C294" s="291"/>
      <c r="D294" s="291"/>
      <c r="E294" s="291"/>
      <c r="F294" s="291"/>
      <c r="G294" s="291"/>
      <c r="H294" s="291"/>
      <c r="I294" s="291"/>
      <c r="J294" s="291"/>
      <c r="K294" s="291"/>
      <c r="L294" s="291"/>
      <c r="M294" s="291"/>
      <c r="N294" s="291"/>
      <c r="O294" s="291"/>
      <c r="P294" s="291"/>
      <c r="Q294" s="291"/>
      <c r="R294" s="291"/>
      <c r="S294" s="291"/>
      <c r="T294" s="291"/>
      <c r="U294" s="291"/>
      <c r="V294" s="291"/>
      <c r="W294" s="291"/>
      <c r="X294" s="291"/>
      <c r="Y294" s="291"/>
      <c r="Z294" s="291"/>
      <c r="AA294" s="291"/>
      <c r="AB294" s="291"/>
      <c r="AC294" s="291"/>
      <c r="AD294" s="291"/>
      <c r="AE294" s="291"/>
      <c r="AF294" s="291"/>
      <c r="AG294" s="291"/>
      <c r="AH294" s="291"/>
      <c r="AI294" s="291"/>
      <c r="AJ294" s="291"/>
      <c r="AK294" s="291"/>
      <c r="AL294" s="291"/>
      <c r="AM294" s="291"/>
      <c r="AN294" s="291"/>
      <c r="AO294" s="291"/>
      <c r="AP294" s="291"/>
      <c r="AQ294" s="291"/>
      <c r="AR294" s="291"/>
      <c r="AS294" s="291"/>
      <c r="AT294" s="291"/>
      <c r="AU294" s="291"/>
      <c r="AV294" s="291"/>
      <c r="AW294" s="291"/>
      <c r="AX294" s="291"/>
      <c r="AY294" s="291"/>
      <c r="AZ294" s="291"/>
      <c r="BA294" s="291"/>
      <c r="BB294" s="291"/>
      <c r="BC294" s="291"/>
      <c r="BD294" s="291"/>
      <c r="BE294" s="291"/>
      <c r="BF294" s="291"/>
      <c r="BG294" s="291"/>
      <c r="BH294" s="291"/>
      <c r="BI294" s="291"/>
      <c r="BJ294" s="291"/>
      <c r="BK294" s="291"/>
      <c r="BL294" s="291"/>
      <c r="BM294" s="291"/>
      <c r="BN294" s="291"/>
      <c r="BO294" s="291"/>
      <c r="BP294" s="291"/>
      <c r="BQ294" s="291"/>
      <c r="BR294" s="291"/>
    </row>
    <row r="295" spans="1:70" s="109" customFormat="1">
      <c r="C295" s="291"/>
      <c r="D295" s="291"/>
      <c r="E295" s="291"/>
      <c r="F295" s="291"/>
      <c r="G295" s="291"/>
      <c r="H295" s="291"/>
      <c r="I295" s="291"/>
      <c r="J295" s="291"/>
      <c r="K295" s="291"/>
      <c r="L295" s="291"/>
      <c r="M295" s="291"/>
      <c r="N295" s="291"/>
      <c r="O295" s="291"/>
      <c r="P295" s="291"/>
      <c r="Q295" s="291"/>
      <c r="R295" s="291"/>
      <c r="S295" s="291"/>
      <c r="T295" s="291"/>
      <c r="U295" s="291"/>
      <c r="V295" s="291"/>
      <c r="W295" s="291"/>
      <c r="X295" s="291"/>
      <c r="Y295" s="291"/>
      <c r="Z295" s="291"/>
      <c r="AA295" s="291"/>
      <c r="AB295" s="291"/>
      <c r="AC295" s="291"/>
      <c r="AD295" s="291"/>
      <c r="AE295" s="291"/>
      <c r="AF295" s="291"/>
      <c r="AG295" s="291"/>
      <c r="AH295" s="291"/>
      <c r="AI295" s="291"/>
      <c r="AJ295" s="291"/>
      <c r="AK295" s="291"/>
      <c r="AL295" s="291"/>
      <c r="AM295" s="291"/>
      <c r="AN295" s="291"/>
      <c r="AO295" s="291"/>
      <c r="AP295" s="291"/>
      <c r="AQ295" s="291"/>
      <c r="AR295" s="291"/>
      <c r="AS295" s="291"/>
      <c r="AT295" s="291"/>
      <c r="AU295" s="291"/>
      <c r="AV295" s="291"/>
      <c r="AW295" s="291"/>
      <c r="AX295" s="291"/>
      <c r="AY295" s="291"/>
      <c r="AZ295" s="291"/>
      <c r="BA295" s="291"/>
      <c r="BB295" s="291"/>
      <c r="BC295" s="291"/>
      <c r="BD295" s="291"/>
      <c r="BE295" s="291"/>
      <c r="BF295" s="291"/>
      <c r="BG295" s="291"/>
      <c r="BH295" s="291"/>
      <c r="BI295" s="291"/>
      <c r="BJ295" s="291"/>
      <c r="BK295" s="291"/>
      <c r="BL295" s="291"/>
      <c r="BM295" s="291"/>
      <c r="BN295" s="291"/>
      <c r="BO295" s="291"/>
      <c r="BP295" s="291"/>
      <c r="BQ295" s="291"/>
      <c r="BR295" s="291"/>
    </row>
    <row r="296" spans="1:70" s="109" customFormat="1">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291"/>
      <c r="Z296" s="291"/>
      <c r="AA296" s="291"/>
      <c r="AB296" s="291"/>
      <c r="AC296" s="291"/>
      <c r="AD296" s="291"/>
      <c r="AE296" s="291"/>
      <c r="AF296" s="291"/>
      <c r="AG296" s="291"/>
      <c r="AH296" s="291"/>
      <c r="AI296" s="291"/>
      <c r="AJ296" s="291"/>
      <c r="AK296" s="291"/>
      <c r="AL296" s="291"/>
      <c r="AM296" s="291"/>
      <c r="AN296" s="291"/>
      <c r="AO296" s="291"/>
      <c r="AP296" s="291"/>
      <c r="AQ296" s="291"/>
      <c r="AR296" s="291"/>
      <c r="AS296" s="291"/>
      <c r="AT296" s="291"/>
      <c r="AU296" s="291"/>
      <c r="AV296" s="291"/>
      <c r="AW296" s="291"/>
      <c r="AX296" s="291"/>
      <c r="AY296" s="291"/>
      <c r="AZ296" s="291"/>
      <c r="BA296" s="291"/>
      <c r="BB296" s="291"/>
      <c r="BC296" s="291"/>
      <c r="BD296" s="291"/>
      <c r="BE296" s="291"/>
      <c r="BF296" s="291"/>
      <c r="BG296" s="291"/>
      <c r="BH296" s="291"/>
      <c r="BI296" s="291"/>
      <c r="BJ296" s="291"/>
      <c r="BK296" s="291"/>
      <c r="BL296" s="291"/>
      <c r="BM296" s="291"/>
      <c r="BN296" s="291"/>
      <c r="BO296" s="291"/>
      <c r="BP296" s="291"/>
      <c r="BQ296" s="291"/>
      <c r="BR296" s="291"/>
    </row>
    <row r="297" spans="1:70" s="109" customFormat="1">
      <c r="C297" s="291"/>
      <c r="D297" s="291"/>
      <c r="E297" s="291"/>
      <c r="F297" s="291"/>
      <c r="G297" s="291"/>
      <c r="H297" s="291"/>
      <c r="I297" s="291"/>
      <c r="J297" s="291"/>
      <c r="K297" s="291"/>
      <c r="L297" s="291"/>
      <c r="M297" s="291"/>
      <c r="N297" s="291"/>
      <c r="O297" s="291"/>
      <c r="P297" s="291"/>
      <c r="Q297" s="291"/>
      <c r="R297" s="291"/>
      <c r="S297" s="291"/>
      <c r="T297" s="291"/>
      <c r="U297" s="291"/>
      <c r="V297" s="291"/>
      <c r="W297" s="291"/>
      <c r="X297" s="291"/>
      <c r="Y297" s="291"/>
      <c r="Z297" s="291"/>
      <c r="AA297" s="291"/>
      <c r="AB297" s="291"/>
      <c r="AC297" s="291"/>
      <c r="AD297" s="291"/>
      <c r="AE297" s="291"/>
      <c r="AF297" s="291"/>
      <c r="AG297" s="291"/>
      <c r="AH297" s="291"/>
      <c r="AI297" s="291"/>
      <c r="AJ297" s="291"/>
      <c r="AK297" s="291"/>
      <c r="AL297" s="291"/>
      <c r="AM297" s="291"/>
      <c r="AN297" s="291"/>
      <c r="AO297" s="291"/>
      <c r="AP297" s="291"/>
      <c r="AQ297" s="291"/>
      <c r="AR297" s="291"/>
      <c r="AS297" s="291"/>
      <c r="AT297" s="291"/>
      <c r="AU297" s="291"/>
      <c r="AV297" s="291"/>
      <c r="AW297" s="291"/>
      <c r="AX297" s="291"/>
      <c r="AY297" s="291"/>
      <c r="AZ297" s="291"/>
      <c r="BA297" s="291"/>
      <c r="BB297" s="291"/>
      <c r="BC297" s="291"/>
      <c r="BD297" s="291"/>
      <c r="BE297" s="291"/>
      <c r="BF297" s="291"/>
      <c r="BG297" s="291"/>
      <c r="BH297" s="291"/>
      <c r="BI297" s="291"/>
      <c r="BJ297" s="291"/>
      <c r="BK297" s="291"/>
      <c r="BL297" s="291"/>
      <c r="BM297" s="291"/>
      <c r="BN297" s="291"/>
      <c r="BO297" s="291"/>
      <c r="BP297" s="291"/>
      <c r="BQ297" s="291"/>
      <c r="BR297" s="291"/>
    </row>
    <row r="298" spans="1:70" s="109" customFormat="1">
      <c r="A298" s="376" t="s">
        <v>137</v>
      </c>
      <c r="B298" s="377" t="s">
        <v>138</v>
      </c>
      <c r="C298" s="329"/>
      <c r="D298" s="329"/>
      <c r="E298" s="291"/>
      <c r="F298" s="291"/>
      <c r="G298" s="291"/>
      <c r="H298" s="291"/>
      <c r="I298" s="291"/>
      <c r="J298" s="291"/>
      <c r="K298" s="291"/>
      <c r="L298" s="291"/>
      <c r="M298" s="291"/>
      <c r="N298" s="291"/>
      <c r="O298" s="291"/>
      <c r="P298" s="291"/>
      <c r="Q298" s="291"/>
      <c r="R298" s="291"/>
      <c r="S298" s="291"/>
      <c r="T298" s="291"/>
      <c r="U298" s="291"/>
      <c r="V298" s="291"/>
      <c r="W298" s="291"/>
      <c r="X298" s="291"/>
      <c r="Y298" s="291"/>
      <c r="Z298" s="291"/>
      <c r="AA298" s="291"/>
      <c r="AB298" s="291"/>
      <c r="AC298" s="291"/>
      <c r="AD298" s="291"/>
      <c r="AE298" s="291"/>
      <c r="AF298" s="291"/>
      <c r="AG298" s="291"/>
      <c r="AH298" s="291"/>
      <c r="AI298" s="291"/>
      <c r="AJ298" s="291"/>
      <c r="AK298" s="291"/>
      <c r="AL298" s="291"/>
      <c r="AM298" s="291"/>
      <c r="AN298" s="291"/>
      <c r="AO298" s="291"/>
      <c r="AP298" s="291"/>
      <c r="AQ298" s="291"/>
      <c r="AR298" s="291"/>
      <c r="AS298" s="291"/>
      <c r="AT298" s="291"/>
      <c r="AU298" s="291"/>
      <c r="AV298" s="291"/>
      <c r="AW298" s="291"/>
      <c r="AX298" s="291"/>
      <c r="AY298" s="291"/>
      <c r="AZ298" s="291"/>
      <c r="BA298" s="291"/>
      <c r="BB298" s="291"/>
      <c r="BC298" s="291"/>
      <c r="BD298" s="291"/>
      <c r="BE298" s="291"/>
      <c r="BF298" s="291"/>
      <c r="BG298" s="291"/>
      <c r="BH298" s="291"/>
      <c r="BI298" s="291"/>
      <c r="BJ298" s="291"/>
      <c r="BK298" s="291"/>
      <c r="BL298" s="291"/>
      <c r="BM298" s="291"/>
      <c r="BN298" s="291"/>
      <c r="BO298" s="291"/>
      <c r="BP298" s="291"/>
      <c r="BQ298" s="291"/>
      <c r="BR298" s="291"/>
    </row>
    <row r="299" spans="1:70" s="109" customFormat="1">
      <c r="A299" s="378" t="s">
        <v>8</v>
      </c>
      <c r="B299" s="379" t="s">
        <v>8</v>
      </c>
      <c r="C299" s="329"/>
      <c r="D299" s="329"/>
      <c r="E299" s="291"/>
      <c r="F299" s="291"/>
      <c r="G299" s="291"/>
      <c r="H299" s="291"/>
      <c r="I299" s="291"/>
      <c r="J299" s="291"/>
      <c r="K299" s="291"/>
      <c r="L299" s="291"/>
      <c r="M299" s="291"/>
      <c r="N299" s="291"/>
      <c r="O299" s="291"/>
      <c r="P299" s="291"/>
      <c r="Q299" s="291"/>
      <c r="R299" s="291"/>
      <c r="S299" s="291"/>
      <c r="T299" s="291"/>
      <c r="U299" s="291"/>
      <c r="V299" s="291"/>
      <c r="W299" s="291"/>
      <c r="X299" s="291"/>
      <c r="Y299" s="291"/>
      <c r="Z299" s="291"/>
      <c r="AA299" s="291"/>
      <c r="AB299" s="291"/>
      <c r="AC299" s="291"/>
      <c r="AD299" s="291"/>
      <c r="AE299" s="291"/>
      <c r="AF299" s="291"/>
      <c r="AG299" s="291"/>
      <c r="AH299" s="291"/>
      <c r="AI299" s="291"/>
      <c r="AJ299" s="291"/>
      <c r="AK299" s="291"/>
      <c r="AL299" s="291"/>
      <c r="AM299" s="291"/>
      <c r="AN299" s="291"/>
      <c r="AO299" s="291"/>
      <c r="AP299" s="291"/>
      <c r="AQ299" s="291"/>
      <c r="AR299" s="291"/>
      <c r="AS299" s="291"/>
      <c r="AT299" s="291"/>
      <c r="AU299" s="291"/>
      <c r="AV299" s="291"/>
      <c r="AW299" s="291"/>
      <c r="AX299" s="291"/>
      <c r="AY299" s="291"/>
      <c r="AZ299" s="291"/>
      <c r="BA299" s="291"/>
      <c r="BB299" s="291"/>
      <c r="BC299" s="291"/>
      <c r="BD299" s="291"/>
      <c r="BE299" s="291"/>
      <c r="BF299" s="291"/>
      <c r="BG299" s="291"/>
      <c r="BH299" s="291"/>
      <c r="BI299" s="291"/>
      <c r="BJ299" s="291"/>
      <c r="BK299" s="291"/>
      <c r="BL299" s="291"/>
      <c r="BM299" s="291"/>
      <c r="BN299" s="291"/>
      <c r="BO299" s="291"/>
      <c r="BP299" s="291"/>
      <c r="BQ299" s="291"/>
      <c r="BR299" s="291"/>
    </row>
    <row r="300" spans="1:70" s="109" customFormat="1">
      <c r="A300" s="378" t="s">
        <v>8</v>
      </c>
      <c r="B300" s="379" t="s">
        <v>8</v>
      </c>
      <c r="C300" s="329"/>
      <c r="D300" s="329"/>
      <c r="E300" s="291"/>
      <c r="F300" s="291"/>
      <c r="G300" s="291"/>
      <c r="H300" s="291"/>
      <c r="I300" s="291"/>
      <c r="J300" s="291"/>
      <c r="K300" s="291"/>
      <c r="L300" s="291"/>
      <c r="M300" s="291"/>
      <c r="N300" s="291"/>
      <c r="O300" s="291"/>
      <c r="P300" s="291"/>
      <c r="Q300" s="291"/>
      <c r="R300" s="291"/>
      <c r="S300" s="291"/>
      <c r="T300" s="291"/>
      <c r="U300" s="291"/>
      <c r="V300" s="291"/>
      <c r="W300" s="291"/>
      <c r="X300" s="291"/>
      <c r="Y300" s="291"/>
      <c r="Z300" s="291"/>
      <c r="AA300" s="291"/>
      <c r="AB300" s="291"/>
      <c r="AC300" s="291"/>
      <c r="AD300" s="291"/>
      <c r="AE300" s="291"/>
      <c r="AF300" s="291"/>
      <c r="AG300" s="291"/>
      <c r="AH300" s="291"/>
      <c r="AI300" s="291"/>
      <c r="AJ300" s="291"/>
      <c r="AK300" s="291"/>
      <c r="AL300" s="291"/>
      <c r="AM300" s="291"/>
      <c r="AN300" s="291"/>
      <c r="AO300" s="291"/>
      <c r="AP300" s="291"/>
      <c r="AQ300" s="291"/>
      <c r="AR300" s="291"/>
      <c r="AS300" s="291"/>
      <c r="AT300" s="291"/>
      <c r="AU300" s="291"/>
      <c r="AV300" s="291"/>
      <c r="AW300" s="291"/>
      <c r="AX300" s="291"/>
      <c r="AY300" s="291"/>
      <c r="AZ300" s="291"/>
      <c r="BA300" s="291"/>
      <c r="BB300" s="291"/>
      <c r="BC300" s="291"/>
      <c r="BD300" s="291"/>
      <c r="BE300" s="291"/>
      <c r="BF300" s="291"/>
      <c r="BG300" s="291"/>
      <c r="BH300" s="291"/>
      <c r="BI300" s="291"/>
      <c r="BJ300" s="291"/>
      <c r="BK300" s="291"/>
      <c r="BL300" s="291"/>
      <c r="BM300" s="291"/>
      <c r="BN300" s="291"/>
      <c r="BO300" s="291"/>
      <c r="BP300" s="291"/>
      <c r="BQ300" s="291"/>
      <c r="BR300" s="291"/>
    </row>
    <row r="301" spans="1:70" s="109" customFormat="1">
      <c r="A301" s="331" t="s">
        <v>1455</v>
      </c>
      <c r="B301" s="331">
        <v>3</v>
      </c>
      <c r="C301" s="291"/>
      <c r="D301" s="291"/>
      <c r="E301" s="291"/>
      <c r="F301" s="291"/>
      <c r="G301" s="291"/>
      <c r="H301" s="291"/>
      <c r="I301" s="291"/>
      <c r="J301" s="291"/>
      <c r="K301" s="291"/>
      <c r="L301" s="291"/>
      <c r="M301" s="291"/>
      <c r="N301" s="291"/>
      <c r="O301" s="291"/>
      <c r="P301" s="291"/>
      <c r="Q301" s="291"/>
      <c r="R301" s="291"/>
      <c r="S301" s="291"/>
      <c r="T301" s="291"/>
      <c r="U301" s="291"/>
      <c r="V301" s="291"/>
      <c r="W301" s="291"/>
      <c r="X301" s="291"/>
      <c r="Y301" s="291"/>
      <c r="Z301" s="291"/>
      <c r="AA301" s="291"/>
      <c r="AB301" s="291"/>
      <c r="AC301" s="291"/>
      <c r="AD301" s="291"/>
      <c r="AE301" s="291"/>
      <c r="AF301" s="291"/>
      <c r="AG301" s="291"/>
      <c r="AH301" s="291"/>
      <c r="AI301" s="291"/>
      <c r="AJ301" s="291"/>
      <c r="AK301" s="291"/>
      <c r="AL301" s="291"/>
      <c r="AM301" s="291"/>
      <c r="AN301" s="291"/>
      <c r="AO301" s="291"/>
      <c r="AP301" s="291"/>
      <c r="AQ301" s="291"/>
      <c r="AR301" s="291"/>
      <c r="AS301" s="291"/>
      <c r="AT301" s="291"/>
      <c r="AU301" s="291"/>
      <c r="AV301" s="291"/>
      <c r="AW301" s="291"/>
      <c r="AX301" s="291"/>
      <c r="AY301" s="291"/>
      <c r="AZ301" s="291"/>
      <c r="BA301" s="291"/>
      <c r="BB301" s="291"/>
      <c r="BC301" s="291"/>
      <c r="BD301" s="291"/>
      <c r="BE301" s="291"/>
      <c r="BF301" s="291"/>
      <c r="BG301" s="291"/>
      <c r="BH301" s="291"/>
      <c r="BI301" s="291"/>
      <c r="BJ301" s="291"/>
      <c r="BK301" s="291"/>
      <c r="BL301" s="291"/>
      <c r="BM301" s="291"/>
      <c r="BN301" s="291"/>
      <c r="BO301" s="291"/>
      <c r="BP301" s="291"/>
      <c r="BQ301" s="291"/>
      <c r="BR301" s="291"/>
    </row>
    <row r="302" spans="1:70" s="312" customFormat="1">
      <c r="A302" s="457" t="s">
        <v>30</v>
      </c>
      <c r="B302" s="457" t="s">
        <v>8</v>
      </c>
    </row>
    <row r="303" spans="1:70" s="312" customFormat="1">
      <c r="A303" s="456" t="s">
        <v>481</v>
      </c>
      <c r="B303" s="456" t="s">
        <v>481</v>
      </c>
    </row>
    <row r="304" spans="1:70" s="312" customFormat="1">
      <c r="A304" s="456" t="s">
        <v>482</v>
      </c>
      <c r="B304" s="456" t="s">
        <v>482</v>
      </c>
    </row>
    <row r="305" spans="1:2" s="312" customFormat="1">
      <c r="A305" s="456" t="s">
        <v>483</v>
      </c>
      <c r="B305" s="456" t="s">
        <v>484</v>
      </c>
    </row>
    <row r="306" spans="1:2" s="312" customFormat="1">
      <c r="A306" s="456" t="s">
        <v>485</v>
      </c>
      <c r="B306" s="456" t="s">
        <v>486</v>
      </c>
    </row>
    <row r="307" spans="1:2" s="312" customFormat="1">
      <c r="A307" s="456" t="s">
        <v>487</v>
      </c>
      <c r="B307" s="456" t="s">
        <v>488</v>
      </c>
    </row>
    <row r="308" spans="1:2" s="312" customFormat="1">
      <c r="A308" s="456" t="s">
        <v>489</v>
      </c>
      <c r="B308" s="456" t="s">
        <v>490</v>
      </c>
    </row>
    <row r="309" spans="1:2" s="312" customFormat="1">
      <c r="A309" s="456" t="s">
        <v>491</v>
      </c>
      <c r="B309" s="456" t="s">
        <v>492</v>
      </c>
    </row>
    <row r="310" spans="1:2" s="312" customFormat="1">
      <c r="A310" s="456" t="s">
        <v>493</v>
      </c>
      <c r="B310" s="456" t="s">
        <v>494</v>
      </c>
    </row>
    <row r="311" spans="1:2" s="312" customFormat="1">
      <c r="A311" s="456" t="s">
        <v>495</v>
      </c>
      <c r="B311" s="456" t="s">
        <v>496</v>
      </c>
    </row>
    <row r="312" spans="1:2" s="312" customFormat="1">
      <c r="A312" s="456" t="s">
        <v>497</v>
      </c>
      <c r="B312" s="456" t="s">
        <v>497</v>
      </c>
    </row>
    <row r="313" spans="1:2" s="312" customFormat="1">
      <c r="A313" s="456" t="s">
        <v>498</v>
      </c>
      <c r="B313" s="456" t="s">
        <v>499</v>
      </c>
    </row>
    <row r="314" spans="1:2" s="312" customFormat="1">
      <c r="A314" s="456" t="s">
        <v>485</v>
      </c>
      <c r="B314" s="456" t="s">
        <v>486</v>
      </c>
    </row>
    <row r="315" spans="1:2" s="312" customFormat="1">
      <c r="A315" s="456" t="s">
        <v>491</v>
      </c>
      <c r="B315" s="456" t="s">
        <v>492</v>
      </c>
    </row>
    <row r="316" spans="1:2" s="312" customFormat="1">
      <c r="A316" s="456" t="s">
        <v>500</v>
      </c>
      <c r="B316" s="456" t="s">
        <v>501</v>
      </c>
    </row>
    <row r="317" spans="1:2" s="312" customFormat="1">
      <c r="A317" s="456" t="s">
        <v>502</v>
      </c>
      <c r="B317" s="456" t="s">
        <v>503</v>
      </c>
    </row>
    <row r="318" spans="1:2" s="312" customFormat="1">
      <c r="A318" s="456" t="s">
        <v>504</v>
      </c>
      <c r="B318" s="456" t="s">
        <v>505</v>
      </c>
    </row>
    <row r="319" spans="1:2" s="312" customFormat="1">
      <c r="A319" s="456" t="s">
        <v>506</v>
      </c>
      <c r="B319" s="456" t="s">
        <v>507</v>
      </c>
    </row>
    <row r="320" spans="1:2" s="312" customFormat="1">
      <c r="A320" s="456" t="s">
        <v>508</v>
      </c>
      <c r="B320" s="456" t="s">
        <v>508</v>
      </c>
    </row>
    <row r="321" spans="1:2" s="312" customFormat="1">
      <c r="A321" s="456" t="s">
        <v>487</v>
      </c>
      <c r="B321" s="456" t="s">
        <v>488</v>
      </c>
    </row>
    <row r="322" spans="1:2" s="312" customFormat="1">
      <c r="A322" s="456" t="s">
        <v>489</v>
      </c>
      <c r="B322" s="456" t="s">
        <v>490</v>
      </c>
    </row>
    <row r="323" spans="1:2" s="312" customFormat="1">
      <c r="A323" s="456" t="s">
        <v>491</v>
      </c>
      <c r="B323" s="456" t="s">
        <v>509</v>
      </c>
    </row>
    <row r="324" spans="1:2" s="312" customFormat="1">
      <c r="A324" s="456" t="s">
        <v>493</v>
      </c>
      <c r="B324" s="456" t="s">
        <v>510</v>
      </c>
    </row>
    <row r="325" spans="1:2" s="312" customFormat="1">
      <c r="A325" s="456" t="s">
        <v>495</v>
      </c>
      <c r="B325" s="456" t="s">
        <v>496</v>
      </c>
    </row>
    <row r="326" spans="1:2" s="312" customFormat="1">
      <c r="A326" s="457" t="s">
        <v>64</v>
      </c>
      <c r="B326" s="457" t="s">
        <v>242</v>
      </c>
    </row>
    <row r="327" spans="1:2" s="312" customFormat="1">
      <c r="A327" s="456" t="s">
        <v>511</v>
      </c>
      <c r="B327" s="456" t="s">
        <v>511</v>
      </c>
    </row>
    <row r="328" spans="1:2" s="312" customFormat="1">
      <c r="A328" s="456" t="s">
        <v>468</v>
      </c>
      <c r="B328" s="456" t="s">
        <v>512</v>
      </c>
    </row>
    <row r="329" spans="1:2" s="312" customFormat="1">
      <c r="A329" s="456" t="s">
        <v>513</v>
      </c>
      <c r="B329" s="456" t="s">
        <v>514</v>
      </c>
    </row>
    <row r="330" spans="1:2" s="312" customFormat="1">
      <c r="A330" s="456" t="s">
        <v>506</v>
      </c>
      <c r="B330" s="456" t="s">
        <v>507</v>
      </c>
    </row>
    <row r="331" spans="1:2" s="312" customFormat="1">
      <c r="A331" s="456" t="s">
        <v>497</v>
      </c>
      <c r="B331" s="456" t="s">
        <v>497</v>
      </c>
    </row>
    <row r="332" spans="1:2" s="312" customFormat="1">
      <c r="A332" s="456" t="s">
        <v>468</v>
      </c>
      <c r="B332" s="456" t="s">
        <v>512</v>
      </c>
    </row>
    <row r="333" spans="1:2" s="312" customFormat="1">
      <c r="A333" s="456" t="s">
        <v>513</v>
      </c>
      <c r="B333" s="456" t="s">
        <v>514</v>
      </c>
    </row>
    <row r="334" spans="1:2" s="312" customFormat="1">
      <c r="A334" s="645" t="s">
        <v>506</v>
      </c>
      <c r="B334" s="645" t="s">
        <v>507</v>
      </c>
    </row>
    <row r="335" spans="1:2" s="312" customFormat="1"/>
    <row r="336" spans="1:2" s="312" customFormat="1"/>
    <row r="337" spans="1:92" s="312" customFormat="1"/>
    <row r="338" spans="1:92" s="312" customFormat="1"/>
    <row r="339" spans="1:92" s="312" customFormat="1">
      <c r="B339" s="652"/>
      <c r="C339" s="653"/>
      <c r="D339" s="654"/>
      <c r="E339" s="654"/>
      <c r="F339" s="654"/>
      <c r="G339" s="654"/>
      <c r="H339" s="654"/>
      <c r="I339" s="654"/>
      <c r="J339" s="654"/>
      <c r="K339" s="654"/>
      <c r="L339" s="654"/>
      <c r="M339" s="654"/>
      <c r="N339" s="654"/>
      <c r="O339" s="654"/>
      <c r="P339" s="654"/>
      <c r="Q339" s="654"/>
      <c r="R339" s="654"/>
      <c r="S339" s="654"/>
      <c r="T339" s="654"/>
      <c r="U339" s="654"/>
      <c r="V339" s="654"/>
      <c r="W339" s="654"/>
      <c r="X339" s="654"/>
      <c r="Y339" s="654"/>
      <c r="Z339" s="654"/>
      <c r="AA339" s="654"/>
      <c r="AB339" s="654"/>
      <c r="AC339" s="654"/>
      <c r="AD339" s="654"/>
      <c r="AE339" s="654"/>
      <c r="AF339" s="654"/>
      <c r="AG339" s="654"/>
      <c r="AH339" s="654"/>
      <c r="AI339" s="654"/>
      <c r="AJ339" s="654"/>
      <c r="AK339" s="654"/>
      <c r="AL339" s="654"/>
      <c r="AM339" s="654"/>
      <c r="AN339" s="654"/>
      <c r="AO339" s="654"/>
      <c r="AP339" s="654"/>
      <c r="AQ339" s="654"/>
      <c r="AR339" s="654"/>
      <c r="AS339" s="654"/>
      <c r="AT339" s="654"/>
      <c r="AU339" s="654"/>
      <c r="AV339" s="654"/>
      <c r="AW339" s="654"/>
      <c r="AX339" s="654"/>
      <c r="AY339" s="654"/>
      <c r="AZ339" s="654"/>
      <c r="BA339" s="654"/>
      <c r="BB339" s="654"/>
      <c r="BC339" s="654"/>
      <c r="BD339" s="654"/>
      <c r="BE339" s="654"/>
      <c r="BF339" s="654"/>
      <c r="BG339" s="654"/>
      <c r="BH339" s="654"/>
      <c r="BI339" s="654"/>
      <c r="BJ339" s="654"/>
      <c r="BK339" s="654"/>
      <c r="BL339" s="654"/>
      <c r="BM339" s="654"/>
      <c r="BN339" s="654"/>
      <c r="BO339" s="654"/>
      <c r="BP339" s="654"/>
      <c r="BQ339" s="654"/>
      <c r="BR339" s="654"/>
      <c r="BS339" s="652"/>
      <c r="BT339" s="652"/>
      <c r="BU339" s="652"/>
      <c r="BV339" s="652"/>
      <c r="BW339" s="652"/>
      <c r="BX339" s="652"/>
      <c r="BY339" s="652"/>
      <c r="BZ339" s="652"/>
      <c r="CA339" s="652"/>
      <c r="CB339" s="652"/>
      <c r="CC339" s="652"/>
      <c r="CD339" s="652"/>
      <c r="CE339" s="652"/>
      <c r="CF339" s="652"/>
      <c r="CG339" s="652"/>
      <c r="CH339" s="652"/>
      <c r="CI339" s="652"/>
      <c r="CJ339" s="652"/>
      <c r="CK339" s="652"/>
      <c r="CL339" s="652"/>
      <c r="CM339" s="652"/>
      <c r="CN339" s="652"/>
    </row>
    <row r="340" spans="1:92" s="312" customFormat="1">
      <c r="A340" s="644"/>
      <c r="B340" s="646"/>
      <c r="C340" s="646"/>
      <c r="D340" s="646"/>
      <c r="E340" s="646"/>
      <c r="F340" s="646"/>
      <c r="G340" s="646"/>
      <c r="H340" s="646"/>
      <c r="I340" s="646"/>
      <c r="J340" s="646"/>
      <c r="K340" s="646"/>
      <c r="L340" s="646"/>
      <c r="M340" s="646"/>
      <c r="N340" s="646"/>
      <c r="O340" s="646"/>
      <c r="P340" s="646"/>
      <c r="Q340" s="646"/>
      <c r="R340" s="646"/>
      <c r="S340" s="646"/>
      <c r="T340" s="646"/>
      <c r="U340" s="646"/>
      <c r="V340" s="646"/>
      <c r="W340" s="646"/>
      <c r="X340" s="646"/>
      <c r="Y340" s="646"/>
      <c r="Z340" s="646"/>
      <c r="AA340" s="646"/>
      <c r="AB340" s="646"/>
      <c r="AC340" s="646"/>
      <c r="AD340" s="646"/>
      <c r="AE340" s="646"/>
      <c r="AF340" s="646"/>
      <c r="AG340" s="647"/>
      <c r="AH340" s="647"/>
      <c r="AI340" s="647"/>
      <c r="AJ340" s="647"/>
      <c r="AK340" s="647"/>
      <c r="AL340" s="648"/>
      <c r="AM340" s="648"/>
      <c r="AN340" s="648"/>
      <c r="AO340" s="648"/>
      <c r="AP340" s="648"/>
      <c r="AQ340" s="648"/>
      <c r="AR340" s="648"/>
      <c r="AS340" s="648"/>
      <c r="AT340" s="648"/>
      <c r="AU340" s="648"/>
      <c r="AV340" s="648"/>
      <c r="AW340" s="648"/>
      <c r="AX340" s="648"/>
      <c r="AY340" s="648"/>
      <c r="AZ340" s="648"/>
      <c r="BA340" s="648"/>
      <c r="BB340" s="648"/>
      <c r="BC340" s="648"/>
      <c r="BD340" s="648"/>
      <c r="BE340" s="648"/>
      <c r="BF340" s="648"/>
      <c r="BG340" s="648"/>
      <c r="BH340" s="648"/>
      <c r="BI340" s="648"/>
      <c r="BJ340" s="648"/>
      <c r="BK340" s="648"/>
      <c r="BL340" s="648"/>
      <c r="BM340" s="648"/>
      <c r="BN340" s="648"/>
      <c r="BO340" s="648"/>
      <c r="BP340" s="648"/>
      <c r="BQ340" s="648"/>
      <c r="BR340" s="648"/>
      <c r="BS340" s="649"/>
      <c r="BT340" s="649"/>
      <c r="BU340" s="649"/>
      <c r="BV340" s="649"/>
      <c r="BW340" s="649"/>
      <c r="BX340" s="649"/>
      <c r="BY340" s="649"/>
      <c r="BZ340" s="649"/>
      <c r="CA340" s="649"/>
      <c r="CB340" s="649"/>
      <c r="CC340" s="649"/>
      <c r="CD340" s="649"/>
      <c r="CE340" s="649"/>
      <c r="CF340" s="649"/>
      <c r="CG340" s="649"/>
      <c r="CH340" s="649"/>
      <c r="CI340" s="649"/>
      <c r="CJ340" s="649"/>
      <c r="CK340" s="649"/>
      <c r="CL340" s="649"/>
      <c r="CM340" s="649"/>
      <c r="CN340" s="649"/>
    </row>
    <row r="341" spans="1:92" s="312" customFormat="1">
      <c r="A341" s="644"/>
      <c r="B341" s="646" t="s">
        <v>1458</v>
      </c>
      <c r="C341" s="646" t="s">
        <v>1458</v>
      </c>
      <c r="D341" s="646" t="s">
        <v>1458</v>
      </c>
      <c r="E341" s="646" t="s">
        <v>31</v>
      </c>
      <c r="F341" s="646" t="s">
        <v>31</v>
      </c>
      <c r="G341" s="646" t="s">
        <v>23</v>
      </c>
      <c r="H341" s="646" t="s">
        <v>23</v>
      </c>
      <c r="I341" s="646" t="s">
        <v>23</v>
      </c>
      <c r="J341" s="646" t="s">
        <v>23</v>
      </c>
      <c r="K341" s="646" t="s">
        <v>32</v>
      </c>
      <c r="L341" s="646" t="s">
        <v>32</v>
      </c>
      <c r="M341" s="646" t="s">
        <v>32</v>
      </c>
      <c r="N341" s="646" t="s">
        <v>32</v>
      </c>
      <c r="O341" s="646" t="s">
        <v>33</v>
      </c>
      <c r="P341" s="646" t="s">
        <v>33</v>
      </c>
      <c r="Q341" s="646" t="s">
        <v>33</v>
      </c>
      <c r="R341" s="646" t="s">
        <v>33</v>
      </c>
      <c r="S341" s="646" t="s">
        <v>33</v>
      </c>
      <c r="T341" s="646" t="s">
        <v>32</v>
      </c>
      <c r="U341" s="646" t="s">
        <v>32</v>
      </c>
      <c r="V341" s="646" t="s">
        <v>34</v>
      </c>
      <c r="W341" s="646" t="s">
        <v>34</v>
      </c>
      <c r="X341" s="646" t="s">
        <v>34</v>
      </c>
      <c r="Y341" s="646" t="s">
        <v>34</v>
      </c>
      <c r="Z341" s="646" t="s">
        <v>34</v>
      </c>
      <c r="AA341" s="646" t="s">
        <v>34</v>
      </c>
      <c r="AB341" s="646" t="s">
        <v>34</v>
      </c>
      <c r="AC341" s="646" t="s">
        <v>34</v>
      </c>
      <c r="AD341" s="646" t="s">
        <v>34</v>
      </c>
      <c r="AE341" s="646" t="s">
        <v>34</v>
      </c>
      <c r="AF341" s="646" t="s">
        <v>34</v>
      </c>
      <c r="AG341" s="647" t="s">
        <v>34</v>
      </c>
      <c r="AH341" s="647" t="s">
        <v>34</v>
      </c>
      <c r="AI341" s="647" t="s">
        <v>34</v>
      </c>
      <c r="AJ341" s="647" t="s">
        <v>34</v>
      </c>
      <c r="AK341" s="647" t="s">
        <v>34</v>
      </c>
      <c r="AL341" s="647" t="s">
        <v>34</v>
      </c>
      <c r="AM341" s="647" t="s">
        <v>34</v>
      </c>
      <c r="AN341" s="647" t="s">
        <v>34</v>
      </c>
      <c r="AO341" s="647" t="s">
        <v>34</v>
      </c>
      <c r="AP341" s="648"/>
      <c r="AQ341" s="648"/>
      <c r="AR341" s="648"/>
      <c r="AS341" s="648"/>
      <c r="AT341" s="648"/>
      <c r="AU341" s="648"/>
      <c r="AV341" s="648"/>
      <c r="AW341" s="648"/>
      <c r="AX341" s="648"/>
      <c r="AY341" s="648"/>
      <c r="AZ341" s="648"/>
      <c r="BA341" s="648"/>
      <c r="BB341" s="648"/>
      <c r="BC341" s="648"/>
      <c r="BD341" s="648"/>
      <c r="BE341" s="648"/>
      <c r="BF341" s="648"/>
      <c r="BG341" s="648"/>
      <c r="BH341" s="648"/>
      <c r="BI341" s="648"/>
      <c r="BJ341" s="648"/>
      <c r="BK341" s="648"/>
      <c r="BL341" s="648"/>
      <c r="BM341" s="648"/>
      <c r="BN341" s="648"/>
      <c r="BO341" s="648"/>
      <c r="BP341" s="648"/>
      <c r="BQ341" s="648"/>
      <c r="BR341" s="648"/>
      <c r="BS341" s="649"/>
      <c r="BT341" s="649"/>
      <c r="BU341" s="649"/>
      <c r="BV341" s="649"/>
      <c r="BW341" s="649"/>
      <c r="BX341" s="649"/>
      <c r="BY341" s="649"/>
      <c r="BZ341" s="647"/>
      <c r="CA341" s="647"/>
      <c r="CB341" s="647"/>
      <c r="CC341" s="647"/>
      <c r="CD341" s="647"/>
      <c r="CE341" s="647"/>
      <c r="CF341" s="647"/>
      <c r="CG341" s="647"/>
      <c r="CH341" s="647"/>
      <c r="CI341" s="647"/>
      <c r="CJ341" s="647"/>
      <c r="CK341" s="647"/>
      <c r="CL341" s="647"/>
      <c r="CM341" s="647"/>
      <c r="CN341" s="647"/>
    </row>
    <row r="342" spans="1:92" s="109" customFormat="1">
      <c r="A342" s="329"/>
      <c r="B342" s="646" t="s">
        <v>1458</v>
      </c>
      <c r="C342" s="646" t="s">
        <v>1458</v>
      </c>
      <c r="D342" s="646" t="s">
        <v>1458</v>
      </c>
      <c r="E342" s="646" t="s">
        <v>1458</v>
      </c>
      <c r="F342" s="646" t="s">
        <v>1458</v>
      </c>
      <c r="G342" s="646" t="s">
        <v>1458</v>
      </c>
      <c r="H342" s="646" t="s">
        <v>1458</v>
      </c>
      <c r="I342" s="646" t="s">
        <v>1458</v>
      </c>
      <c r="J342" s="646" t="s">
        <v>1458</v>
      </c>
      <c r="K342" s="646" t="s">
        <v>1458</v>
      </c>
      <c r="L342" s="646" t="s">
        <v>1458</v>
      </c>
      <c r="M342" s="646" t="s">
        <v>1458</v>
      </c>
      <c r="N342" s="646" t="s">
        <v>1458</v>
      </c>
      <c r="O342" s="646" t="s">
        <v>1458</v>
      </c>
      <c r="P342" s="646" t="s">
        <v>1458</v>
      </c>
      <c r="Q342" s="646" t="s">
        <v>1458</v>
      </c>
      <c r="R342" s="646" t="s">
        <v>1458</v>
      </c>
      <c r="S342" s="646" t="s">
        <v>1458</v>
      </c>
      <c r="T342" s="646" t="s">
        <v>1458</v>
      </c>
      <c r="U342" s="646" t="s">
        <v>1458</v>
      </c>
      <c r="V342" s="646" t="s">
        <v>1458</v>
      </c>
      <c r="W342" s="646" t="s">
        <v>1458</v>
      </c>
      <c r="X342" s="646" t="s">
        <v>1458</v>
      </c>
      <c r="Y342" s="646" t="s">
        <v>1458</v>
      </c>
      <c r="Z342" s="646" t="s">
        <v>1458</v>
      </c>
      <c r="AA342" s="646" t="s">
        <v>1458</v>
      </c>
      <c r="AB342" s="646" t="s">
        <v>1458</v>
      </c>
      <c r="AC342" s="646" t="s">
        <v>1458</v>
      </c>
      <c r="AD342" s="646" t="s">
        <v>1458</v>
      </c>
      <c r="AE342" s="646" t="s">
        <v>1458</v>
      </c>
      <c r="AF342" s="646" t="s">
        <v>1458</v>
      </c>
      <c r="AG342" s="646" t="s">
        <v>1458</v>
      </c>
      <c r="AH342" s="646" t="s">
        <v>1458</v>
      </c>
      <c r="AI342" s="646" t="s">
        <v>1458</v>
      </c>
      <c r="AJ342" s="646" t="s">
        <v>1458</v>
      </c>
      <c r="AK342" s="646" t="s">
        <v>1458</v>
      </c>
      <c r="AL342" s="647" t="s">
        <v>14</v>
      </c>
      <c r="AM342" s="647" t="s">
        <v>14</v>
      </c>
      <c r="AN342" s="647" t="s">
        <v>14</v>
      </c>
      <c r="AO342" s="647" t="s">
        <v>14</v>
      </c>
      <c r="AP342" s="647" t="s">
        <v>1675</v>
      </c>
      <c r="AQ342" s="647" t="s">
        <v>1675</v>
      </c>
      <c r="AR342" s="647" t="s">
        <v>1675</v>
      </c>
      <c r="AS342" s="647" t="s">
        <v>1675</v>
      </c>
      <c r="AT342" s="647" t="s">
        <v>1675</v>
      </c>
      <c r="AU342" s="647" t="s">
        <v>1675</v>
      </c>
      <c r="AV342" s="647" t="s">
        <v>1675</v>
      </c>
      <c r="AW342" s="647" t="s">
        <v>1675</v>
      </c>
      <c r="AX342" s="647" t="s">
        <v>1675</v>
      </c>
      <c r="AY342" s="647" t="s">
        <v>1675</v>
      </c>
      <c r="AZ342" s="647" t="s">
        <v>1675</v>
      </c>
      <c r="BA342" s="647" t="s">
        <v>1675</v>
      </c>
      <c r="BB342" s="647" t="s">
        <v>1675</v>
      </c>
      <c r="BC342" s="647" t="s">
        <v>1675</v>
      </c>
      <c r="BD342" s="647" t="s">
        <v>1675</v>
      </c>
      <c r="BE342" s="647" t="s">
        <v>1675</v>
      </c>
      <c r="BF342" s="647" t="s">
        <v>1675</v>
      </c>
      <c r="BG342" s="647" t="s">
        <v>1676</v>
      </c>
      <c r="BH342" s="647" t="s">
        <v>1676</v>
      </c>
      <c r="BI342" s="647" t="s">
        <v>1676</v>
      </c>
      <c r="BJ342" s="647" t="s">
        <v>1676</v>
      </c>
      <c r="BK342" s="647" t="s">
        <v>1676</v>
      </c>
      <c r="BL342" s="647" t="s">
        <v>1676</v>
      </c>
      <c r="BM342" s="647" t="s">
        <v>1676</v>
      </c>
      <c r="BN342" s="647" t="s">
        <v>1676</v>
      </c>
      <c r="BO342" s="647" t="s">
        <v>1676</v>
      </c>
      <c r="BP342" s="647" t="s">
        <v>1676</v>
      </c>
      <c r="BQ342" s="647" t="s">
        <v>1676</v>
      </c>
      <c r="BR342" s="647" t="s">
        <v>1676</v>
      </c>
      <c r="BS342" s="647" t="s">
        <v>1676</v>
      </c>
      <c r="BT342" s="647" t="s">
        <v>1676</v>
      </c>
      <c r="BU342" s="647" t="s">
        <v>1676</v>
      </c>
      <c r="BV342" s="647" t="s">
        <v>1676</v>
      </c>
      <c r="BW342" s="647" t="s">
        <v>1676</v>
      </c>
      <c r="BX342" s="647" t="s">
        <v>1676</v>
      </c>
      <c r="BY342" s="647" t="s">
        <v>1676</v>
      </c>
      <c r="BZ342" s="647" t="s">
        <v>1676</v>
      </c>
      <c r="CA342" s="647" t="s">
        <v>1676</v>
      </c>
      <c r="CB342" s="647" t="s">
        <v>1676</v>
      </c>
      <c r="CC342" s="647" t="s">
        <v>1676</v>
      </c>
      <c r="CD342" s="647" t="s">
        <v>1676</v>
      </c>
      <c r="CE342" s="647" t="s">
        <v>1676</v>
      </c>
      <c r="CF342" s="647" t="s">
        <v>1676</v>
      </c>
      <c r="CG342" s="647" t="s">
        <v>1676</v>
      </c>
      <c r="CH342" s="647" t="s">
        <v>1676</v>
      </c>
      <c r="CI342" s="647" t="s">
        <v>1677</v>
      </c>
      <c r="CJ342" s="647" t="s">
        <v>1677</v>
      </c>
      <c r="CK342" s="647" t="s">
        <v>1677</v>
      </c>
      <c r="CL342" s="647" t="s">
        <v>1677</v>
      </c>
      <c r="CM342" s="647" t="s">
        <v>1677</v>
      </c>
      <c r="CN342" s="647" t="s">
        <v>1677</v>
      </c>
    </row>
    <row r="343" spans="1:92" s="109" customFormat="1">
      <c r="A343" s="329"/>
      <c r="B343" s="646" t="s">
        <v>1458</v>
      </c>
      <c r="C343" s="646" t="s">
        <v>1458</v>
      </c>
      <c r="D343" s="646" t="s">
        <v>1458</v>
      </c>
      <c r="E343" s="646" t="s">
        <v>21</v>
      </c>
      <c r="F343" s="646" t="s">
        <v>21</v>
      </c>
      <c r="G343" s="646" t="s">
        <v>21</v>
      </c>
      <c r="H343" s="646" t="s">
        <v>21</v>
      </c>
      <c r="I343" s="646" t="s">
        <v>21</v>
      </c>
      <c r="J343" s="646" t="s">
        <v>21</v>
      </c>
      <c r="K343" s="646" t="s">
        <v>21</v>
      </c>
      <c r="L343" s="646" t="s">
        <v>21</v>
      </c>
      <c r="M343" s="646" t="s">
        <v>21</v>
      </c>
      <c r="N343" s="646" t="s">
        <v>21</v>
      </c>
      <c r="O343" s="646" t="s">
        <v>35</v>
      </c>
      <c r="P343" s="646" t="s">
        <v>35</v>
      </c>
      <c r="Q343" s="646" t="s">
        <v>35</v>
      </c>
      <c r="R343" s="646" t="s">
        <v>35</v>
      </c>
      <c r="S343" s="646" t="s">
        <v>35</v>
      </c>
      <c r="T343" s="646" t="s">
        <v>21</v>
      </c>
      <c r="U343" s="646" t="s">
        <v>21</v>
      </c>
      <c r="V343" s="646" t="s">
        <v>21</v>
      </c>
      <c r="W343" s="646" t="s">
        <v>36</v>
      </c>
      <c r="X343" s="646" t="s">
        <v>36</v>
      </c>
      <c r="Y343" s="646" t="s">
        <v>36</v>
      </c>
      <c r="Z343" s="646" t="s">
        <v>36</v>
      </c>
      <c r="AA343" s="646" t="s">
        <v>36</v>
      </c>
      <c r="AB343" s="646" t="s">
        <v>36</v>
      </c>
      <c r="AC343" s="646" t="s">
        <v>36</v>
      </c>
      <c r="AD343" s="646" t="s">
        <v>36</v>
      </c>
      <c r="AE343" s="646" t="s">
        <v>36</v>
      </c>
      <c r="AF343" s="646" t="s">
        <v>36</v>
      </c>
      <c r="AG343" s="647" t="s">
        <v>36</v>
      </c>
      <c r="AH343" s="647" t="s">
        <v>36</v>
      </c>
      <c r="AI343" s="647" t="s">
        <v>36</v>
      </c>
      <c r="AJ343" s="647" t="s">
        <v>36</v>
      </c>
      <c r="AK343" s="647" t="s">
        <v>36</v>
      </c>
      <c r="AL343" s="647" t="s">
        <v>1678</v>
      </c>
      <c r="AM343" s="647" t="s">
        <v>1678</v>
      </c>
      <c r="AN343" s="647" t="s">
        <v>1678</v>
      </c>
      <c r="AO343" s="647" t="s">
        <v>1678</v>
      </c>
      <c r="AP343" s="647" t="s">
        <v>1678</v>
      </c>
      <c r="AQ343" s="647" t="s">
        <v>1678</v>
      </c>
      <c r="AR343" s="647" t="s">
        <v>1678</v>
      </c>
      <c r="AS343" s="647" t="s">
        <v>1678</v>
      </c>
      <c r="AT343" s="647" t="s">
        <v>1678</v>
      </c>
      <c r="AU343" s="647" t="s">
        <v>1678</v>
      </c>
      <c r="AV343" s="647" t="s">
        <v>1678</v>
      </c>
      <c r="AW343" s="647" t="s">
        <v>1678</v>
      </c>
      <c r="AX343" s="647" t="s">
        <v>1678</v>
      </c>
      <c r="AY343" s="647" t="s">
        <v>1678</v>
      </c>
      <c r="AZ343" s="647" t="s">
        <v>1678</v>
      </c>
      <c r="BA343" s="647" t="s">
        <v>1678</v>
      </c>
      <c r="BB343" s="647" t="s">
        <v>1678</v>
      </c>
      <c r="BC343" s="647" t="s">
        <v>1678</v>
      </c>
      <c r="BD343" s="647" t="s">
        <v>36</v>
      </c>
      <c r="BE343" s="647" t="s">
        <v>21</v>
      </c>
      <c r="BF343" s="647" t="s">
        <v>21</v>
      </c>
      <c r="BG343" s="647" t="s">
        <v>21</v>
      </c>
      <c r="BH343" s="647" t="s">
        <v>21</v>
      </c>
      <c r="BI343" s="647" t="s">
        <v>21</v>
      </c>
      <c r="BJ343" s="647" t="s">
        <v>21</v>
      </c>
      <c r="BK343" s="647" t="s">
        <v>21</v>
      </c>
      <c r="BL343" s="647" t="s">
        <v>21</v>
      </c>
      <c r="BM343" s="647" t="s">
        <v>21</v>
      </c>
      <c r="BN343" s="647" t="s">
        <v>21</v>
      </c>
      <c r="BO343" s="647" t="s">
        <v>21</v>
      </c>
      <c r="BP343" s="647" t="s">
        <v>21</v>
      </c>
      <c r="BQ343" s="647" t="s">
        <v>21</v>
      </c>
      <c r="BR343" s="647" t="s">
        <v>21</v>
      </c>
      <c r="BS343" s="647" t="s">
        <v>21</v>
      </c>
      <c r="BT343" s="647" t="s">
        <v>21</v>
      </c>
      <c r="BU343" s="647" t="s">
        <v>21</v>
      </c>
      <c r="BV343" s="647" t="s">
        <v>21</v>
      </c>
      <c r="BW343" s="647" t="s">
        <v>21</v>
      </c>
      <c r="BX343" s="647" t="s">
        <v>21</v>
      </c>
      <c r="BY343" s="647" t="s">
        <v>21</v>
      </c>
      <c r="BZ343" s="647" t="s">
        <v>21</v>
      </c>
      <c r="CA343" s="647" t="s">
        <v>21</v>
      </c>
      <c r="CB343" s="647" t="s">
        <v>21</v>
      </c>
      <c r="CC343" s="647" t="s">
        <v>21</v>
      </c>
      <c r="CD343" s="647" t="s">
        <v>21</v>
      </c>
      <c r="CE343" s="647" t="s">
        <v>21</v>
      </c>
      <c r="CF343" s="647" t="s">
        <v>21</v>
      </c>
      <c r="CG343" s="647" t="s">
        <v>21</v>
      </c>
      <c r="CH343" s="647" t="s">
        <v>21</v>
      </c>
      <c r="CI343" s="647" t="s">
        <v>21</v>
      </c>
      <c r="CJ343" s="647" t="s">
        <v>21</v>
      </c>
      <c r="CK343" s="647" t="s">
        <v>21</v>
      </c>
      <c r="CL343" s="647" t="s">
        <v>21</v>
      </c>
      <c r="CM343" s="647" t="s">
        <v>21</v>
      </c>
      <c r="CN343" s="647" t="s">
        <v>21</v>
      </c>
    </row>
    <row r="344" spans="1:92" s="109" customFormat="1">
      <c r="A344" s="329"/>
      <c r="B344" s="646" t="s">
        <v>1458</v>
      </c>
      <c r="C344" s="646" t="s">
        <v>1458</v>
      </c>
      <c r="D344" s="646" t="s">
        <v>1458</v>
      </c>
      <c r="E344" s="646" t="s">
        <v>21</v>
      </c>
      <c r="F344" s="646" t="s">
        <v>21</v>
      </c>
      <c r="G344" s="646" t="s">
        <v>21</v>
      </c>
      <c r="H344" s="646" t="s">
        <v>21</v>
      </c>
      <c r="I344" s="646" t="s">
        <v>37</v>
      </c>
      <c r="J344" s="646" t="s">
        <v>37</v>
      </c>
      <c r="K344" s="646" t="s">
        <v>38</v>
      </c>
      <c r="L344" s="646" t="s">
        <v>38</v>
      </c>
      <c r="M344" s="646" t="s">
        <v>39</v>
      </c>
      <c r="N344" s="646" t="s">
        <v>39</v>
      </c>
      <c r="O344" s="646" t="s">
        <v>39</v>
      </c>
      <c r="P344" s="646" t="s">
        <v>39</v>
      </c>
      <c r="Q344" s="646" t="s">
        <v>39</v>
      </c>
      <c r="R344" s="646" t="s">
        <v>39</v>
      </c>
      <c r="S344" s="646" t="s">
        <v>40</v>
      </c>
      <c r="T344" s="646" t="s">
        <v>40</v>
      </c>
      <c r="U344" s="646" t="s">
        <v>40</v>
      </c>
      <c r="V344" s="646" t="s">
        <v>40</v>
      </c>
      <c r="W344" s="646" t="s">
        <v>41</v>
      </c>
      <c r="X344" s="646" t="s">
        <v>41</v>
      </c>
      <c r="Y344" s="646" t="s">
        <v>41</v>
      </c>
      <c r="Z344" s="646" t="s">
        <v>41</v>
      </c>
      <c r="AA344" s="646" t="s">
        <v>41</v>
      </c>
      <c r="AB344" s="646" t="s">
        <v>41</v>
      </c>
      <c r="AC344" s="646" t="s">
        <v>41</v>
      </c>
      <c r="AD344" s="646" t="s">
        <v>41</v>
      </c>
      <c r="AE344" s="646" t="s">
        <v>41</v>
      </c>
      <c r="AF344" s="646" t="s">
        <v>41</v>
      </c>
      <c r="AG344" s="647" t="s">
        <v>41</v>
      </c>
      <c r="AH344" s="647" t="s">
        <v>41</v>
      </c>
      <c r="AI344" s="647" t="s">
        <v>41</v>
      </c>
      <c r="AJ344" s="647" t="s">
        <v>41</v>
      </c>
      <c r="AK344" s="647" t="s">
        <v>41</v>
      </c>
      <c r="AL344" s="647" t="s">
        <v>1679</v>
      </c>
      <c r="AM344" s="647" t="s">
        <v>1679</v>
      </c>
      <c r="AN344" s="647" t="s">
        <v>1679</v>
      </c>
      <c r="AO344" s="647" t="s">
        <v>1679</v>
      </c>
      <c r="AP344" s="647" t="s">
        <v>1679</v>
      </c>
      <c r="AQ344" s="647" t="s">
        <v>1679</v>
      </c>
      <c r="AR344" s="647" t="s">
        <v>1679</v>
      </c>
      <c r="AS344" s="647" t="s">
        <v>1679</v>
      </c>
      <c r="AT344" s="647" t="s">
        <v>1679</v>
      </c>
      <c r="AU344" s="647" t="s">
        <v>1679</v>
      </c>
      <c r="AV344" s="647" t="s">
        <v>1679</v>
      </c>
      <c r="AW344" s="647" t="s">
        <v>1679</v>
      </c>
      <c r="AX344" s="647" t="s">
        <v>1679</v>
      </c>
      <c r="AY344" s="647" t="s">
        <v>1679</v>
      </c>
      <c r="AZ344" s="647" t="s">
        <v>1679</v>
      </c>
      <c r="BA344" s="647" t="s">
        <v>1679</v>
      </c>
      <c r="BB344" s="647" t="s">
        <v>1679</v>
      </c>
      <c r="BC344" s="647" t="s">
        <v>1679</v>
      </c>
      <c r="BD344" s="647" t="s">
        <v>41</v>
      </c>
      <c r="BE344" s="647" t="s">
        <v>40</v>
      </c>
      <c r="BF344" s="647" t="s">
        <v>40</v>
      </c>
      <c r="BG344" s="647" t="s">
        <v>39</v>
      </c>
      <c r="BH344" s="647" t="s">
        <v>39</v>
      </c>
      <c r="BI344" s="647" t="s">
        <v>39</v>
      </c>
      <c r="BJ344" s="647" t="s">
        <v>39</v>
      </c>
      <c r="BK344" s="647" t="s">
        <v>39</v>
      </c>
      <c r="BL344" s="647" t="s">
        <v>39</v>
      </c>
      <c r="BM344" s="647" t="s">
        <v>39</v>
      </c>
      <c r="BN344" s="647" t="s">
        <v>38</v>
      </c>
      <c r="BO344" s="647" t="s">
        <v>38</v>
      </c>
      <c r="BP344" s="647" t="s">
        <v>38</v>
      </c>
      <c r="BQ344" s="647" t="s">
        <v>38</v>
      </c>
      <c r="BR344" s="647" t="s">
        <v>38</v>
      </c>
      <c r="BS344" s="647" t="s">
        <v>38</v>
      </c>
      <c r="BT344" s="647" t="s">
        <v>38</v>
      </c>
      <c r="BU344" s="647" t="s">
        <v>38</v>
      </c>
      <c r="BV344" s="647" t="s">
        <v>38</v>
      </c>
      <c r="BW344" s="647" t="s">
        <v>38</v>
      </c>
      <c r="BX344" s="647" t="s">
        <v>38</v>
      </c>
      <c r="BY344" s="647" t="s">
        <v>38</v>
      </c>
      <c r="BZ344" s="647" t="s">
        <v>38</v>
      </c>
      <c r="CA344" s="647" t="s">
        <v>38</v>
      </c>
      <c r="CB344" s="647" t="s">
        <v>38</v>
      </c>
      <c r="CC344" s="647" t="s">
        <v>38</v>
      </c>
      <c r="CD344" s="647" t="s">
        <v>38</v>
      </c>
      <c r="CE344" s="647" t="s">
        <v>38</v>
      </c>
      <c r="CF344" s="647" t="s">
        <v>38</v>
      </c>
      <c r="CG344" s="647" t="s">
        <v>38</v>
      </c>
      <c r="CH344" s="647" t="s">
        <v>38</v>
      </c>
      <c r="CI344" s="647" t="s">
        <v>39</v>
      </c>
      <c r="CJ344" s="647" t="s">
        <v>39</v>
      </c>
      <c r="CK344" s="647" t="s">
        <v>39</v>
      </c>
      <c r="CL344" s="647" t="s">
        <v>39</v>
      </c>
      <c r="CM344" s="647" t="s">
        <v>39</v>
      </c>
      <c r="CN344" s="647" t="s">
        <v>39</v>
      </c>
    </row>
    <row r="345" spans="1:92" s="109" customFormat="1">
      <c r="A345" s="329"/>
      <c r="B345" s="646" t="s">
        <v>1458</v>
      </c>
      <c r="C345" s="646" t="s">
        <v>1458</v>
      </c>
      <c r="D345" s="646" t="s">
        <v>1458</v>
      </c>
      <c r="E345" s="646" t="s">
        <v>1458</v>
      </c>
      <c r="F345" s="646" t="s">
        <v>1458</v>
      </c>
      <c r="G345" s="646" t="s">
        <v>1458</v>
      </c>
      <c r="H345" s="646" t="s">
        <v>1458</v>
      </c>
      <c r="I345" s="646" t="s">
        <v>1458</v>
      </c>
      <c r="J345" s="646" t="s">
        <v>1458</v>
      </c>
      <c r="K345" s="646" t="s">
        <v>1458</v>
      </c>
      <c r="L345" s="646" t="s">
        <v>1458</v>
      </c>
      <c r="M345" s="646" t="s">
        <v>1458</v>
      </c>
      <c r="N345" s="646" t="s">
        <v>1458</v>
      </c>
      <c r="O345" s="646" t="s">
        <v>1458</v>
      </c>
      <c r="P345" s="646" t="s">
        <v>1458</v>
      </c>
      <c r="Q345" s="646" t="s">
        <v>1458</v>
      </c>
      <c r="R345" s="646" t="s">
        <v>1458</v>
      </c>
      <c r="S345" s="646" t="s">
        <v>1458</v>
      </c>
      <c r="T345" s="646" t="s">
        <v>1458</v>
      </c>
      <c r="U345" s="646" t="s">
        <v>1458</v>
      </c>
      <c r="V345" s="646" t="s">
        <v>1458</v>
      </c>
      <c r="W345" s="646" t="s">
        <v>1458</v>
      </c>
      <c r="X345" s="646" t="s">
        <v>1458</v>
      </c>
      <c r="Y345" s="646" t="s">
        <v>1458</v>
      </c>
      <c r="Z345" s="646" t="s">
        <v>1458</v>
      </c>
      <c r="AA345" s="646" t="s">
        <v>1458</v>
      </c>
      <c r="AB345" s="646" t="s">
        <v>1458</v>
      </c>
      <c r="AC345" s="646" t="s">
        <v>1458</v>
      </c>
      <c r="AD345" s="646" t="s">
        <v>1458</v>
      </c>
      <c r="AE345" s="646" t="s">
        <v>1458</v>
      </c>
      <c r="AF345" s="646" t="s">
        <v>1458</v>
      </c>
      <c r="AG345" s="646" t="s">
        <v>1458</v>
      </c>
      <c r="AH345" s="646" t="s">
        <v>1458</v>
      </c>
      <c r="AI345" s="646" t="s">
        <v>1458</v>
      </c>
      <c r="AJ345" s="646" t="s">
        <v>1458</v>
      </c>
      <c r="AK345" s="646" t="s">
        <v>1458</v>
      </c>
      <c r="AL345" s="647">
        <v>0</v>
      </c>
      <c r="AM345" s="647">
        <v>0</v>
      </c>
      <c r="AN345" s="647">
        <v>0</v>
      </c>
      <c r="AO345" s="647">
        <v>0</v>
      </c>
      <c r="AP345" s="647" t="s">
        <v>1699</v>
      </c>
      <c r="AQ345" s="647" t="s">
        <v>1699</v>
      </c>
      <c r="AR345" s="647" t="s">
        <v>1699</v>
      </c>
      <c r="AS345" s="647" t="s">
        <v>1699</v>
      </c>
      <c r="AT345" s="647" t="s">
        <v>1699</v>
      </c>
      <c r="AU345" s="647" t="s">
        <v>1699</v>
      </c>
      <c r="AV345" s="647" t="s">
        <v>1699</v>
      </c>
      <c r="AW345" s="647" t="s">
        <v>1699</v>
      </c>
      <c r="AX345" s="647" t="s">
        <v>1699</v>
      </c>
      <c r="AY345" s="647" t="s">
        <v>1699</v>
      </c>
      <c r="AZ345" s="647" t="s">
        <v>1699</v>
      </c>
      <c r="BA345" s="647" t="s">
        <v>1699</v>
      </c>
      <c r="BB345" s="647" t="s">
        <v>1699</v>
      </c>
      <c r="BC345" s="647" t="s">
        <v>1700</v>
      </c>
      <c r="BD345" s="647" t="s">
        <v>1699</v>
      </c>
      <c r="BE345" s="647" t="s">
        <v>1700</v>
      </c>
      <c r="BF345" s="647" t="s">
        <v>1700</v>
      </c>
      <c r="BG345" s="647" t="s">
        <v>1700</v>
      </c>
      <c r="BH345" s="647" t="s">
        <v>1700</v>
      </c>
      <c r="BI345" s="647" t="s">
        <v>1699</v>
      </c>
      <c r="BJ345" s="647" t="s">
        <v>1700</v>
      </c>
      <c r="BK345" s="647" t="s">
        <v>1700</v>
      </c>
      <c r="BL345" s="647" t="s">
        <v>1700</v>
      </c>
      <c r="BM345" s="647" t="s">
        <v>1700</v>
      </c>
      <c r="BN345" s="647" t="s">
        <v>1699</v>
      </c>
      <c r="BO345" s="647" t="s">
        <v>1699</v>
      </c>
      <c r="BP345" s="647" t="s">
        <v>1699</v>
      </c>
      <c r="BQ345" s="647" t="s">
        <v>1699</v>
      </c>
      <c r="BR345" s="647" t="s">
        <v>1699</v>
      </c>
      <c r="BS345" s="647" t="s">
        <v>1699</v>
      </c>
      <c r="BT345" s="647" t="s">
        <v>1699</v>
      </c>
      <c r="BU345" s="647" t="s">
        <v>1699</v>
      </c>
      <c r="BV345" s="647" t="s">
        <v>1699</v>
      </c>
      <c r="BW345" s="647" t="s">
        <v>1700</v>
      </c>
      <c r="BX345" s="647" t="s">
        <v>1700</v>
      </c>
      <c r="BY345" s="647" t="s">
        <v>1700</v>
      </c>
      <c r="BZ345" s="647" t="s">
        <v>1700</v>
      </c>
      <c r="CA345" s="647" t="s">
        <v>1700</v>
      </c>
      <c r="CB345" s="647" t="s">
        <v>1700</v>
      </c>
      <c r="CC345" s="647" t="s">
        <v>1700</v>
      </c>
      <c r="CD345" s="647" t="s">
        <v>1700</v>
      </c>
      <c r="CE345" s="647" t="s">
        <v>1699</v>
      </c>
      <c r="CF345" s="647" t="s">
        <v>1699</v>
      </c>
      <c r="CG345" s="647" t="s">
        <v>1699</v>
      </c>
      <c r="CH345" s="647" t="s">
        <v>1699</v>
      </c>
      <c r="CI345" s="647" t="s">
        <v>1699</v>
      </c>
      <c r="CJ345" s="647" t="s">
        <v>1699</v>
      </c>
      <c r="CK345" s="647" t="s">
        <v>1699</v>
      </c>
      <c r="CL345" s="647" t="s">
        <v>1699</v>
      </c>
      <c r="CM345" s="647" t="s">
        <v>1699</v>
      </c>
      <c r="CN345" s="647" t="s">
        <v>1699</v>
      </c>
    </row>
    <row r="346" spans="1:92" s="109" customFormat="1">
      <c r="A346" s="329"/>
      <c r="B346" s="646" t="s">
        <v>1458</v>
      </c>
      <c r="C346" s="646" t="s">
        <v>1458</v>
      </c>
      <c r="D346" s="646" t="s">
        <v>1458</v>
      </c>
      <c r="E346" s="646" t="s">
        <v>21</v>
      </c>
      <c r="F346" s="646" t="s">
        <v>21</v>
      </c>
      <c r="G346" s="646" t="s">
        <v>21</v>
      </c>
      <c r="H346" s="646" t="s">
        <v>21</v>
      </c>
      <c r="I346" s="646" t="s">
        <v>21</v>
      </c>
      <c r="J346" s="646" t="s">
        <v>21</v>
      </c>
      <c r="K346" s="646" t="s">
        <v>21</v>
      </c>
      <c r="L346" s="646" t="s">
        <v>21</v>
      </c>
      <c r="M346" s="646" t="s">
        <v>21</v>
      </c>
      <c r="N346" s="646" t="s">
        <v>21</v>
      </c>
      <c r="O346" s="646" t="s">
        <v>35</v>
      </c>
      <c r="P346" s="646" t="s">
        <v>35</v>
      </c>
      <c r="Q346" s="646" t="s">
        <v>35</v>
      </c>
      <c r="R346" s="646" t="s">
        <v>35</v>
      </c>
      <c r="S346" s="646" t="s">
        <v>35</v>
      </c>
      <c r="T346" s="646" t="s">
        <v>21</v>
      </c>
      <c r="U346" s="646" t="s">
        <v>21</v>
      </c>
      <c r="V346" s="646" t="s">
        <v>21</v>
      </c>
      <c r="W346" s="646" t="s">
        <v>36</v>
      </c>
      <c r="X346" s="646" t="s">
        <v>36</v>
      </c>
      <c r="Y346" s="646" t="s">
        <v>36</v>
      </c>
      <c r="Z346" s="646" t="s">
        <v>36</v>
      </c>
      <c r="AA346" s="646" t="s">
        <v>36</v>
      </c>
      <c r="AB346" s="646" t="s">
        <v>36</v>
      </c>
      <c r="AC346" s="646" t="s">
        <v>36</v>
      </c>
      <c r="AD346" s="646" t="s">
        <v>36</v>
      </c>
      <c r="AE346" s="646" t="s">
        <v>36</v>
      </c>
      <c r="AF346" s="646" t="s">
        <v>36</v>
      </c>
      <c r="AG346" s="647" t="s">
        <v>36</v>
      </c>
      <c r="AH346" s="647" t="s">
        <v>36</v>
      </c>
      <c r="AI346" s="647" t="s">
        <v>36</v>
      </c>
      <c r="AJ346" s="647" t="s">
        <v>36</v>
      </c>
      <c r="AK346" s="647" t="s">
        <v>36</v>
      </c>
      <c r="AL346" s="647" t="s">
        <v>1678</v>
      </c>
      <c r="AM346" s="647" t="s">
        <v>1678</v>
      </c>
      <c r="AN346" s="647" t="s">
        <v>1678</v>
      </c>
      <c r="AO346" s="647" t="s">
        <v>1678</v>
      </c>
      <c r="AP346" s="647" t="s">
        <v>1678</v>
      </c>
      <c r="AQ346" s="647" t="s">
        <v>1678</v>
      </c>
      <c r="AR346" s="647" t="s">
        <v>1678</v>
      </c>
      <c r="AS346" s="647" t="s">
        <v>1678</v>
      </c>
      <c r="AT346" s="647" t="s">
        <v>1678</v>
      </c>
      <c r="AU346" s="647" t="s">
        <v>1678</v>
      </c>
      <c r="AV346" s="647" t="s">
        <v>1678</v>
      </c>
      <c r="AW346" s="647" t="s">
        <v>1678</v>
      </c>
      <c r="AX346" s="647" t="s">
        <v>1678</v>
      </c>
      <c r="AY346" s="647" t="s">
        <v>1678</v>
      </c>
      <c r="AZ346" s="647" t="s">
        <v>1678</v>
      </c>
      <c r="BA346" s="647" t="s">
        <v>1678</v>
      </c>
      <c r="BB346" s="647" t="s">
        <v>1678</v>
      </c>
      <c r="BC346" s="647" t="s">
        <v>1678</v>
      </c>
      <c r="BD346" s="647" t="s">
        <v>36</v>
      </c>
      <c r="BE346" s="647" t="s">
        <v>21</v>
      </c>
      <c r="BF346" s="647" t="s">
        <v>21</v>
      </c>
      <c r="BG346" s="647" t="s">
        <v>21</v>
      </c>
      <c r="BH346" s="647" t="s">
        <v>21</v>
      </c>
      <c r="BI346" s="647" t="s">
        <v>21</v>
      </c>
      <c r="BJ346" s="647" t="s">
        <v>21</v>
      </c>
      <c r="BK346" s="647" t="s">
        <v>21</v>
      </c>
      <c r="BL346" s="647" t="s">
        <v>21</v>
      </c>
      <c r="BM346" s="647" t="s">
        <v>21</v>
      </c>
      <c r="BN346" s="647" t="s">
        <v>21</v>
      </c>
      <c r="BO346" s="647" t="s">
        <v>21</v>
      </c>
      <c r="BP346" s="647" t="s">
        <v>21</v>
      </c>
      <c r="BQ346" s="647" t="s">
        <v>21</v>
      </c>
      <c r="BR346" s="647" t="s">
        <v>21</v>
      </c>
      <c r="BS346" s="647" t="s">
        <v>21</v>
      </c>
      <c r="BT346" s="647" t="s">
        <v>21</v>
      </c>
      <c r="BU346" s="647" t="s">
        <v>21</v>
      </c>
      <c r="BV346" s="647" t="s">
        <v>21</v>
      </c>
      <c r="BW346" s="647" t="s">
        <v>21</v>
      </c>
      <c r="BX346" s="647" t="s">
        <v>21</v>
      </c>
      <c r="BY346" s="647" t="s">
        <v>21</v>
      </c>
      <c r="BZ346" s="647" t="s">
        <v>21</v>
      </c>
      <c r="CA346" s="647" t="s">
        <v>21</v>
      </c>
      <c r="CB346" s="647" t="s">
        <v>21</v>
      </c>
      <c r="CC346" s="647" t="s">
        <v>21</v>
      </c>
      <c r="CD346" s="647" t="s">
        <v>21</v>
      </c>
      <c r="CE346" s="647" t="s">
        <v>21</v>
      </c>
      <c r="CF346" s="647" t="s">
        <v>21</v>
      </c>
      <c r="CG346" s="647" t="s">
        <v>21</v>
      </c>
      <c r="CH346" s="647" t="s">
        <v>21</v>
      </c>
      <c r="CI346" s="647" t="s">
        <v>21</v>
      </c>
      <c r="CJ346" s="647" t="s">
        <v>21</v>
      </c>
      <c r="CK346" s="647" t="s">
        <v>21</v>
      </c>
      <c r="CL346" s="647" t="s">
        <v>21</v>
      </c>
      <c r="CM346" s="647" t="s">
        <v>21</v>
      </c>
      <c r="CN346" s="647" t="s">
        <v>21</v>
      </c>
    </row>
    <row r="347" spans="1:92" s="109" customFormat="1">
      <c r="A347" s="329"/>
      <c r="B347" s="646" t="s">
        <v>1458</v>
      </c>
      <c r="C347" s="646" t="s">
        <v>1458</v>
      </c>
      <c r="D347" s="646" t="s">
        <v>1458</v>
      </c>
      <c r="E347" s="646" t="s">
        <v>21</v>
      </c>
      <c r="F347" s="646" t="s">
        <v>21</v>
      </c>
      <c r="G347" s="646" t="s">
        <v>21</v>
      </c>
      <c r="H347" s="646" t="s">
        <v>21</v>
      </c>
      <c r="I347" s="646" t="s">
        <v>37</v>
      </c>
      <c r="J347" s="646" t="s">
        <v>37</v>
      </c>
      <c r="K347" s="646" t="s">
        <v>37</v>
      </c>
      <c r="L347" s="646" t="s">
        <v>37</v>
      </c>
      <c r="M347" s="646" t="s">
        <v>38</v>
      </c>
      <c r="N347" s="646" t="s">
        <v>38</v>
      </c>
      <c r="O347" s="646" t="s">
        <v>38</v>
      </c>
      <c r="P347" s="646" t="s">
        <v>38</v>
      </c>
      <c r="Q347" s="646" t="s">
        <v>38</v>
      </c>
      <c r="R347" s="646" t="s">
        <v>38</v>
      </c>
      <c r="S347" s="646" t="s">
        <v>39</v>
      </c>
      <c r="T347" s="646" t="s">
        <v>40</v>
      </c>
      <c r="U347" s="646" t="s">
        <v>40</v>
      </c>
      <c r="V347" s="646" t="s">
        <v>40</v>
      </c>
      <c r="W347" s="646" t="s">
        <v>41</v>
      </c>
      <c r="X347" s="646" t="s">
        <v>41</v>
      </c>
      <c r="Y347" s="646" t="s">
        <v>41</v>
      </c>
      <c r="Z347" s="646" t="s">
        <v>41</v>
      </c>
      <c r="AA347" s="646" t="s">
        <v>41</v>
      </c>
      <c r="AB347" s="646" t="s">
        <v>41</v>
      </c>
      <c r="AC347" s="646" t="s">
        <v>41</v>
      </c>
      <c r="AD347" s="646" t="s">
        <v>41</v>
      </c>
      <c r="AE347" s="646" t="s">
        <v>41</v>
      </c>
      <c r="AF347" s="646" t="s">
        <v>41</v>
      </c>
      <c r="AG347" s="647" t="s">
        <v>41</v>
      </c>
      <c r="AH347" s="647" t="s">
        <v>41</v>
      </c>
      <c r="AI347" s="647" t="s">
        <v>41</v>
      </c>
      <c r="AJ347" s="647" t="s">
        <v>41</v>
      </c>
      <c r="AK347" s="647" t="s">
        <v>41</v>
      </c>
      <c r="AL347" s="647" t="s">
        <v>1679</v>
      </c>
      <c r="AM347" s="647" t="s">
        <v>1679</v>
      </c>
      <c r="AN347" s="647" t="s">
        <v>1679</v>
      </c>
      <c r="AO347" s="647" t="s">
        <v>1679</v>
      </c>
      <c r="AP347" s="647" t="s">
        <v>1679</v>
      </c>
      <c r="AQ347" s="647" t="s">
        <v>1679</v>
      </c>
      <c r="AR347" s="647" t="s">
        <v>1679</v>
      </c>
      <c r="AS347" s="647" t="s">
        <v>1679</v>
      </c>
      <c r="AT347" s="647" t="s">
        <v>1679</v>
      </c>
      <c r="AU347" s="647" t="s">
        <v>1679</v>
      </c>
      <c r="AV347" s="647" t="s">
        <v>1679</v>
      </c>
      <c r="AW347" s="647" t="s">
        <v>1679</v>
      </c>
      <c r="AX347" s="647" t="s">
        <v>1679</v>
      </c>
      <c r="AY347" s="647" t="s">
        <v>1679</v>
      </c>
      <c r="AZ347" s="647" t="s">
        <v>1679</v>
      </c>
      <c r="BA347" s="647" t="s">
        <v>1679</v>
      </c>
      <c r="BB347" s="647" t="s">
        <v>1679</v>
      </c>
      <c r="BC347" s="647" t="s">
        <v>1679</v>
      </c>
      <c r="BD347" s="647" t="s">
        <v>41</v>
      </c>
      <c r="BE347" s="647" t="s">
        <v>40</v>
      </c>
      <c r="BF347" s="647" t="s">
        <v>40</v>
      </c>
      <c r="BG347" s="647" t="s">
        <v>39</v>
      </c>
      <c r="BH347" s="647" t="s">
        <v>39</v>
      </c>
      <c r="BI347" s="647" t="s">
        <v>39</v>
      </c>
      <c r="BJ347" s="647" t="s">
        <v>39</v>
      </c>
      <c r="BK347" s="647" t="s">
        <v>39</v>
      </c>
      <c r="BL347" s="647" t="s">
        <v>39</v>
      </c>
      <c r="BM347" s="647" t="s">
        <v>39</v>
      </c>
      <c r="BN347" s="647" t="s">
        <v>38</v>
      </c>
      <c r="BO347" s="647" t="s">
        <v>38</v>
      </c>
      <c r="BP347" s="647" t="s">
        <v>38</v>
      </c>
      <c r="BQ347" s="647" t="s">
        <v>38</v>
      </c>
      <c r="BR347" s="647" t="s">
        <v>38</v>
      </c>
      <c r="BS347" s="647" t="s">
        <v>38</v>
      </c>
      <c r="BT347" s="647" t="s">
        <v>38</v>
      </c>
      <c r="BU347" s="647" t="s">
        <v>38</v>
      </c>
      <c r="BV347" s="647" t="s">
        <v>38</v>
      </c>
      <c r="BW347" s="647" t="s">
        <v>38</v>
      </c>
      <c r="BX347" s="647" t="s">
        <v>38</v>
      </c>
      <c r="BY347" s="647" t="s">
        <v>38</v>
      </c>
      <c r="BZ347" s="647" t="s">
        <v>38</v>
      </c>
      <c r="CA347" s="647" t="s">
        <v>38</v>
      </c>
      <c r="CB347" s="647" t="s">
        <v>38</v>
      </c>
      <c r="CC347" s="647" t="s">
        <v>38</v>
      </c>
      <c r="CD347" s="647" t="s">
        <v>38</v>
      </c>
      <c r="CE347" s="647" t="s">
        <v>38</v>
      </c>
      <c r="CF347" s="647" t="s">
        <v>38</v>
      </c>
      <c r="CG347" s="647" t="s">
        <v>38</v>
      </c>
      <c r="CH347" s="647" t="s">
        <v>38</v>
      </c>
      <c r="CI347" s="647" t="s">
        <v>39</v>
      </c>
      <c r="CJ347" s="647" t="s">
        <v>39</v>
      </c>
      <c r="CK347" s="647" t="s">
        <v>39</v>
      </c>
      <c r="CL347" s="647" t="s">
        <v>39</v>
      </c>
      <c r="CM347" s="647" t="s">
        <v>39</v>
      </c>
      <c r="CN347" s="647" t="s">
        <v>39</v>
      </c>
    </row>
    <row r="348" spans="1:92" s="109" customFormat="1">
      <c r="A348" s="329"/>
      <c r="B348" s="646" t="s">
        <v>1458</v>
      </c>
      <c r="C348" s="646" t="s">
        <v>1458</v>
      </c>
      <c r="D348" s="646" t="s">
        <v>1458</v>
      </c>
      <c r="E348" s="646" t="s">
        <v>1458</v>
      </c>
      <c r="F348" s="646" t="s">
        <v>1458</v>
      </c>
      <c r="G348" s="646" t="s">
        <v>1458</v>
      </c>
      <c r="H348" s="646" t="s">
        <v>1458</v>
      </c>
      <c r="I348" s="646" t="s">
        <v>1458</v>
      </c>
      <c r="J348" s="646" t="s">
        <v>1458</v>
      </c>
      <c r="K348" s="646" t="s">
        <v>1458</v>
      </c>
      <c r="L348" s="646" t="s">
        <v>1458</v>
      </c>
      <c r="M348" s="646" t="s">
        <v>1458</v>
      </c>
      <c r="N348" s="646" t="s">
        <v>1458</v>
      </c>
      <c r="O348" s="646" t="s">
        <v>1458</v>
      </c>
      <c r="P348" s="646" t="s">
        <v>1458</v>
      </c>
      <c r="Q348" s="646" t="s">
        <v>1458</v>
      </c>
      <c r="R348" s="646" t="s">
        <v>1458</v>
      </c>
      <c r="S348" s="646" t="s">
        <v>1458</v>
      </c>
      <c r="T348" s="646" t="s">
        <v>1458</v>
      </c>
      <c r="U348" s="646" t="s">
        <v>1458</v>
      </c>
      <c r="V348" s="646" t="s">
        <v>1458</v>
      </c>
      <c r="W348" s="646" t="s">
        <v>1458</v>
      </c>
      <c r="X348" s="646" t="s">
        <v>1458</v>
      </c>
      <c r="Y348" s="646" t="s">
        <v>1458</v>
      </c>
      <c r="Z348" s="646" t="s">
        <v>1458</v>
      </c>
      <c r="AA348" s="646" t="s">
        <v>1458</v>
      </c>
      <c r="AB348" s="646" t="s">
        <v>1458</v>
      </c>
      <c r="AC348" s="646" t="s">
        <v>1458</v>
      </c>
      <c r="AD348" s="646" t="s">
        <v>1458</v>
      </c>
      <c r="AE348" s="646" t="s">
        <v>1458</v>
      </c>
      <c r="AF348" s="646" t="s">
        <v>1458</v>
      </c>
      <c r="AG348" s="646" t="s">
        <v>1458</v>
      </c>
      <c r="AH348" s="646" t="s">
        <v>1458</v>
      </c>
      <c r="AI348" s="646" t="s">
        <v>1458</v>
      </c>
      <c r="AJ348" s="646" t="s">
        <v>1458</v>
      </c>
      <c r="AK348" s="646" t="s">
        <v>1458</v>
      </c>
      <c r="AL348" s="647">
        <v>0</v>
      </c>
      <c r="AM348" s="647">
        <v>0</v>
      </c>
      <c r="AN348" s="647">
        <v>0</v>
      </c>
      <c r="AO348" s="647">
        <v>0</v>
      </c>
      <c r="AP348" s="647" t="s">
        <v>1699</v>
      </c>
      <c r="AQ348" s="647" t="s">
        <v>1699</v>
      </c>
      <c r="AR348" s="647" t="s">
        <v>1699</v>
      </c>
      <c r="AS348" s="647" t="s">
        <v>1699</v>
      </c>
      <c r="AT348" s="647" t="s">
        <v>1699</v>
      </c>
      <c r="AU348" s="647" t="s">
        <v>1699</v>
      </c>
      <c r="AV348" s="647" t="s">
        <v>1699</v>
      </c>
      <c r="AW348" s="647" t="s">
        <v>1699</v>
      </c>
      <c r="AX348" s="647" t="s">
        <v>1699</v>
      </c>
      <c r="AY348" s="647" t="s">
        <v>1699</v>
      </c>
      <c r="AZ348" s="647" t="s">
        <v>1699</v>
      </c>
      <c r="BA348" s="647" t="s">
        <v>1699</v>
      </c>
      <c r="BB348" s="647" t="s">
        <v>1699</v>
      </c>
      <c r="BC348" s="647" t="s">
        <v>1700</v>
      </c>
      <c r="BD348" s="647" t="s">
        <v>1700</v>
      </c>
      <c r="BE348" s="647" t="s">
        <v>1700</v>
      </c>
      <c r="BF348" s="647" t="s">
        <v>1700</v>
      </c>
      <c r="BG348" s="647" t="s">
        <v>1700</v>
      </c>
      <c r="BH348" s="647" t="s">
        <v>1700</v>
      </c>
      <c r="BI348" s="647" t="s">
        <v>1700</v>
      </c>
      <c r="BJ348" s="647" t="s">
        <v>1700</v>
      </c>
      <c r="BK348" s="647" t="s">
        <v>1700</v>
      </c>
      <c r="BL348" s="647" t="s">
        <v>1700</v>
      </c>
      <c r="BM348" s="647" t="s">
        <v>1700</v>
      </c>
      <c r="BN348" s="647" t="s">
        <v>1699</v>
      </c>
      <c r="BO348" s="647" t="s">
        <v>1699</v>
      </c>
      <c r="BP348" s="647" t="s">
        <v>1699</v>
      </c>
      <c r="BQ348" s="647" t="s">
        <v>1699</v>
      </c>
      <c r="BR348" s="647" t="s">
        <v>1699</v>
      </c>
      <c r="BS348" s="647" t="s">
        <v>1699</v>
      </c>
      <c r="BT348" s="647" t="s">
        <v>1699</v>
      </c>
      <c r="BU348" s="647" t="s">
        <v>1699</v>
      </c>
      <c r="BV348" s="647" t="s">
        <v>1699</v>
      </c>
      <c r="BW348" s="647" t="s">
        <v>1700</v>
      </c>
      <c r="BX348" s="647" t="s">
        <v>1700</v>
      </c>
      <c r="BY348" s="647" t="s">
        <v>1700</v>
      </c>
      <c r="BZ348" s="647" t="s">
        <v>1700</v>
      </c>
      <c r="CA348" s="647" t="s">
        <v>1700</v>
      </c>
      <c r="CB348" s="647" t="s">
        <v>1700</v>
      </c>
      <c r="CC348" s="647" t="s">
        <v>1700</v>
      </c>
      <c r="CD348" s="647" t="s">
        <v>1700</v>
      </c>
      <c r="CE348" s="647" t="s">
        <v>1699</v>
      </c>
      <c r="CF348" s="647" t="s">
        <v>1699</v>
      </c>
      <c r="CG348" s="647" t="s">
        <v>1699</v>
      </c>
      <c r="CH348" s="647" t="s">
        <v>1699</v>
      </c>
      <c r="CI348" s="647" t="s">
        <v>1699</v>
      </c>
      <c r="CJ348" s="647" t="s">
        <v>1699</v>
      </c>
      <c r="CK348" s="647" t="s">
        <v>1699</v>
      </c>
      <c r="CL348" s="647" t="s">
        <v>1699</v>
      </c>
      <c r="CM348" s="647" t="s">
        <v>1699</v>
      </c>
      <c r="CN348" s="647" t="s">
        <v>1699</v>
      </c>
    </row>
    <row r="349" spans="1:92" s="109" customFormat="1">
      <c r="A349" s="329"/>
      <c r="B349" s="646"/>
      <c r="C349" s="646"/>
      <c r="D349" s="646"/>
      <c r="E349" s="646"/>
      <c r="F349" s="646"/>
      <c r="G349" s="646"/>
      <c r="H349" s="646"/>
      <c r="I349" s="646"/>
      <c r="J349" s="646"/>
      <c r="K349" s="646"/>
      <c r="L349" s="647"/>
      <c r="M349" s="647"/>
      <c r="N349" s="647"/>
      <c r="O349" s="647"/>
      <c r="P349" s="647"/>
      <c r="Q349" s="647"/>
      <c r="R349" s="647"/>
      <c r="S349" s="647"/>
      <c r="T349" s="647"/>
      <c r="U349" s="647"/>
      <c r="V349" s="647"/>
      <c r="W349" s="647"/>
      <c r="X349" s="647"/>
      <c r="Y349" s="647"/>
      <c r="Z349" s="647"/>
      <c r="AA349" s="647"/>
      <c r="AB349" s="647"/>
      <c r="AC349" s="647"/>
      <c r="AD349" s="647"/>
      <c r="AE349" s="647"/>
      <c r="AF349" s="647"/>
      <c r="AG349" s="647"/>
      <c r="AH349" s="647"/>
      <c r="AI349" s="647"/>
      <c r="AJ349" s="647"/>
      <c r="AK349" s="647"/>
      <c r="AL349" s="647"/>
      <c r="AM349" s="647"/>
      <c r="AN349" s="647"/>
      <c r="AO349" s="647"/>
      <c r="AP349" s="647"/>
      <c r="AQ349" s="647"/>
      <c r="AR349" s="647"/>
      <c r="AS349" s="647"/>
      <c r="AT349" s="647"/>
      <c r="AU349" s="647"/>
      <c r="AV349" s="647"/>
      <c r="AW349" s="647"/>
      <c r="AX349" s="647"/>
      <c r="AY349" s="647"/>
      <c r="AZ349" s="647"/>
      <c r="BA349" s="647"/>
      <c r="BB349" s="647"/>
      <c r="BC349" s="647"/>
      <c r="BD349" s="647"/>
      <c r="BE349" s="647"/>
      <c r="BF349" s="647"/>
      <c r="BG349" s="647"/>
      <c r="BH349" s="647"/>
      <c r="BI349" s="647"/>
      <c r="BJ349" s="647"/>
      <c r="BK349" s="647"/>
      <c r="BL349" s="647"/>
      <c r="BM349" s="647"/>
      <c r="BN349" s="647"/>
      <c r="BO349" s="647"/>
      <c r="BP349" s="647"/>
      <c r="BQ349" s="647"/>
      <c r="BR349" s="647"/>
      <c r="BS349" s="647"/>
      <c r="BT349" s="647"/>
      <c r="BU349" s="647"/>
      <c r="BV349" s="647"/>
      <c r="BW349" s="647"/>
      <c r="BX349" s="647"/>
      <c r="BY349" s="647"/>
      <c r="BZ349" s="647"/>
      <c r="CA349" s="647"/>
      <c r="CB349" s="647"/>
      <c r="CC349" s="647"/>
      <c r="CD349" s="647"/>
      <c r="CE349" s="647"/>
      <c r="CF349" s="647"/>
      <c r="CG349" s="647"/>
      <c r="CH349" s="647"/>
      <c r="CI349" s="647"/>
      <c r="CJ349" s="647"/>
      <c r="CK349" s="647"/>
      <c r="CL349" s="647"/>
      <c r="CM349" s="647"/>
      <c r="CN349" s="647"/>
    </row>
    <row r="350" spans="1:92" s="109" customFormat="1">
      <c r="A350" s="329"/>
      <c r="B350" s="646" t="s">
        <v>42</v>
      </c>
      <c r="C350" s="646" t="s">
        <v>42</v>
      </c>
      <c r="D350" s="646" t="s">
        <v>42</v>
      </c>
      <c r="E350" s="646" t="s">
        <v>42</v>
      </c>
      <c r="F350" s="646" t="s">
        <v>42</v>
      </c>
      <c r="G350" s="646" t="s">
        <v>42</v>
      </c>
      <c r="H350" s="646" t="s">
        <v>42</v>
      </c>
      <c r="I350" s="646" t="s">
        <v>42</v>
      </c>
      <c r="J350" s="646" t="s">
        <v>42</v>
      </c>
      <c r="K350" s="646" t="s">
        <v>42</v>
      </c>
      <c r="L350" s="646" t="s">
        <v>42</v>
      </c>
      <c r="M350" s="646" t="s">
        <v>42</v>
      </c>
      <c r="N350" s="646" t="s">
        <v>42</v>
      </c>
      <c r="O350" s="646" t="s">
        <v>43</v>
      </c>
      <c r="P350" s="646" t="s">
        <v>43</v>
      </c>
      <c r="Q350" s="646" t="s">
        <v>23</v>
      </c>
      <c r="R350" s="646" t="s">
        <v>23</v>
      </c>
      <c r="S350" s="646" t="s">
        <v>23</v>
      </c>
      <c r="T350" s="646" t="s">
        <v>23</v>
      </c>
      <c r="U350" s="646" t="s">
        <v>23</v>
      </c>
      <c r="V350" s="646" t="s">
        <v>23</v>
      </c>
      <c r="W350" s="646" t="s">
        <v>22</v>
      </c>
      <c r="X350" s="646" t="s">
        <v>22</v>
      </c>
      <c r="Y350" s="646" t="s">
        <v>22</v>
      </c>
      <c r="Z350" s="646" t="s">
        <v>22</v>
      </c>
      <c r="AA350" s="646" t="s">
        <v>22</v>
      </c>
      <c r="AB350" s="646" t="s">
        <v>22</v>
      </c>
      <c r="AC350" s="646" t="s">
        <v>22</v>
      </c>
      <c r="AD350" s="646" t="s">
        <v>22</v>
      </c>
      <c r="AE350" s="646" t="s">
        <v>22</v>
      </c>
      <c r="AF350" s="646" t="s">
        <v>22</v>
      </c>
      <c r="AG350" s="647" t="s">
        <v>44</v>
      </c>
      <c r="AH350" s="647" t="s">
        <v>44</v>
      </c>
      <c r="AI350" s="647" t="s">
        <v>44</v>
      </c>
      <c r="AJ350" s="647" t="s">
        <v>44</v>
      </c>
      <c r="AK350" s="647" t="s">
        <v>44</v>
      </c>
      <c r="AL350" s="154" t="s">
        <v>44</v>
      </c>
      <c r="AM350" s="154" t="s">
        <v>44</v>
      </c>
      <c r="AN350" s="154" t="s">
        <v>44</v>
      </c>
      <c r="AO350" s="154" t="s">
        <v>44</v>
      </c>
      <c r="AP350" s="154" t="s">
        <v>44</v>
      </c>
      <c r="AQ350" s="154" t="s">
        <v>1682</v>
      </c>
      <c r="AR350" s="154" t="s">
        <v>1682</v>
      </c>
      <c r="AS350" s="154" t="s">
        <v>1682</v>
      </c>
      <c r="AT350" s="154" t="s">
        <v>1682</v>
      </c>
      <c r="AU350" s="154" t="s">
        <v>1682</v>
      </c>
      <c r="AV350" s="154" t="s">
        <v>1682</v>
      </c>
      <c r="AW350" s="154" t="s">
        <v>1682</v>
      </c>
      <c r="AX350" s="154" t="s">
        <v>1682</v>
      </c>
      <c r="AY350" s="154" t="s">
        <v>1682</v>
      </c>
      <c r="AZ350" s="154" t="s">
        <v>1682</v>
      </c>
      <c r="BA350" s="154" t="s">
        <v>1682</v>
      </c>
      <c r="BB350" s="154" t="s">
        <v>14</v>
      </c>
      <c r="BC350" s="154" t="s">
        <v>14</v>
      </c>
      <c r="BD350" s="154" t="s">
        <v>14</v>
      </c>
      <c r="BE350" s="154">
        <v>0</v>
      </c>
      <c r="BF350" s="154">
        <v>0</v>
      </c>
      <c r="BG350" s="154">
        <v>0</v>
      </c>
      <c r="BH350" s="154">
        <v>0</v>
      </c>
      <c r="BI350" s="154">
        <v>0</v>
      </c>
      <c r="BJ350" s="154">
        <v>0</v>
      </c>
      <c r="BK350" s="154">
        <v>0</v>
      </c>
      <c r="BL350" s="154">
        <v>0</v>
      </c>
      <c r="BM350" s="154">
        <v>0</v>
      </c>
      <c r="BN350" s="154">
        <v>0</v>
      </c>
      <c r="BO350" s="154">
        <v>0</v>
      </c>
      <c r="BP350" s="154">
        <v>0</v>
      </c>
      <c r="BQ350" s="154">
        <v>0</v>
      </c>
      <c r="BR350" s="154">
        <v>0</v>
      </c>
      <c r="BS350" s="154">
        <v>0</v>
      </c>
      <c r="BT350" s="154">
        <v>0</v>
      </c>
      <c r="BU350" s="154">
        <v>0</v>
      </c>
      <c r="BV350" s="154">
        <v>0</v>
      </c>
      <c r="BW350" s="154">
        <v>0</v>
      </c>
      <c r="BX350" s="154">
        <v>0</v>
      </c>
      <c r="BY350" s="154">
        <v>0</v>
      </c>
      <c r="BZ350" s="154">
        <v>0</v>
      </c>
      <c r="CA350" s="154">
        <v>0</v>
      </c>
      <c r="CB350" s="154">
        <v>0</v>
      </c>
      <c r="CC350" s="154">
        <v>0</v>
      </c>
      <c r="CD350" s="154">
        <v>0</v>
      </c>
      <c r="CE350" s="154">
        <v>0</v>
      </c>
      <c r="CF350" s="154">
        <v>0</v>
      </c>
      <c r="CG350" s="154">
        <v>0</v>
      </c>
      <c r="CH350" s="154">
        <v>0</v>
      </c>
      <c r="CI350" s="154">
        <v>0</v>
      </c>
      <c r="CJ350" s="154">
        <v>0</v>
      </c>
      <c r="CK350" s="154">
        <v>0</v>
      </c>
      <c r="CL350" s="154">
        <v>0</v>
      </c>
      <c r="CM350" s="154" t="s">
        <v>1683</v>
      </c>
      <c r="CN350" s="647" t="s">
        <v>1683</v>
      </c>
    </row>
    <row r="351" spans="1:92" s="109" customFormat="1">
      <c r="A351" s="329"/>
      <c r="B351" s="646" t="s">
        <v>45</v>
      </c>
      <c r="C351" s="646" t="s">
        <v>45</v>
      </c>
      <c r="D351" s="646" t="s">
        <v>45</v>
      </c>
      <c r="E351" s="646" t="s">
        <v>45</v>
      </c>
      <c r="F351" s="646" t="s">
        <v>45</v>
      </c>
      <c r="G351" s="646" t="s">
        <v>45</v>
      </c>
      <c r="H351" s="646" t="s">
        <v>45</v>
      </c>
      <c r="I351" s="646" t="s">
        <v>45</v>
      </c>
      <c r="J351" s="646" t="s">
        <v>45</v>
      </c>
      <c r="K351" s="646" t="s">
        <v>45</v>
      </c>
      <c r="L351" s="646" t="s">
        <v>45</v>
      </c>
      <c r="M351" s="646" t="s">
        <v>45</v>
      </c>
      <c r="N351" s="646" t="s">
        <v>45</v>
      </c>
      <c r="O351" s="646" t="s">
        <v>46</v>
      </c>
      <c r="P351" s="646" t="s">
        <v>46</v>
      </c>
      <c r="Q351" s="646" t="s">
        <v>46</v>
      </c>
      <c r="R351" s="646" t="s">
        <v>46</v>
      </c>
      <c r="S351" s="646" t="s">
        <v>46</v>
      </c>
      <c r="T351" s="646" t="s">
        <v>47</v>
      </c>
      <c r="U351" s="646" t="s">
        <v>47</v>
      </c>
      <c r="V351" s="646" t="s">
        <v>47</v>
      </c>
      <c r="W351" s="646" t="s">
        <v>47</v>
      </c>
      <c r="X351" s="646" t="s">
        <v>47</v>
      </c>
      <c r="Y351" s="646" t="s">
        <v>47</v>
      </c>
      <c r="Z351" s="646" t="s">
        <v>47</v>
      </c>
      <c r="AA351" s="646" t="s">
        <v>47</v>
      </c>
      <c r="AB351" s="646" t="s">
        <v>47</v>
      </c>
      <c r="AC351" s="646" t="s">
        <v>47</v>
      </c>
      <c r="AD351" s="646" t="s">
        <v>47</v>
      </c>
      <c r="AE351" s="646" t="s">
        <v>47</v>
      </c>
      <c r="AF351" s="646" t="s">
        <v>47</v>
      </c>
      <c r="AG351" s="646" t="s">
        <v>47</v>
      </c>
      <c r="AH351" s="646" t="s">
        <v>47</v>
      </c>
      <c r="AI351" s="646" t="s">
        <v>47</v>
      </c>
      <c r="AJ351" s="646" t="s">
        <v>47</v>
      </c>
      <c r="AK351" s="646" t="s">
        <v>47</v>
      </c>
      <c r="AL351" s="647" t="s">
        <v>47</v>
      </c>
      <c r="AM351" s="647" t="s">
        <v>47</v>
      </c>
      <c r="AN351" s="647" t="s">
        <v>47</v>
      </c>
      <c r="AO351" s="647" t="s">
        <v>47</v>
      </c>
      <c r="AP351" s="647" t="s">
        <v>47</v>
      </c>
      <c r="AQ351" s="647" t="s">
        <v>45</v>
      </c>
      <c r="AR351" s="647" t="s">
        <v>45</v>
      </c>
      <c r="AS351" s="647" t="s">
        <v>45</v>
      </c>
      <c r="AT351" s="647" t="s">
        <v>45</v>
      </c>
      <c r="AU351" s="647" t="s">
        <v>45</v>
      </c>
      <c r="AV351" s="647" t="s">
        <v>45</v>
      </c>
      <c r="AW351" s="647" t="s">
        <v>45</v>
      </c>
      <c r="AX351" s="647" t="s">
        <v>45</v>
      </c>
      <c r="AY351" s="647" t="s">
        <v>45</v>
      </c>
      <c r="AZ351" s="647" t="s">
        <v>45</v>
      </c>
      <c r="BA351" s="647" t="s">
        <v>45</v>
      </c>
      <c r="BB351" s="647" t="s">
        <v>45</v>
      </c>
      <c r="BC351" s="647" t="s">
        <v>48</v>
      </c>
      <c r="BD351" s="647" t="s">
        <v>48</v>
      </c>
      <c r="BE351" s="647" t="s">
        <v>48</v>
      </c>
      <c r="BF351" s="647" t="s">
        <v>1684</v>
      </c>
      <c r="BG351" s="647" t="s">
        <v>1684</v>
      </c>
      <c r="BH351" s="647" t="s">
        <v>1684</v>
      </c>
      <c r="BI351" s="647" t="s">
        <v>1684</v>
      </c>
      <c r="BJ351" s="647" t="s">
        <v>1684</v>
      </c>
      <c r="BK351" s="647" t="s">
        <v>1684</v>
      </c>
      <c r="BL351" s="647" t="s">
        <v>1684</v>
      </c>
      <c r="BM351" s="647" t="s">
        <v>1684</v>
      </c>
      <c r="BN351" s="647" t="s">
        <v>1684</v>
      </c>
      <c r="BO351" s="647" t="s">
        <v>1684</v>
      </c>
      <c r="BP351" s="647" t="s">
        <v>1684</v>
      </c>
      <c r="BQ351" s="647" t="s">
        <v>1684</v>
      </c>
      <c r="BR351" s="647" t="s">
        <v>1684</v>
      </c>
      <c r="BS351" s="647" t="s">
        <v>1684</v>
      </c>
      <c r="BT351" s="647" t="s">
        <v>1684</v>
      </c>
      <c r="BU351" s="647" t="s">
        <v>1684</v>
      </c>
      <c r="BV351" s="647" t="s">
        <v>1684</v>
      </c>
      <c r="BW351" s="647" t="s">
        <v>1684</v>
      </c>
      <c r="BX351" s="647" t="s">
        <v>1684</v>
      </c>
      <c r="BY351" s="647" t="s">
        <v>1684</v>
      </c>
      <c r="BZ351" s="647" t="s">
        <v>1684</v>
      </c>
      <c r="CA351" s="647" t="s">
        <v>1684</v>
      </c>
      <c r="CB351" s="647" t="s">
        <v>1684</v>
      </c>
      <c r="CC351" s="647" t="s">
        <v>1684</v>
      </c>
      <c r="CD351" s="647" t="s">
        <v>1684</v>
      </c>
      <c r="CE351" s="647" t="s">
        <v>1684</v>
      </c>
      <c r="CF351" s="647" t="s">
        <v>1684</v>
      </c>
      <c r="CG351" s="647" t="s">
        <v>1684</v>
      </c>
      <c r="CH351" s="647" t="s">
        <v>1684</v>
      </c>
      <c r="CI351" s="647" t="s">
        <v>1684</v>
      </c>
      <c r="CJ351" s="647" t="s">
        <v>1684</v>
      </c>
      <c r="CK351" s="647" t="s">
        <v>1684</v>
      </c>
      <c r="CL351" s="647" t="s">
        <v>1684</v>
      </c>
      <c r="CM351" s="647" t="s">
        <v>1684</v>
      </c>
      <c r="CN351" s="647" t="s">
        <v>1684</v>
      </c>
    </row>
    <row r="352" spans="1:92" s="109" customFormat="1">
      <c r="A352" s="329"/>
      <c r="B352" s="646" t="s">
        <v>48</v>
      </c>
      <c r="C352" s="646" t="s">
        <v>48</v>
      </c>
      <c r="D352" s="646" t="s">
        <v>48</v>
      </c>
      <c r="E352" s="646" t="s">
        <v>48</v>
      </c>
      <c r="F352" s="646" t="s">
        <v>48</v>
      </c>
      <c r="G352" s="646" t="s">
        <v>48</v>
      </c>
      <c r="H352" s="646" t="s">
        <v>48</v>
      </c>
      <c r="I352" s="646" t="s">
        <v>48</v>
      </c>
      <c r="J352" s="646" t="s">
        <v>48</v>
      </c>
      <c r="K352" s="646" t="s">
        <v>48</v>
      </c>
      <c r="L352" s="646" t="s">
        <v>48</v>
      </c>
      <c r="M352" s="646" t="s">
        <v>48</v>
      </c>
      <c r="N352" s="646" t="s">
        <v>48</v>
      </c>
      <c r="O352" s="646" t="s">
        <v>48</v>
      </c>
      <c r="P352" s="646" t="s">
        <v>48</v>
      </c>
      <c r="Q352" s="646" t="s">
        <v>48</v>
      </c>
      <c r="R352" s="646" t="s">
        <v>48</v>
      </c>
      <c r="S352" s="646" t="s">
        <v>48</v>
      </c>
      <c r="T352" s="646" t="s">
        <v>48</v>
      </c>
      <c r="U352" s="646" t="s">
        <v>48</v>
      </c>
      <c r="V352" s="646" t="s">
        <v>48</v>
      </c>
      <c r="W352" s="646" t="s">
        <v>48</v>
      </c>
      <c r="X352" s="646" t="s">
        <v>48</v>
      </c>
      <c r="Y352" s="646" t="s">
        <v>48</v>
      </c>
      <c r="Z352" s="646" t="s">
        <v>48</v>
      </c>
      <c r="AA352" s="646" t="s">
        <v>48</v>
      </c>
      <c r="AB352" s="646" t="s">
        <v>48</v>
      </c>
      <c r="AC352" s="646" t="s">
        <v>48</v>
      </c>
      <c r="AD352" s="646" t="s">
        <v>48</v>
      </c>
      <c r="AE352" s="646" t="s">
        <v>48</v>
      </c>
      <c r="AF352" s="646" t="s">
        <v>48</v>
      </c>
      <c r="AG352" s="646" t="s">
        <v>48</v>
      </c>
      <c r="AH352" s="646" t="s">
        <v>48</v>
      </c>
      <c r="AI352" s="646" t="s">
        <v>48</v>
      </c>
      <c r="AJ352" s="646" t="s">
        <v>48</v>
      </c>
      <c r="AK352" s="646" t="s">
        <v>48</v>
      </c>
      <c r="AL352" s="647" t="s">
        <v>48</v>
      </c>
      <c r="AM352" s="647" t="s">
        <v>45</v>
      </c>
      <c r="AN352" s="647" t="s">
        <v>45</v>
      </c>
      <c r="AO352" s="647" t="s">
        <v>45</v>
      </c>
      <c r="AP352" s="647" t="s">
        <v>45</v>
      </c>
      <c r="AQ352" s="647" t="s">
        <v>45</v>
      </c>
      <c r="AR352" s="647" t="s">
        <v>45</v>
      </c>
      <c r="AS352" s="647" t="s">
        <v>45</v>
      </c>
      <c r="AT352" s="647" t="s">
        <v>45</v>
      </c>
      <c r="AU352" s="647" t="s">
        <v>45</v>
      </c>
      <c r="AV352" s="647" t="s">
        <v>45</v>
      </c>
      <c r="AW352" s="647" t="s">
        <v>45</v>
      </c>
      <c r="AX352" s="647" t="s">
        <v>45</v>
      </c>
      <c r="AY352" s="647" t="s">
        <v>45</v>
      </c>
      <c r="AZ352" s="647" t="s">
        <v>45</v>
      </c>
      <c r="BA352" s="647" t="s">
        <v>45</v>
      </c>
      <c r="BB352" s="647" t="s">
        <v>45</v>
      </c>
      <c r="BC352" s="647" t="s">
        <v>48</v>
      </c>
      <c r="BD352" s="647" t="s">
        <v>48</v>
      </c>
      <c r="BE352" s="647" t="s">
        <v>48</v>
      </c>
      <c r="BF352" s="647" t="s">
        <v>1684</v>
      </c>
      <c r="BG352" s="647" t="s">
        <v>1684</v>
      </c>
      <c r="BH352" s="647" t="s">
        <v>1684</v>
      </c>
      <c r="BI352" s="647" t="s">
        <v>1684</v>
      </c>
      <c r="BJ352" s="647" t="s">
        <v>1684</v>
      </c>
      <c r="BK352" s="647" t="s">
        <v>1684</v>
      </c>
      <c r="BL352" s="647" t="s">
        <v>1684</v>
      </c>
      <c r="BM352" s="647" t="s">
        <v>1684</v>
      </c>
      <c r="BN352" s="647" t="s">
        <v>1684</v>
      </c>
      <c r="BO352" s="647" t="s">
        <v>1684</v>
      </c>
      <c r="BP352" s="647" t="s">
        <v>1684</v>
      </c>
      <c r="BQ352" s="647" t="s">
        <v>1684</v>
      </c>
      <c r="BR352" s="647" t="s">
        <v>1684</v>
      </c>
      <c r="BS352" s="647" t="s">
        <v>1684</v>
      </c>
      <c r="BT352" s="647" t="s">
        <v>1684</v>
      </c>
      <c r="BU352" s="647" t="s">
        <v>1684</v>
      </c>
      <c r="BV352" s="647" t="s">
        <v>1684</v>
      </c>
      <c r="BW352" s="647" t="s">
        <v>1684</v>
      </c>
      <c r="BX352" s="647" t="s">
        <v>1684</v>
      </c>
      <c r="BY352" s="647" t="s">
        <v>1684</v>
      </c>
      <c r="BZ352" s="647" t="s">
        <v>1684</v>
      </c>
      <c r="CA352" s="647" t="s">
        <v>1684</v>
      </c>
      <c r="CB352" s="647" t="s">
        <v>1684</v>
      </c>
      <c r="CC352" s="647" t="s">
        <v>1684</v>
      </c>
      <c r="CD352" s="647" t="s">
        <v>1684</v>
      </c>
      <c r="CE352" s="647" t="s">
        <v>1684</v>
      </c>
      <c r="CF352" s="647" t="s">
        <v>1684</v>
      </c>
      <c r="CG352" s="647" t="s">
        <v>1684</v>
      </c>
      <c r="CH352" s="647" t="s">
        <v>1684</v>
      </c>
      <c r="CI352" s="647" t="s">
        <v>1684</v>
      </c>
      <c r="CJ352" s="647" t="s">
        <v>1684</v>
      </c>
      <c r="CK352" s="647" t="s">
        <v>1684</v>
      </c>
      <c r="CL352" s="647" t="s">
        <v>1684</v>
      </c>
      <c r="CM352" s="647" t="s">
        <v>1684</v>
      </c>
      <c r="CN352" s="647" t="s">
        <v>1684</v>
      </c>
    </row>
    <row r="353" spans="1:92" s="109" customFormat="1">
      <c r="A353" s="329"/>
      <c r="B353" s="646" t="s">
        <v>49</v>
      </c>
      <c r="C353" s="646" t="s">
        <v>49</v>
      </c>
      <c r="D353" s="646" t="s">
        <v>50</v>
      </c>
      <c r="E353" s="646" t="s">
        <v>50</v>
      </c>
      <c r="F353" s="646" t="s">
        <v>50</v>
      </c>
      <c r="G353" s="646" t="s">
        <v>50</v>
      </c>
      <c r="H353" s="646" t="s">
        <v>50</v>
      </c>
      <c r="I353" s="646" t="s">
        <v>50</v>
      </c>
      <c r="J353" s="646" t="s">
        <v>50</v>
      </c>
      <c r="K353" s="646" t="s">
        <v>50</v>
      </c>
      <c r="L353" s="646" t="s">
        <v>49</v>
      </c>
      <c r="M353" s="646" t="s">
        <v>49</v>
      </c>
      <c r="N353" s="646" t="s">
        <v>49</v>
      </c>
      <c r="O353" s="646" t="s">
        <v>51</v>
      </c>
      <c r="P353" s="646" t="s">
        <v>51</v>
      </c>
      <c r="Q353" s="646" t="s">
        <v>52</v>
      </c>
      <c r="R353" s="646" t="s">
        <v>52</v>
      </c>
      <c r="S353" s="646" t="s">
        <v>52</v>
      </c>
      <c r="T353" s="646" t="s">
        <v>53</v>
      </c>
      <c r="U353" s="646" t="s">
        <v>53</v>
      </c>
      <c r="V353" s="646" t="s">
        <v>53</v>
      </c>
      <c r="W353" s="646" t="s">
        <v>53</v>
      </c>
      <c r="X353" s="646" t="s">
        <v>53</v>
      </c>
      <c r="Y353" s="646" t="s">
        <v>53</v>
      </c>
      <c r="Z353" s="646" t="s">
        <v>53</v>
      </c>
      <c r="AA353" s="646" t="s">
        <v>53</v>
      </c>
      <c r="AB353" s="646" t="s">
        <v>53</v>
      </c>
      <c r="AC353" s="646" t="s">
        <v>53</v>
      </c>
      <c r="AD353" s="646" t="s">
        <v>53</v>
      </c>
      <c r="AE353" s="646" t="s">
        <v>53</v>
      </c>
      <c r="AF353" s="646" t="s">
        <v>54</v>
      </c>
      <c r="AG353" s="646" t="s">
        <v>54</v>
      </c>
      <c r="AH353" s="646" t="s">
        <v>54</v>
      </c>
      <c r="AI353" s="646" t="s">
        <v>54</v>
      </c>
      <c r="AJ353" s="646" t="s">
        <v>54</v>
      </c>
      <c r="AK353" s="646" t="s">
        <v>54</v>
      </c>
      <c r="AL353" s="647" t="s">
        <v>54</v>
      </c>
      <c r="AM353" s="647" t="s">
        <v>1685</v>
      </c>
      <c r="AN353" s="647" t="s">
        <v>1685</v>
      </c>
      <c r="AO353" s="647" t="s">
        <v>1685</v>
      </c>
      <c r="AP353" s="647" t="s">
        <v>1685</v>
      </c>
      <c r="AQ353" s="647" t="s">
        <v>1685</v>
      </c>
      <c r="AR353" s="647" t="s">
        <v>1685</v>
      </c>
      <c r="AS353" s="647" t="s">
        <v>1685</v>
      </c>
      <c r="AT353" s="647" t="s">
        <v>1685</v>
      </c>
      <c r="AU353" s="647" t="s">
        <v>1685</v>
      </c>
      <c r="AV353" s="647" t="s">
        <v>1685</v>
      </c>
      <c r="AW353" s="647" t="s">
        <v>54</v>
      </c>
      <c r="AX353" s="647" t="s">
        <v>54</v>
      </c>
      <c r="AY353" s="647" t="s">
        <v>54</v>
      </c>
      <c r="AZ353" s="647" t="s">
        <v>54</v>
      </c>
      <c r="BA353" s="647" t="s">
        <v>54</v>
      </c>
      <c r="BB353" s="647" t="s">
        <v>54</v>
      </c>
      <c r="BC353" s="647" t="s">
        <v>53</v>
      </c>
      <c r="BD353" s="647" t="s">
        <v>53</v>
      </c>
      <c r="BE353" s="647" t="s">
        <v>53</v>
      </c>
      <c r="BF353" s="647" t="s">
        <v>53</v>
      </c>
      <c r="BG353" s="647" t="s">
        <v>49</v>
      </c>
      <c r="BH353" s="647" t="s">
        <v>49</v>
      </c>
      <c r="BI353" s="647" t="s">
        <v>49</v>
      </c>
      <c r="BJ353" s="647" t="s">
        <v>49</v>
      </c>
      <c r="BK353" s="647" t="s">
        <v>49</v>
      </c>
      <c r="BL353" s="647" t="s">
        <v>49</v>
      </c>
      <c r="BM353" s="647" t="s">
        <v>49</v>
      </c>
      <c r="BN353" s="647" t="s">
        <v>49</v>
      </c>
      <c r="BO353" s="647" t="s">
        <v>49</v>
      </c>
      <c r="BP353" s="647" t="s">
        <v>49</v>
      </c>
      <c r="BQ353" s="647" t="s">
        <v>49</v>
      </c>
      <c r="BR353" s="647" t="s">
        <v>49</v>
      </c>
      <c r="BS353" s="647" t="s">
        <v>49</v>
      </c>
      <c r="BT353" s="647" t="s">
        <v>49</v>
      </c>
      <c r="BU353" s="647" t="s">
        <v>49</v>
      </c>
      <c r="BV353" s="647" t="s">
        <v>49</v>
      </c>
      <c r="BW353" s="647" t="s">
        <v>49</v>
      </c>
      <c r="BX353" s="647" t="s">
        <v>49</v>
      </c>
      <c r="BY353" s="647" t="s">
        <v>49</v>
      </c>
      <c r="BZ353" s="647" t="s">
        <v>49</v>
      </c>
      <c r="CA353" s="647" t="s">
        <v>49</v>
      </c>
      <c r="CB353" s="647" t="s">
        <v>49</v>
      </c>
      <c r="CC353" s="647" t="s">
        <v>49</v>
      </c>
      <c r="CD353" s="647" t="s">
        <v>49</v>
      </c>
      <c r="CE353" s="647" t="s">
        <v>1683</v>
      </c>
      <c r="CF353" s="647" t="s">
        <v>1683</v>
      </c>
      <c r="CG353" s="647" t="s">
        <v>1683</v>
      </c>
      <c r="CH353" s="647" t="s">
        <v>1683</v>
      </c>
      <c r="CI353" s="647" t="s">
        <v>1683</v>
      </c>
      <c r="CJ353" s="647" t="s">
        <v>1683</v>
      </c>
      <c r="CK353" s="647" t="s">
        <v>1683</v>
      </c>
      <c r="CL353" s="647" t="s">
        <v>1683</v>
      </c>
      <c r="CM353" s="647" t="s">
        <v>1683</v>
      </c>
      <c r="CN353" s="647" t="s">
        <v>1683</v>
      </c>
    </row>
    <row r="354" spans="1:92" s="109" customFormat="1">
      <c r="A354" s="329"/>
      <c r="B354" s="646" t="s">
        <v>55</v>
      </c>
      <c r="C354" s="646" t="s">
        <v>55</v>
      </c>
      <c r="D354" s="646" t="s">
        <v>56</v>
      </c>
      <c r="E354" s="646" t="s">
        <v>56</v>
      </c>
      <c r="F354" s="646" t="s">
        <v>56</v>
      </c>
      <c r="G354" s="646" t="s">
        <v>56</v>
      </c>
      <c r="H354" s="646" t="s">
        <v>56</v>
      </c>
      <c r="I354" s="646" t="s">
        <v>56</v>
      </c>
      <c r="J354" s="646" t="s">
        <v>56</v>
      </c>
      <c r="K354" s="646" t="s">
        <v>56</v>
      </c>
      <c r="L354" s="646" t="s">
        <v>56</v>
      </c>
      <c r="M354" s="646" t="s">
        <v>56</v>
      </c>
      <c r="N354" s="646" t="s">
        <v>56</v>
      </c>
      <c r="O354" s="646" t="s">
        <v>57</v>
      </c>
      <c r="P354" s="646" t="s">
        <v>57</v>
      </c>
      <c r="Q354" s="646" t="s">
        <v>57</v>
      </c>
      <c r="R354" s="646" t="s">
        <v>57</v>
      </c>
      <c r="S354" s="646" t="s">
        <v>57</v>
      </c>
      <c r="T354" s="646" t="s">
        <v>58</v>
      </c>
      <c r="U354" s="646" t="s">
        <v>58</v>
      </c>
      <c r="V354" s="646" t="s">
        <v>58</v>
      </c>
      <c r="W354" s="646" t="s">
        <v>58</v>
      </c>
      <c r="X354" s="646" t="s">
        <v>58</v>
      </c>
      <c r="Y354" s="646" t="s">
        <v>58</v>
      </c>
      <c r="Z354" s="646" t="s">
        <v>58</v>
      </c>
      <c r="AA354" s="646" t="s">
        <v>58</v>
      </c>
      <c r="AB354" s="646" t="s">
        <v>58</v>
      </c>
      <c r="AC354" s="646" t="s">
        <v>58</v>
      </c>
      <c r="AD354" s="646" t="s">
        <v>58</v>
      </c>
      <c r="AE354" s="646" t="s">
        <v>58</v>
      </c>
      <c r="AF354" s="646" t="s">
        <v>58</v>
      </c>
      <c r="AG354" s="647" t="s">
        <v>55</v>
      </c>
      <c r="AH354" s="647" t="s">
        <v>55</v>
      </c>
      <c r="AI354" s="647" t="s">
        <v>55</v>
      </c>
      <c r="AJ354" s="647" t="s">
        <v>55</v>
      </c>
      <c r="AK354" s="647" t="s">
        <v>55</v>
      </c>
      <c r="AL354" s="647" t="s">
        <v>55</v>
      </c>
      <c r="AM354" s="647" t="s">
        <v>55</v>
      </c>
      <c r="AN354" s="647" t="s">
        <v>55</v>
      </c>
      <c r="AO354" s="647" t="s">
        <v>55</v>
      </c>
      <c r="AP354" s="647" t="s">
        <v>55</v>
      </c>
      <c r="AQ354" s="647" t="s">
        <v>56</v>
      </c>
      <c r="AR354" s="647" t="s">
        <v>56</v>
      </c>
      <c r="AS354" s="647" t="s">
        <v>56</v>
      </c>
      <c r="AT354" s="647" t="s">
        <v>56</v>
      </c>
      <c r="AU354" s="647" t="s">
        <v>56</v>
      </c>
      <c r="AV354" s="647" t="s">
        <v>56</v>
      </c>
      <c r="AW354" s="647" t="s">
        <v>54</v>
      </c>
      <c r="AX354" s="647" t="s">
        <v>54</v>
      </c>
      <c r="AY354" s="647" t="s">
        <v>54</v>
      </c>
      <c r="AZ354" s="647" t="s">
        <v>54</v>
      </c>
      <c r="BA354" s="647" t="s">
        <v>54</v>
      </c>
      <c r="BB354" s="647" t="s">
        <v>54</v>
      </c>
      <c r="BC354" s="647" t="s">
        <v>53</v>
      </c>
      <c r="BD354" s="647" t="s">
        <v>1686</v>
      </c>
      <c r="BE354" s="647" t="s">
        <v>1686</v>
      </c>
      <c r="BF354" s="647" t="s">
        <v>49</v>
      </c>
      <c r="BG354" s="647" t="s">
        <v>49</v>
      </c>
      <c r="BH354" s="647" t="s">
        <v>49</v>
      </c>
      <c r="BI354" s="647" t="s">
        <v>49</v>
      </c>
      <c r="BJ354" s="647" t="s">
        <v>49</v>
      </c>
      <c r="BK354" s="647" t="s">
        <v>49</v>
      </c>
      <c r="BL354" s="647" t="s">
        <v>49</v>
      </c>
      <c r="BM354" s="647" t="s">
        <v>49</v>
      </c>
      <c r="BN354" s="647" t="s">
        <v>49</v>
      </c>
      <c r="BO354" s="647" t="s">
        <v>49</v>
      </c>
      <c r="BP354" s="647" t="s">
        <v>49</v>
      </c>
      <c r="BQ354" s="647" t="s">
        <v>49</v>
      </c>
      <c r="BR354" s="647" t="s">
        <v>49</v>
      </c>
      <c r="BS354" s="647" t="s">
        <v>49</v>
      </c>
      <c r="BT354" s="647" t="s">
        <v>49</v>
      </c>
      <c r="BU354" s="647" t="s">
        <v>49</v>
      </c>
      <c r="BV354" s="647" t="s">
        <v>49</v>
      </c>
      <c r="BW354" s="647" t="s">
        <v>49</v>
      </c>
      <c r="BX354" s="647" t="s">
        <v>49</v>
      </c>
      <c r="BY354" s="647" t="s">
        <v>49</v>
      </c>
      <c r="BZ354" s="647" t="s">
        <v>49</v>
      </c>
      <c r="CA354" s="647" t="s">
        <v>49</v>
      </c>
      <c r="CB354" s="647" t="s">
        <v>49</v>
      </c>
      <c r="CC354" s="647" t="s">
        <v>49</v>
      </c>
      <c r="CD354" s="647" t="s">
        <v>49</v>
      </c>
      <c r="CE354" s="647" t="s">
        <v>49</v>
      </c>
      <c r="CF354" s="647" t="s">
        <v>49</v>
      </c>
      <c r="CG354" s="647" t="s">
        <v>49</v>
      </c>
      <c r="CH354" s="647" t="s">
        <v>49</v>
      </c>
      <c r="CI354" s="647" t="s">
        <v>49</v>
      </c>
      <c r="CJ354" s="647" t="s">
        <v>49</v>
      </c>
      <c r="CK354" s="647" t="s">
        <v>49</v>
      </c>
      <c r="CL354" s="647" t="s">
        <v>49</v>
      </c>
      <c r="CM354" s="647" t="s">
        <v>49</v>
      </c>
      <c r="CN354" s="647" t="s">
        <v>1687</v>
      </c>
    </row>
    <row r="355" spans="1:92" s="109" customFormat="1">
      <c r="A355" s="329"/>
      <c r="B355" s="646" t="s">
        <v>59</v>
      </c>
      <c r="C355" s="646" t="s">
        <v>59</v>
      </c>
      <c r="D355" s="646" t="s">
        <v>60</v>
      </c>
      <c r="E355" s="646" t="s">
        <v>60</v>
      </c>
      <c r="F355" s="646" t="s">
        <v>60</v>
      </c>
      <c r="G355" s="646" t="s">
        <v>60</v>
      </c>
      <c r="H355" s="646" t="s">
        <v>60</v>
      </c>
      <c r="I355" s="646" t="s">
        <v>60</v>
      </c>
      <c r="J355" s="646" t="s">
        <v>60</v>
      </c>
      <c r="K355" s="646" t="s">
        <v>60</v>
      </c>
      <c r="L355" s="646" t="s">
        <v>59</v>
      </c>
      <c r="M355" s="646" t="s">
        <v>59</v>
      </c>
      <c r="N355" s="646" t="s">
        <v>59</v>
      </c>
      <c r="O355" s="646" t="s">
        <v>61</v>
      </c>
      <c r="P355" s="646" t="s">
        <v>61</v>
      </c>
      <c r="Q355" s="646" t="s">
        <v>62</v>
      </c>
      <c r="R355" s="646" t="s">
        <v>62</v>
      </c>
      <c r="S355" s="646" t="s">
        <v>62</v>
      </c>
      <c r="T355" s="646" t="s">
        <v>50</v>
      </c>
      <c r="U355" s="646" t="s">
        <v>50</v>
      </c>
      <c r="V355" s="646" t="s">
        <v>50</v>
      </c>
      <c r="W355" s="646" t="s">
        <v>50</v>
      </c>
      <c r="X355" s="646" t="s">
        <v>49</v>
      </c>
      <c r="Y355" s="646" t="s">
        <v>49</v>
      </c>
      <c r="Z355" s="646" t="s">
        <v>49</v>
      </c>
      <c r="AA355" s="646" t="s">
        <v>49</v>
      </c>
      <c r="AB355" s="646" t="s">
        <v>49</v>
      </c>
      <c r="AC355" s="646" t="s">
        <v>49</v>
      </c>
      <c r="AD355" s="646" t="s">
        <v>49</v>
      </c>
      <c r="AE355" s="646" t="s">
        <v>49</v>
      </c>
      <c r="AF355" s="646" t="s">
        <v>53</v>
      </c>
      <c r="AG355" s="646" t="s">
        <v>53</v>
      </c>
      <c r="AH355" s="646" t="s">
        <v>53</v>
      </c>
      <c r="AI355" s="646" t="s">
        <v>53</v>
      </c>
      <c r="AJ355" s="646" t="s">
        <v>53</v>
      </c>
      <c r="AK355" s="646" t="s">
        <v>53</v>
      </c>
      <c r="AL355" s="647" t="s">
        <v>53</v>
      </c>
      <c r="AM355" s="647" t="s">
        <v>54</v>
      </c>
      <c r="AN355" s="647" t="s">
        <v>54</v>
      </c>
      <c r="AO355" s="647" t="s">
        <v>54</v>
      </c>
      <c r="AP355" s="647" t="s">
        <v>54</v>
      </c>
      <c r="AQ355" s="647" t="s">
        <v>54</v>
      </c>
      <c r="AR355" s="647" t="s">
        <v>54</v>
      </c>
      <c r="AS355" s="647" t="s">
        <v>54</v>
      </c>
      <c r="AT355" s="647" t="s">
        <v>54</v>
      </c>
      <c r="AU355" s="647" t="s">
        <v>54</v>
      </c>
      <c r="AV355" s="647" t="s">
        <v>54</v>
      </c>
      <c r="AW355" s="647" t="s">
        <v>54</v>
      </c>
      <c r="AX355" s="647" t="s">
        <v>54</v>
      </c>
      <c r="AY355" s="647" t="s">
        <v>54</v>
      </c>
      <c r="AZ355" s="647" t="s">
        <v>54</v>
      </c>
      <c r="BA355" s="647" t="s">
        <v>54</v>
      </c>
      <c r="BB355" s="647" t="s">
        <v>54</v>
      </c>
      <c r="BC355" s="647" t="s">
        <v>53</v>
      </c>
      <c r="BD355" s="647" t="s">
        <v>53</v>
      </c>
      <c r="BE355" s="647" t="s">
        <v>53</v>
      </c>
      <c r="BF355" s="647" t="s">
        <v>50</v>
      </c>
      <c r="BG355" s="647" t="s">
        <v>50</v>
      </c>
      <c r="BH355" s="647" t="s">
        <v>50</v>
      </c>
      <c r="BI355" s="647" t="s">
        <v>50</v>
      </c>
      <c r="BJ355" s="647" t="s">
        <v>50</v>
      </c>
      <c r="BK355" s="647" t="s">
        <v>50</v>
      </c>
      <c r="BL355" s="647" t="s">
        <v>50</v>
      </c>
      <c r="BM355" s="647" t="s">
        <v>50</v>
      </c>
      <c r="BN355" s="647" t="s">
        <v>50</v>
      </c>
      <c r="BO355" s="647" t="s">
        <v>50</v>
      </c>
      <c r="BP355" s="647" t="s">
        <v>50</v>
      </c>
      <c r="BQ355" s="647" t="s">
        <v>50</v>
      </c>
      <c r="BR355" s="647" t="s">
        <v>50</v>
      </c>
      <c r="BS355" s="647" t="s">
        <v>50</v>
      </c>
      <c r="BT355" s="647" t="s">
        <v>50</v>
      </c>
      <c r="BU355" s="647" t="s">
        <v>50</v>
      </c>
      <c r="BV355" s="647" t="s">
        <v>50</v>
      </c>
      <c r="BW355" s="647" t="s">
        <v>50</v>
      </c>
      <c r="BX355" s="647" t="s">
        <v>50</v>
      </c>
      <c r="BY355" s="647" t="s">
        <v>49</v>
      </c>
      <c r="BZ355" s="647" t="s">
        <v>49</v>
      </c>
      <c r="CA355" s="647" t="s">
        <v>49</v>
      </c>
      <c r="CB355" s="647" t="s">
        <v>49</v>
      </c>
      <c r="CC355" s="647" t="s">
        <v>49</v>
      </c>
      <c r="CD355" s="647" t="s">
        <v>49</v>
      </c>
      <c r="CE355" s="647" t="s">
        <v>49</v>
      </c>
      <c r="CF355" s="647" t="s">
        <v>49</v>
      </c>
      <c r="CG355" s="647" t="s">
        <v>49</v>
      </c>
      <c r="CH355" s="647" t="s">
        <v>49</v>
      </c>
      <c r="CI355" s="647" t="s">
        <v>49</v>
      </c>
      <c r="CJ355" s="647" t="s">
        <v>49</v>
      </c>
      <c r="CK355" s="647" t="s">
        <v>49</v>
      </c>
      <c r="CL355" s="647" t="s">
        <v>49</v>
      </c>
      <c r="CM355" s="647" t="s">
        <v>49</v>
      </c>
      <c r="CN355" s="647" t="s">
        <v>1687</v>
      </c>
    </row>
    <row r="356" spans="1:92" s="109" customFormat="1">
      <c r="A356" s="329"/>
      <c r="B356" s="646" t="s">
        <v>1458</v>
      </c>
      <c r="C356" s="646" t="s">
        <v>1458</v>
      </c>
      <c r="D356" s="646" t="s">
        <v>1458</v>
      </c>
      <c r="E356" s="646" t="s">
        <v>1458</v>
      </c>
      <c r="F356" s="646" t="s">
        <v>1458</v>
      </c>
      <c r="G356" s="646" t="s">
        <v>1458</v>
      </c>
      <c r="H356" s="646" t="s">
        <v>1458</v>
      </c>
      <c r="I356" s="646" t="s">
        <v>1458</v>
      </c>
      <c r="J356" s="646" t="s">
        <v>1458</v>
      </c>
      <c r="K356" s="646" t="s">
        <v>1458</v>
      </c>
      <c r="L356" s="646" t="s">
        <v>1458</v>
      </c>
      <c r="M356" s="646" t="s">
        <v>1458</v>
      </c>
      <c r="N356" s="646" t="s">
        <v>1458</v>
      </c>
      <c r="O356" s="646" t="s">
        <v>1458</v>
      </c>
      <c r="P356" s="646" t="s">
        <v>1458</v>
      </c>
      <c r="Q356" s="646" t="s">
        <v>1458</v>
      </c>
      <c r="R356" s="646" t="s">
        <v>1458</v>
      </c>
      <c r="S356" s="646" t="s">
        <v>1458</v>
      </c>
      <c r="T356" s="646" t="s">
        <v>1458</v>
      </c>
      <c r="U356" s="646" t="s">
        <v>1458</v>
      </c>
      <c r="V356" s="646" t="s">
        <v>1458</v>
      </c>
      <c r="W356" s="646" t="s">
        <v>1458</v>
      </c>
      <c r="X356" s="646" t="s">
        <v>1458</v>
      </c>
      <c r="Y356" s="646" t="s">
        <v>1458</v>
      </c>
      <c r="Z356" s="646" t="s">
        <v>1458</v>
      </c>
      <c r="AA356" s="646" t="s">
        <v>1458</v>
      </c>
      <c r="AB356" s="646" t="s">
        <v>1458</v>
      </c>
      <c r="AC356" s="646" t="s">
        <v>1458</v>
      </c>
      <c r="AD356" s="646" t="s">
        <v>1458</v>
      </c>
      <c r="AE356" s="646" t="s">
        <v>1458</v>
      </c>
      <c r="AF356" s="646" t="s">
        <v>1458</v>
      </c>
      <c r="AG356" s="646" t="s">
        <v>1458</v>
      </c>
      <c r="AH356" s="646" t="s">
        <v>1458</v>
      </c>
      <c r="AI356" s="646" t="s">
        <v>1458</v>
      </c>
      <c r="AJ356" s="646" t="s">
        <v>1458</v>
      </c>
      <c r="AK356" s="646" t="s">
        <v>1458</v>
      </c>
      <c r="AL356" s="647">
        <v>0</v>
      </c>
      <c r="AM356" s="647">
        <v>0</v>
      </c>
      <c r="AN356" s="647">
        <v>0</v>
      </c>
      <c r="AO356" s="647">
        <v>0</v>
      </c>
      <c r="AP356" s="647">
        <v>0</v>
      </c>
      <c r="AQ356" s="647">
        <v>0</v>
      </c>
      <c r="AR356" s="647">
        <v>0</v>
      </c>
      <c r="AS356" s="647">
        <v>0</v>
      </c>
      <c r="AT356" s="647">
        <v>0</v>
      </c>
      <c r="AU356" s="647" t="s">
        <v>1701</v>
      </c>
      <c r="AV356" s="647" t="s">
        <v>1699</v>
      </c>
      <c r="AW356" s="647" t="s">
        <v>1699</v>
      </c>
      <c r="AX356" s="647" t="s">
        <v>1699</v>
      </c>
      <c r="AY356" s="647" t="s">
        <v>1699</v>
      </c>
      <c r="AZ356" s="647" t="s">
        <v>1700</v>
      </c>
      <c r="BA356" s="647" t="s">
        <v>1700</v>
      </c>
      <c r="BB356" s="647" t="s">
        <v>1700</v>
      </c>
      <c r="BC356" s="647" t="s">
        <v>1699</v>
      </c>
      <c r="BD356" s="647" t="s">
        <v>1699</v>
      </c>
      <c r="BE356" s="647" t="s">
        <v>1700</v>
      </c>
      <c r="BF356" s="647" t="s">
        <v>1700</v>
      </c>
      <c r="BG356" s="647" t="s">
        <v>1700</v>
      </c>
      <c r="BH356" s="647" t="s">
        <v>1700</v>
      </c>
      <c r="BI356" s="647" t="s">
        <v>1700</v>
      </c>
      <c r="BJ356" s="647" t="s">
        <v>1699</v>
      </c>
      <c r="BK356" s="647" t="s">
        <v>1700</v>
      </c>
      <c r="BL356" s="647" t="s">
        <v>1700</v>
      </c>
      <c r="BM356" s="647" t="s">
        <v>1700</v>
      </c>
      <c r="BN356" s="647" t="s">
        <v>1700</v>
      </c>
      <c r="BO356" s="647" t="s">
        <v>1699</v>
      </c>
      <c r="BP356" s="647" t="s">
        <v>1699</v>
      </c>
      <c r="BQ356" s="647" t="s">
        <v>1699</v>
      </c>
      <c r="BR356" s="647" t="s">
        <v>1699</v>
      </c>
      <c r="BS356" s="647" t="s">
        <v>1699</v>
      </c>
      <c r="BT356" s="647" t="s">
        <v>1699</v>
      </c>
      <c r="BU356" s="647" t="s">
        <v>1699</v>
      </c>
      <c r="BV356" s="647" t="s">
        <v>1699</v>
      </c>
      <c r="BW356" s="647" t="s">
        <v>1699</v>
      </c>
      <c r="BX356" s="647" t="s">
        <v>1699</v>
      </c>
      <c r="BY356" s="647" t="s">
        <v>1699</v>
      </c>
      <c r="BZ356" s="647" t="s">
        <v>1699</v>
      </c>
      <c r="CA356" s="647" t="s">
        <v>1699</v>
      </c>
      <c r="CB356" s="647" t="s">
        <v>1699</v>
      </c>
      <c r="CC356" s="647" t="s">
        <v>1699</v>
      </c>
      <c r="CD356" s="647" t="s">
        <v>1699</v>
      </c>
      <c r="CE356" s="647" t="s">
        <v>1699</v>
      </c>
      <c r="CF356" s="647" t="s">
        <v>1699</v>
      </c>
      <c r="CG356" s="647" t="s">
        <v>1699</v>
      </c>
      <c r="CH356" s="647" t="s">
        <v>1699</v>
      </c>
      <c r="CI356" s="647" t="s">
        <v>1699</v>
      </c>
      <c r="CJ356" s="647" t="s">
        <v>1699</v>
      </c>
      <c r="CK356" s="647" t="s">
        <v>1699</v>
      </c>
      <c r="CL356" s="647" t="s">
        <v>1701</v>
      </c>
      <c r="CM356" s="647" t="s">
        <v>1701</v>
      </c>
      <c r="CN356" s="647" t="s">
        <v>1701</v>
      </c>
    </row>
    <row r="357" spans="1:92" s="109" customFormat="1">
      <c r="A357" s="329"/>
      <c r="B357" s="646"/>
      <c r="C357" s="646"/>
      <c r="D357" s="646"/>
      <c r="E357" s="646"/>
      <c r="F357" s="646"/>
      <c r="G357" s="646"/>
      <c r="H357" s="646"/>
      <c r="I357" s="646"/>
      <c r="J357" s="646"/>
      <c r="K357" s="646"/>
      <c r="L357" s="647"/>
      <c r="M357" s="647"/>
      <c r="N357" s="647"/>
      <c r="O357" s="647"/>
      <c r="P357" s="647"/>
      <c r="Q357" s="647"/>
      <c r="R357" s="647"/>
      <c r="S357" s="647"/>
      <c r="T357" s="647"/>
      <c r="U357" s="647"/>
      <c r="V357" s="647"/>
      <c r="W357" s="647"/>
      <c r="X357" s="647"/>
      <c r="Y357" s="647"/>
      <c r="Z357" s="647"/>
      <c r="AA357" s="647"/>
      <c r="AB357" s="647"/>
      <c r="AC357" s="647"/>
      <c r="AD357" s="647"/>
      <c r="AE357" s="647"/>
      <c r="AF357" s="647"/>
      <c r="AG357" s="647"/>
      <c r="AH357" s="647"/>
      <c r="AI357" s="647"/>
      <c r="AJ357" s="647"/>
      <c r="AK357" s="647"/>
      <c r="AL357" s="647"/>
      <c r="AM357" s="647"/>
      <c r="AN357" s="647"/>
      <c r="AO357" s="647"/>
      <c r="AP357" s="647"/>
      <c r="AQ357" s="647"/>
      <c r="AR357" s="647"/>
      <c r="AS357" s="647"/>
      <c r="AT357" s="647"/>
      <c r="AU357" s="647"/>
      <c r="AV357" s="647"/>
      <c r="AW357" s="647"/>
      <c r="AX357" s="647"/>
      <c r="AY357" s="647"/>
      <c r="AZ357" s="647"/>
      <c r="BA357" s="647"/>
      <c r="BB357" s="647"/>
      <c r="BC357" s="647"/>
      <c r="BD357" s="647"/>
      <c r="BE357" s="647"/>
      <c r="BF357" s="647"/>
      <c r="BG357" s="647"/>
      <c r="BH357" s="647"/>
      <c r="BI357" s="647"/>
      <c r="BJ357" s="647"/>
      <c r="BK357" s="647"/>
      <c r="BL357" s="647"/>
      <c r="BM357" s="647"/>
      <c r="BN357" s="647"/>
      <c r="BO357" s="647"/>
      <c r="BP357" s="647"/>
      <c r="BQ357" s="647"/>
      <c r="BR357" s="647"/>
      <c r="BS357" s="647"/>
      <c r="BT357" s="647"/>
      <c r="BU357" s="647"/>
      <c r="BV357" s="647"/>
      <c r="BW357" s="647"/>
      <c r="BX357" s="647"/>
      <c r="BY357" s="647"/>
      <c r="BZ357" s="647"/>
      <c r="CA357" s="647"/>
      <c r="CB357" s="647"/>
      <c r="CC357" s="647"/>
      <c r="CD357" s="647"/>
      <c r="CE357" s="647"/>
      <c r="CF357" s="647"/>
      <c r="CG357" s="647"/>
      <c r="CH357" s="647"/>
      <c r="CI357" s="647"/>
      <c r="CJ357" s="647"/>
      <c r="CK357" s="647"/>
      <c r="CL357" s="647"/>
      <c r="CM357" s="647"/>
      <c r="CN357" s="647"/>
    </row>
    <row r="358" spans="1:92" s="109" customFormat="1">
      <c r="A358" s="329"/>
      <c r="B358" s="646" t="s">
        <v>40</v>
      </c>
      <c r="C358" s="646" t="s">
        <v>39</v>
      </c>
      <c r="D358" s="646" t="s">
        <v>39</v>
      </c>
      <c r="E358" s="646" t="s">
        <v>39</v>
      </c>
      <c r="F358" s="646" t="s">
        <v>39</v>
      </c>
      <c r="G358" s="646" t="s">
        <v>39</v>
      </c>
      <c r="H358" s="646" t="s">
        <v>39</v>
      </c>
      <c r="I358" s="646" t="s">
        <v>39</v>
      </c>
      <c r="J358" s="646" t="s">
        <v>39</v>
      </c>
      <c r="K358" s="646" t="s">
        <v>39</v>
      </c>
      <c r="L358" s="646" t="s">
        <v>39</v>
      </c>
      <c r="M358" s="646" t="s">
        <v>39</v>
      </c>
      <c r="N358" s="646" t="s">
        <v>39</v>
      </c>
      <c r="O358" s="646" t="s">
        <v>63</v>
      </c>
      <c r="P358" s="646" t="s">
        <v>63</v>
      </c>
      <c r="Q358" s="646" t="s">
        <v>63</v>
      </c>
      <c r="R358" s="646" t="s">
        <v>63</v>
      </c>
      <c r="S358" s="646" t="s">
        <v>63</v>
      </c>
      <c r="T358" s="646" t="s">
        <v>39</v>
      </c>
      <c r="U358" s="646" t="s">
        <v>39</v>
      </c>
      <c r="V358" s="646" t="s">
        <v>39</v>
      </c>
      <c r="W358" s="646" t="s">
        <v>40</v>
      </c>
      <c r="X358" s="646" t="s">
        <v>40</v>
      </c>
      <c r="Y358" s="646" t="s">
        <v>40</v>
      </c>
      <c r="Z358" s="646" t="s">
        <v>40</v>
      </c>
      <c r="AA358" s="646" t="s">
        <v>41</v>
      </c>
      <c r="AB358" s="646" t="s">
        <v>41</v>
      </c>
      <c r="AC358" s="646" t="s">
        <v>41</v>
      </c>
      <c r="AD358" s="646" t="s">
        <v>41</v>
      </c>
      <c r="AE358" s="646" t="s">
        <v>41</v>
      </c>
      <c r="AF358" s="646" t="s">
        <v>41</v>
      </c>
      <c r="AG358" s="647" t="s">
        <v>41</v>
      </c>
      <c r="AH358" s="647" t="s">
        <v>41</v>
      </c>
      <c r="AI358" s="647" t="s">
        <v>41</v>
      </c>
      <c r="AJ358" s="647" t="s">
        <v>41</v>
      </c>
      <c r="AK358" s="647" t="s">
        <v>41</v>
      </c>
      <c r="AL358" s="647" t="s">
        <v>41</v>
      </c>
      <c r="AM358" s="647" t="s">
        <v>41</v>
      </c>
      <c r="AN358" s="647" t="s">
        <v>41</v>
      </c>
      <c r="AO358" s="647" t="s">
        <v>1679</v>
      </c>
      <c r="AP358" s="647" t="s">
        <v>1679</v>
      </c>
      <c r="AQ358" s="647" t="s">
        <v>1679</v>
      </c>
      <c r="AR358" s="647" t="s">
        <v>1679</v>
      </c>
      <c r="AS358" s="647" t="s">
        <v>1679</v>
      </c>
      <c r="AT358" s="647" t="s">
        <v>1679</v>
      </c>
      <c r="AU358" s="647" t="s">
        <v>1679</v>
      </c>
      <c r="AV358" s="647" t="s">
        <v>1679</v>
      </c>
      <c r="AW358" s="647" t="s">
        <v>1679</v>
      </c>
      <c r="AX358" s="647" t="s">
        <v>41</v>
      </c>
      <c r="AY358" s="647" t="s">
        <v>41</v>
      </c>
      <c r="AZ358" s="647" t="s">
        <v>41</v>
      </c>
      <c r="BA358" s="647" t="s">
        <v>41</v>
      </c>
      <c r="BB358" s="647" t="s">
        <v>41</v>
      </c>
      <c r="BC358" s="647" t="s">
        <v>41</v>
      </c>
      <c r="BD358" s="647" t="s">
        <v>40</v>
      </c>
      <c r="BE358" s="647" t="s">
        <v>40</v>
      </c>
      <c r="BF358" s="647" t="s">
        <v>39</v>
      </c>
      <c r="BG358" s="647" t="s">
        <v>39</v>
      </c>
      <c r="BH358" s="647" t="s">
        <v>39</v>
      </c>
      <c r="BI358" s="647" t="s">
        <v>39</v>
      </c>
      <c r="BJ358" s="647" t="s">
        <v>39</v>
      </c>
      <c r="BK358" s="647" t="s">
        <v>39</v>
      </c>
      <c r="BL358" s="647" t="s">
        <v>39</v>
      </c>
      <c r="BM358" s="647" t="s">
        <v>38</v>
      </c>
      <c r="BN358" s="647" t="s">
        <v>38</v>
      </c>
      <c r="BO358" s="647" t="s">
        <v>38</v>
      </c>
      <c r="BP358" s="647" t="s">
        <v>38</v>
      </c>
      <c r="BQ358" s="647" t="s">
        <v>38</v>
      </c>
      <c r="BR358" s="647" t="s">
        <v>38</v>
      </c>
      <c r="BS358" s="647" t="s">
        <v>38</v>
      </c>
      <c r="BT358" s="647" t="s">
        <v>38</v>
      </c>
      <c r="BU358" s="647" t="s">
        <v>38</v>
      </c>
      <c r="BV358" s="647" t="s">
        <v>38</v>
      </c>
      <c r="BW358" s="647" t="s">
        <v>38</v>
      </c>
      <c r="BX358" s="647" t="s">
        <v>38</v>
      </c>
      <c r="BY358" s="647" t="s">
        <v>38</v>
      </c>
      <c r="BZ358" s="647" t="s">
        <v>38</v>
      </c>
      <c r="CA358" s="647" t="s">
        <v>38</v>
      </c>
      <c r="CB358" s="647" t="s">
        <v>38</v>
      </c>
      <c r="CC358" s="647" t="s">
        <v>38</v>
      </c>
      <c r="CD358" s="647" t="s">
        <v>38</v>
      </c>
      <c r="CE358" s="647" t="s">
        <v>38</v>
      </c>
      <c r="CF358" s="647" t="s">
        <v>38</v>
      </c>
      <c r="CG358" s="647" t="s">
        <v>38</v>
      </c>
      <c r="CH358" s="647" t="s">
        <v>38</v>
      </c>
      <c r="CI358" s="647" t="s">
        <v>38</v>
      </c>
      <c r="CJ358" s="647" t="s">
        <v>38</v>
      </c>
      <c r="CK358" s="647" t="s">
        <v>39</v>
      </c>
      <c r="CL358" s="647" t="s">
        <v>39</v>
      </c>
      <c r="CM358" s="647" t="s">
        <v>39</v>
      </c>
      <c r="CN358" s="647" t="s">
        <v>39</v>
      </c>
    </row>
    <row r="359" spans="1:92" s="109" customFormat="1">
      <c r="A359" s="329"/>
      <c r="B359" s="646" t="s">
        <v>1458</v>
      </c>
      <c r="C359" s="646" t="s">
        <v>1458</v>
      </c>
      <c r="D359" s="646" t="s">
        <v>1458</v>
      </c>
      <c r="E359" s="646" t="s">
        <v>1458</v>
      </c>
      <c r="F359" s="646" t="s">
        <v>1458</v>
      </c>
      <c r="G359" s="646" t="s">
        <v>1458</v>
      </c>
      <c r="H359" s="646" t="s">
        <v>1458</v>
      </c>
      <c r="I359" s="646" t="s">
        <v>1458</v>
      </c>
      <c r="J359" s="646" t="s">
        <v>1458</v>
      </c>
      <c r="K359" s="646" t="s">
        <v>1458</v>
      </c>
      <c r="L359" s="646" t="s">
        <v>1458</v>
      </c>
      <c r="M359" s="646" t="s">
        <v>1458</v>
      </c>
      <c r="N359" s="646" t="s">
        <v>1458</v>
      </c>
      <c r="O359" s="646" t="s">
        <v>1458</v>
      </c>
      <c r="P359" s="646" t="s">
        <v>1458</v>
      </c>
      <c r="Q359" s="646" t="s">
        <v>1458</v>
      </c>
      <c r="R359" s="646" t="s">
        <v>1458</v>
      </c>
      <c r="S359" s="646" t="s">
        <v>1458</v>
      </c>
      <c r="T359" s="646" t="s">
        <v>1458</v>
      </c>
      <c r="U359" s="646" t="s">
        <v>1458</v>
      </c>
      <c r="V359" s="646" t="s">
        <v>1458</v>
      </c>
      <c r="W359" s="646" t="s">
        <v>1458</v>
      </c>
      <c r="X359" s="646" t="s">
        <v>1458</v>
      </c>
      <c r="Y359" s="646" t="s">
        <v>1458</v>
      </c>
      <c r="Z359" s="646" t="s">
        <v>1458</v>
      </c>
      <c r="AA359" s="646" t="s">
        <v>1458</v>
      </c>
      <c r="AB359" s="646" t="s">
        <v>1458</v>
      </c>
      <c r="AC359" s="646" t="s">
        <v>1458</v>
      </c>
      <c r="AD359" s="646" t="s">
        <v>1458</v>
      </c>
      <c r="AE359" s="646" t="s">
        <v>1458</v>
      </c>
      <c r="AF359" s="646" t="s">
        <v>1458</v>
      </c>
      <c r="AG359" s="646" t="s">
        <v>1458</v>
      </c>
      <c r="AH359" s="646" t="s">
        <v>1458</v>
      </c>
      <c r="AI359" s="646" t="s">
        <v>1458</v>
      </c>
      <c r="AJ359" s="646" t="s">
        <v>1458</v>
      </c>
      <c r="AK359" s="646" t="s">
        <v>1458</v>
      </c>
      <c r="AL359" s="647">
        <v>0</v>
      </c>
      <c r="AM359" s="647" t="s">
        <v>1701</v>
      </c>
      <c r="AN359" s="647" t="s">
        <v>1701</v>
      </c>
      <c r="AO359" s="647" t="s">
        <v>1699</v>
      </c>
      <c r="AP359" s="647" t="s">
        <v>1699</v>
      </c>
      <c r="AQ359" s="647" t="s">
        <v>1699</v>
      </c>
      <c r="AR359" s="647" t="s">
        <v>1699</v>
      </c>
      <c r="AS359" s="647" t="s">
        <v>1699</v>
      </c>
      <c r="AT359" s="647" t="s">
        <v>1699</v>
      </c>
      <c r="AU359" s="647" t="s">
        <v>1700</v>
      </c>
      <c r="AV359" s="647" t="s">
        <v>1700</v>
      </c>
      <c r="AW359" s="647" t="s">
        <v>1700</v>
      </c>
      <c r="AX359" s="647" t="s">
        <v>1699</v>
      </c>
      <c r="AY359" s="647" t="s">
        <v>1699</v>
      </c>
      <c r="AZ359" s="647" t="s">
        <v>1699</v>
      </c>
      <c r="BA359" s="647" t="s">
        <v>1699</v>
      </c>
      <c r="BB359" s="647" t="s">
        <v>1699</v>
      </c>
      <c r="BC359" s="647" t="s">
        <v>1700</v>
      </c>
      <c r="BD359" s="647" t="s">
        <v>1700</v>
      </c>
      <c r="BE359" s="647" t="s">
        <v>1700</v>
      </c>
      <c r="BF359" s="647" t="s">
        <v>1700</v>
      </c>
      <c r="BG359" s="647" t="s">
        <v>1700</v>
      </c>
      <c r="BH359" s="647" t="s">
        <v>1700</v>
      </c>
      <c r="BI359" s="647" t="s">
        <v>1700</v>
      </c>
      <c r="BJ359" s="647" t="s">
        <v>1700</v>
      </c>
      <c r="BK359" s="647" t="s">
        <v>1700</v>
      </c>
      <c r="BL359" s="647" t="s">
        <v>1700</v>
      </c>
      <c r="BM359" s="647" t="s">
        <v>1699</v>
      </c>
      <c r="BN359" s="647" t="s">
        <v>1699</v>
      </c>
      <c r="BO359" s="647" t="s">
        <v>1699</v>
      </c>
      <c r="BP359" s="647" t="s">
        <v>1699</v>
      </c>
      <c r="BQ359" s="647" t="s">
        <v>1699</v>
      </c>
      <c r="BR359" s="647" t="s">
        <v>1699</v>
      </c>
      <c r="BS359" s="647" t="s">
        <v>1699</v>
      </c>
      <c r="BT359" s="647" t="s">
        <v>1699</v>
      </c>
      <c r="BU359" s="647" t="s">
        <v>1699</v>
      </c>
      <c r="BV359" s="647" t="s">
        <v>1699</v>
      </c>
      <c r="BW359" s="647" t="s">
        <v>1699</v>
      </c>
      <c r="BX359" s="647" t="s">
        <v>1699</v>
      </c>
      <c r="BY359" s="647" t="s">
        <v>1699</v>
      </c>
      <c r="BZ359" s="647" t="s">
        <v>1699</v>
      </c>
      <c r="CA359" s="647" t="s">
        <v>1699</v>
      </c>
      <c r="CB359" s="647" t="s">
        <v>1699</v>
      </c>
      <c r="CC359" s="647" t="s">
        <v>1699</v>
      </c>
      <c r="CD359" s="647" t="s">
        <v>1699</v>
      </c>
      <c r="CE359" s="647" t="s">
        <v>1699</v>
      </c>
      <c r="CF359" s="647" t="s">
        <v>1699</v>
      </c>
      <c r="CG359" s="647" t="s">
        <v>1699</v>
      </c>
      <c r="CH359" s="647" t="s">
        <v>1699</v>
      </c>
      <c r="CI359" s="647" t="s">
        <v>1688</v>
      </c>
      <c r="CJ359" s="647" t="s">
        <v>1688</v>
      </c>
      <c r="CK359" s="647" t="s">
        <v>1699</v>
      </c>
      <c r="CL359" s="647" t="s">
        <v>1699</v>
      </c>
      <c r="CM359" s="647" t="s">
        <v>1699</v>
      </c>
      <c r="CN359" s="647" t="s">
        <v>1699</v>
      </c>
    </row>
    <row r="360" spans="1:92" s="109" customFormat="1">
      <c r="A360" s="329"/>
      <c r="B360" s="646" t="s">
        <v>1458</v>
      </c>
      <c r="C360" s="646" t="s">
        <v>1458</v>
      </c>
      <c r="D360" s="646" t="s">
        <v>1458</v>
      </c>
      <c r="E360" s="646" t="s">
        <v>1458</v>
      </c>
      <c r="F360" s="646" t="s">
        <v>1458</v>
      </c>
      <c r="G360" s="646" t="s">
        <v>1458</v>
      </c>
      <c r="H360" s="646" t="s">
        <v>1458</v>
      </c>
      <c r="I360" s="646" t="s">
        <v>1458</v>
      </c>
      <c r="J360" s="646" t="s">
        <v>1458</v>
      </c>
      <c r="K360" s="646" t="s">
        <v>1458</v>
      </c>
      <c r="L360" s="646" t="s">
        <v>1458</v>
      </c>
      <c r="M360" s="646" t="s">
        <v>1458</v>
      </c>
      <c r="N360" s="646" t="s">
        <v>1458</v>
      </c>
      <c r="O360" s="646" t="s">
        <v>1458</v>
      </c>
      <c r="P360" s="646" t="s">
        <v>1458</v>
      </c>
      <c r="Q360" s="646" t="s">
        <v>1458</v>
      </c>
      <c r="R360" s="646" t="s">
        <v>1458</v>
      </c>
      <c r="S360" s="646" t="s">
        <v>1458</v>
      </c>
      <c r="T360" s="646" t="s">
        <v>1458</v>
      </c>
      <c r="U360" s="646" t="s">
        <v>1458</v>
      </c>
      <c r="V360" s="646" t="s">
        <v>1458</v>
      </c>
      <c r="W360" s="646" t="s">
        <v>1458</v>
      </c>
      <c r="X360" s="646" t="s">
        <v>1458</v>
      </c>
      <c r="Y360" s="646" t="s">
        <v>1458</v>
      </c>
      <c r="Z360" s="646" t="s">
        <v>1458</v>
      </c>
      <c r="AA360" s="646" t="s">
        <v>1458</v>
      </c>
      <c r="AB360" s="646" t="s">
        <v>1458</v>
      </c>
      <c r="AC360" s="646" t="s">
        <v>1458</v>
      </c>
      <c r="AD360" s="646" t="s">
        <v>1458</v>
      </c>
      <c r="AE360" s="646" t="s">
        <v>1458</v>
      </c>
      <c r="AF360" s="646" t="s">
        <v>1458</v>
      </c>
      <c r="AG360" s="646" t="s">
        <v>1458</v>
      </c>
      <c r="AH360" s="646" t="s">
        <v>1458</v>
      </c>
      <c r="AI360" s="646" t="s">
        <v>1458</v>
      </c>
      <c r="AJ360" s="646" t="s">
        <v>1458</v>
      </c>
      <c r="AK360" s="646" t="s">
        <v>1458</v>
      </c>
      <c r="AL360" s="647" t="s">
        <v>1689</v>
      </c>
      <c r="AM360" s="647" t="s">
        <v>1689</v>
      </c>
      <c r="AN360" s="647" t="s">
        <v>1689</v>
      </c>
      <c r="AO360" s="647" t="s">
        <v>1689</v>
      </c>
      <c r="AP360" s="647" t="s">
        <v>1689</v>
      </c>
      <c r="AQ360" s="647" t="s">
        <v>1690</v>
      </c>
      <c r="AR360" s="647" t="s">
        <v>1690</v>
      </c>
      <c r="AS360" s="647" t="s">
        <v>1690</v>
      </c>
      <c r="AT360" s="647" t="s">
        <v>1690</v>
      </c>
      <c r="AU360" s="647" t="s">
        <v>1690</v>
      </c>
      <c r="AV360" s="647" t="s">
        <v>1690</v>
      </c>
      <c r="AW360" s="647" t="s">
        <v>1690</v>
      </c>
      <c r="AX360" s="647" t="s">
        <v>1689</v>
      </c>
      <c r="AY360" s="647" t="s">
        <v>1689</v>
      </c>
      <c r="AZ360" s="647" t="s">
        <v>1689</v>
      </c>
      <c r="BA360" s="647" t="s">
        <v>1689</v>
      </c>
      <c r="BB360" s="647" t="s">
        <v>1689</v>
      </c>
      <c r="BC360" s="647" t="s">
        <v>1689</v>
      </c>
      <c r="BD360" s="647" t="s">
        <v>21</v>
      </c>
      <c r="BE360" s="647" t="s">
        <v>21</v>
      </c>
      <c r="BF360" s="647" t="s">
        <v>21</v>
      </c>
      <c r="BG360" s="647" t="s">
        <v>21</v>
      </c>
      <c r="BH360" s="647" t="s">
        <v>21</v>
      </c>
      <c r="BI360" s="647" t="s">
        <v>21</v>
      </c>
      <c r="BJ360" s="647" t="s">
        <v>21</v>
      </c>
      <c r="BK360" s="647" t="s">
        <v>21</v>
      </c>
      <c r="BL360" s="647" t="s">
        <v>21</v>
      </c>
      <c r="BM360" s="647" t="s">
        <v>21</v>
      </c>
      <c r="BN360" s="647" t="s">
        <v>21</v>
      </c>
      <c r="BO360" s="647" t="s">
        <v>21</v>
      </c>
      <c r="BP360" s="647" t="s">
        <v>21</v>
      </c>
      <c r="BQ360" s="647" t="s">
        <v>21</v>
      </c>
      <c r="BR360" s="647" t="s">
        <v>21</v>
      </c>
      <c r="BS360" s="647" t="s">
        <v>21</v>
      </c>
      <c r="BT360" s="647" t="s">
        <v>21</v>
      </c>
      <c r="BU360" s="647" t="s">
        <v>21</v>
      </c>
      <c r="BV360" s="647" t="s">
        <v>21</v>
      </c>
      <c r="BW360" s="647" t="s">
        <v>21</v>
      </c>
      <c r="BX360" s="647" t="s">
        <v>21</v>
      </c>
      <c r="BY360" s="647" t="s">
        <v>21</v>
      </c>
      <c r="BZ360" s="647" t="s">
        <v>1691</v>
      </c>
      <c r="CA360" s="647" t="s">
        <v>1691</v>
      </c>
      <c r="CB360" s="647" t="s">
        <v>1691</v>
      </c>
      <c r="CC360" s="647" t="s">
        <v>1691</v>
      </c>
      <c r="CD360" s="647" t="s">
        <v>1691</v>
      </c>
      <c r="CE360" s="647" t="s">
        <v>1691</v>
      </c>
      <c r="CF360" s="647" t="s">
        <v>1691</v>
      </c>
      <c r="CG360" s="647" t="s">
        <v>1691</v>
      </c>
      <c r="CH360" s="647" t="s">
        <v>1691</v>
      </c>
      <c r="CI360" s="647" t="s">
        <v>1691</v>
      </c>
      <c r="CJ360" s="647" t="s">
        <v>1691</v>
      </c>
      <c r="CK360" s="647" t="s">
        <v>1691</v>
      </c>
      <c r="CL360" s="647" t="s">
        <v>21</v>
      </c>
      <c r="CM360" s="647" t="s">
        <v>21</v>
      </c>
      <c r="CN360" s="647" t="s">
        <v>21</v>
      </c>
    </row>
    <row r="361" spans="1:92" s="109" customFormat="1">
      <c r="A361" s="329"/>
      <c r="B361" s="646" t="s">
        <v>38</v>
      </c>
      <c r="C361" s="646" t="s">
        <v>38</v>
      </c>
      <c r="D361" s="646" t="s">
        <v>37</v>
      </c>
      <c r="E361" s="646" t="s">
        <v>37</v>
      </c>
      <c r="F361" s="646" t="s">
        <v>37</v>
      </c>
      <c r="G361" s="646" t="s">
        <v>37</v>
      </c>
      <c r="H361" s="646" t="s">
        <v>37</v>
      </c>
      <c r="I361" s="646" t="s">
        <v>37</v>
      </c>
      <c r="J361" s="646" t="s">
        <v>37</v>
      </c>
      <c r="K361" s="646" t="s">
        <v>37</v>
      </c>
      <c r="L361" s="646" t="s">
        <v>38</v>
      </c>
      <c r="M361" s="646" t="s">
        <v>38</v>
      </c>
      <c r="N361" s="646" t="s">
        <v>38</v>
      </c>
      <c r="O361" s="646" t="s">
        <v>38</v>
      </c>
      <c r="P361" s="646" t="s">
        <v>38</v>
      </c>
      <c r="Q361" s="646" t="s">
        <v>38</v>
      </c>
      <c r="R361" s="646" t="s">
        <v>39</v>
      </c>
      <c r="S361" s="646" t="s">
        <v>39</v>
      </c>
      <c r="T361" s="646" t="s">
        <v>39</v>
      </c>
      <c r="U361" s="646" t="s">
        <v>39</v>
      </c>
      <c r="V361" s="646" t="s">
        <v>39</v>
      </c>
      <c r="W361" s="646" t="s">
        <v>40</v>
      </c>
      <c r="X361" s="646" t="s">
        <v>40</v>
      </c>
      <c r="Y361" s="646" t="s">
        <v>40</v>
      </c>
      <c r="Z361" s="646" t="s">
        <v>40</v>
      </c>
      <c r="AA361" s="646" t="s">
        <v>41</v>
      </c>
      <c r="AB361" s="646" t="s">
        <v>41</v>
      </c>
      <c r="AC361" s="646" t="s">
        <v>41</v>
      </c>
      <c r="AD361" s="646" t="s">
        <v>41</v>
      </c>
      <c r="AE361" s="646" t="s">
        <v>41</v>
      </c>
      <c r="AF361" s="646" t="s">
        <v>41</v>
      </c>
      <c r="AG361" s="647" t="s">
        <v>41</v>
      </c>
      <c r="AH361" s="647" t="s">
        <v>41</v>
      </c>
      <c r="AI361" s="647" t="s">
        <v>41</v>
      </c>
      <c r="AJ361" s="647" t="s">
        <v>41</v>
      </c>
      <c r="AK361" s="647" t="s">
        <v>41</v>
      </c>
      <c r="AL361" s="647" t="s">
        <v>41</v>
      </c>
      <c r="AM361" s="647" t="s">
        <v>41</v>
      </c>
      <c r="AN361" s="647" t="s">
        <v>41</v>
      </c>
      <c r="AO361" s="647" t="s">
        <v>1679</v>
      </c>
      <c r="AP361" s="647" t="s">
        <v>1679</v>
      </c>
      <c r="AQ361" s="647" t="s">
        <v>1679</v>
      </c>
      <c r="AR361" s="647" t="s">
        <v>1679</v>
      </c>
      <c r="AS361" s="647" t="s">
        <v>1679</v>
      </c>
      <c r="AT361" s="647" t="s">
        <v>1679</v>
      </c>
      <c r="AU361" s="647" t="s">
        <v>1679</v>
      </c>
      <c r="AV361" s="647" t="s">
        <v>1679</v>
      </c>
      <c r="AW361" s="647" t="s">
        <v>1679</v>
      </c>
      <c r="AX361" s="647" t="s">
        <v>41</v>
      </c>
      <c r="AY361" s="647" t="s">
        <v>41</v>
      </c>
      <c r="AZ361" s="647" t="s">
        <v>41</v>
      </c>
      <c r="BA361" s="647" t="s">
        <v>41</v>
      </c>
      <c r="BB361" s="647" t="s">
        <v>41</v>
      </c>
      <c r="BC361" s="647" t="s">
        <v>41</v>
      </c>
      <c r="BD361" s="647" t="s">
        <v>40</v>
      </c>
      <c r="BE361" s="647" t="s">
        <v>40</v>
      </c>
      <c r="BF361" s="647" t="s">
        <v>39</v>
      </c>
      <c r="BG361" s="647" t="s">
        <v>39</v>
      </c>
      <c r="BH361" s="647" t="s">
        <v>39</v>
      </c>
      <c r="BI361" s="647" t="s">
        <v>39</v>
      </c>
      <c r="BJ361" s="647" t="s">
        <v>39</v>
      </c>
      <c r="BK361" s="647" t="s">
        <v>39</v>
      </c>
      <c r="BL361" s="647" t="s">
        <v>39</v>
      </c>
      <c r="BM361" s="647" t="s">
        <v>38</v>
      </c>
      <c r="BN361" s="647" t="s">
        <v>38</v>
      </c>
      <c r="BO361" s="647" t="s">
        <v>38</v>
      </c>
      <c r="BP361" s="647" t="s">
        <v>38</v>
      </c>
      <c r="BQ361" s="647" t="s">
        <v>38</v>
      </c>
      <c r="BR361" s="647" t="s">
        <v>38</v>
      </c>
      <c r="BS361" s="647" t="s">
        <v>38</v>
      </c>
      <c r="BT361" s="647" t="s">
        <v>38</v>
      </c>
      <c r="BU361" s="647" t="s">
        <v>38</v>
      </c>
      <c r="BV361" s="647" t="s">
        <v>38</v>
      </c>
      <c r="BW361" s="647" t="s">
        <v>38</v>
      </c>
      <c r="BX361" s="647" t="s">
        <v>38</v>
      </c>
      <c r="BY361" s="647" t="s">
        <v>38</v>
      </c>
      <c r="BZ361" s="647" t="s">
        <v>38</v>
      </c>
      <c r="CA361" s="647" t="s">
        <v>38</v>
      </c>
      <c r="CB361" s="647" t="s">
        <v>38</v>
      </c>
      <c r="CC361" s="647" t="s">
        <v>38</v>
      </c>
      <c r="CD361" s="647" t="s">
        <v>38</v>
      </c>
      <c r="CE361" s="647" t="s">
        <v>38</v>
      </c>
      <c r="CF361" s="647" t="s">
        <v>38</v>
      </c>
      <c r="CG361" s="647" t="s">
        <v>38</v>
      </c>
      <c r="CH361" s="647" t="s">
        <v>38</v>
      </c>
      <c r="CI361" s="647" t="s">
        <v>38</v>
      </c>
      <c r="CJ361" s="647" t="s">
        <v>38</v>
      </c>
      <c r="CK361" s="647" t="s">
        <v>39</v>
      </c>
      <c r="CL361" s="647" t="s">
        <v>39</v>
      </c>
      <c r="CM361" s="647" t="s">
        <v>39</v>
      </c>
      <c r="CN361" s="647" t="s">
        <v>39</v>
      </c>
    </row>
    <row r="362" spans="1:92" s="109" customFormat="1">
      <c r="A362" s="329"/>
      <c r="B362" s="646" t="s">
        <v>1458</v>
      </c>
      <c r="C362" s="646" t="s">
        <v>1458</v>
      </c>
      <c r="D362" s="646" t="s">
        <v>1458</v>
      </c>
      <c r="E362" s="646" t="s">
        <v>1458</v>
      </c>
      <c r="F362" s="646" t="s">
        <v>1458</v>
      </c>
      <c r="G362" s="646" t="s">
        <v>1458</v>
      </c>
      <c r="H362" s="646" t="s">
        <v>1458</v>
      </c>
      <c r="I362" s="646" t="s">
        <v>1458</v>
      </c>
      <c r="J362" s="646" t="s">
        <v>1458</v>
      </c>
      <c r="K362" s="646" t="s">
        <v>1458</v>
      </c>
      <c r="L362" s="646" t="s">
        <v>1458</v>
      </c>
      <c r="M362" s="646" t="s">
        <v>1458</v>
      </c>
      <c r="N362" s="646" t="s">
        <v>1458</v>
      </c>
      <c r="O362" s="646" t="s">
        <v>1458</v>
      </c>
      <c r="P362" s="646" t="s">
        <v>1458</v>
      </c>
      <c r="Q362" s="646" t="s">
        <v>1458</v>
      </c>
      <c r="R362" s="646" t="s">
        <v>1458</v>
      </c>
      <c r="S362" s="646" t="s">
        <v>1458</v>
      </c>
      <c r="T362" s="646" t="s">
        <v>1458</v>
      </c>
      <c r="U362" s="646" t="s">
        <v>1458</v>
      </c>
      <c r="V362" s="646" t="s">
        <v>1458</v>
      </c>
      <c r="W362" s="646" t="s">
        <v>1458</v>
      </c>
      <c r="X362" s="646" t="s">
        <v>1458</v>
      </c>
      <c r="Y362" s="646" t="s">
        <v>1458</v>
      </c>
      <c r="Z362" s="646" t="s">
        <v>1458</v>
      </c>
      <c r="AA362" s="646" t="s">
        <v>1458</v>
      </c>
      <c r="AB362" s="646" t="s">
        <v>1458</v>
      </c>
      <c r="AC362" s="646" t="s">
        <v>1458</v>
      </c>
      <c r="AD362" s="646" t="s">
        <v>1458</v>
      </c>
      <c r="AE362" s="646" t="s">
        <v>1458</v>
      </c>
      <c r="AF362" s="646" t="s">
        <v>1458</v>
      </c>
      <c r="AG362" s="646" t="s">
        <v>1458</v>
      </c>
      <c r="AH362" s="646" t="s">
        <v>1458</v>
      </c>
      <c r="AI362" s="646" t="s">
        <v>1458</v>
      </c>
      <c r="AJ362" s="646" t="s">
        <v>1458</v>
      </c>
      <c r="AK362" s="646" t="s">
        <v>1458</v>
      </c>
      <c r="AL362" s="647">
        <v>0</v>
      </c>
      <c r="AM362" s="647">
        <v>0</v>
      </c>
      <c r="AN362" s="647">
        <v>0</v>
      </c>
      <c r="AO362" s="647">
        <v>0</v>
      </c>
      <c r="AP362" s="647" t="s">
        <v>1699</v>
      </c>
      <c r="AQ362" s="647" t="s">
        <v>1699</v>
      </c>
      <c r="AR362" s="647" t="s">
        <v>1699</v>
      </c>
      <c r="AS362" s="647" t="s">
        <v>1699</v>
      </c>
      <c r="AT362" s="647" t="s">
        <v>1699</v>
      </c>
      <c r="AU362" s="647" t="s">
        <v>1700</v>
      </c>
      <c r="AV362" s="647" t="s">
        <v>1700</v>
      </c>
      <c r="AW362" s="647" t="s">
        <v>1700</v>
      </c>
      <c r="AX362" s="647" t="s">
        <v>1699</v>
      </c>
      <c r="AY362" s="647" t="s">
        <v>1699</v>
      </c>
      <c r="AZ362" s="647" t="s">
        <v>1699</v>
      </c>
      <c r="BA362" s="647" t="s">
        <v>1699</v>
      </c>
      <c r="BB362" s="647" t="s">
        <v>1699</v>
      </c>
      <c r="BC362" s="647" t="s">
        <v>1700</v>
      </c>
      <c r="BD362" s="647" t="s">
        <v>1700</v>
      </c>
      <c r="BE362" s="647" t="s">
        <v>1700</v>
      </c>
      <c r="BF362" s="647" t="s">
        <v>1700</v>
      </c>
      <c r="BG362" s="647" t="s">
        <v>1700</v>
      </c>
      <c r="BH362" s="647" t="s">
        <v>1700</v>
      </c>
      <c r="BI362" s="647" t="s">
        <v>1700</v>
      </c>
      <c r="BJ362" s="647" t="s">
        <v>1700</v>
      </c>
      <c r="BK362" s="647" t="s">
        <v>1700</v>
      </c>
      <c r="BL362" s="647" t="s">
        <v>1700</v>
      </c>
      <c r="BM362" s="647" t="s">
        <v>1699</v>
      </c>
      <c r="BN362" s="647" t="s">
        <v>1699</v>
      </c>
      <c r="BO362" s="647" t="s">
        <v>1699</v>
      </c>
      <c r="BP362" s="647" t="s">
        <v>1699</v>
      </c>
      <c r="BQ362" s="647" t="s">
        <v>1699</v>
      </c>
      <c r="BR362" s="647" t="s">
        <v>1699</v>
      </c>
      <c r="BS362" s="647" t="s">
        <v>1699</v>
      </c>
      <c r="BT362" s="647" t="s">
        <v>1699</v>
      </c>
      <c r="BU362" s="647" t="s">
        <v>1699</v>
      </c>
      <c r="BV362" s="647" t="s">
        <v>1699</v>
      </c>
      <c r="BW362" s="647" t="s">
        <v>1699</v>
      </c>
      <c r="BX362" s="647" t="s">
        <v>1699</v>
      </c>
      <c r="BY362" s="647" t="s">
        <v>1699</v>
      </c>
      <c r="BZ362" s="647" t="s">
        <v>1699</v>
      </c>
      <c r="CA362" s="647" t="s">
        <v>1699</v>
      </c>
      <c r="CB362" s="647" t="s">
        <v>1699</v>
      </c>
      <c r="CC362" s="647" t="s">
        <v>1699</v>
      </c>
      <c r="CD362" s="647" t="s">
        <v>1699</v>
      </c>
      <c r="CE362" s="647" t="s">
        <v>1699</v>
      </c>
      <c r="CF362" s="647" t="s">
        <v>1699</v>
      </c>
      <c r="CG362" s="647" t="s">
        <v>1699</v>
      </c>
      <c r="CH362" s="647" t="s">
        <v>1699</v>
      </c>
      <c r="CI362" s="647" t="s">
        <v>1688</v>
      </c>
      <c r="CJ362" s="647" t="s">
        <v>1688</v>
      </c>
      <c r="CK362" s="647" t="s">
        <v>1699</v>
      </c>
      <c r="CL362" s="647" t="s">
        <v>1699</v>
      </c>
      <c r="CM362" s="647" t="s">
        <v>1699</v>
      </c>
      <c r="CN362" s="647" t="s">
        <v>1699</v>
      </c>
    </row>
    <row r="363" spans="1:92" s="109" customFormat="1">
      <c r="A363" s="329"/>
      <c r="B363" s="650"/>
      <c r="C363" s="650"/>
      <c r="D363" s="650"/>
      <c r="E363" s="650"/>
      <c r="F363" s="650"/>
      <c r="G363" s="650"/>
      <c r="H363" s="650"/>
      <c r="I363" s="650"/>
      <c r="J363" s="650"/>
      <c r="K363" s="650"/>
      <c r="L363" s="650"/>
      <c r="M363" s="650"/>
      <c r="N363" s="650"/>
      <c r="O363" s="650"/>
      <c r="P363" s="650"/>
      <c r="Q363" s="650"/>
      <c r="R363" s="650"/>
      <c r="S363" s="650"/>
      <c r="T363" s="650"/>
      <c r="U363" s="650"/>
      <c r="V363" s="650"/>
      <c r="W363" s="650"/>
      <c r="X363" s="650"/>
      <c r="Y363" s="650"/>
      <c r="Z363" s="650"/>
      <c r="AA363" s="650"/>
      <c r="AB363" s="650"/>
      <c r="AC363" s="650"/>
      <c r="AD363" s="650"/>
      <c r="AE363" s="650"/>
      <c r="AF363" s="650"/>
      <c r="AG363" s="651"/>
      <c r="AH363" s="651"/>
      <c r="AI363" s="651"/>
      <c r="AJ363" s="651"/>
      <c r="AK363" s="651"/>
      <c r="AL363" s="651"/>
      <c r="AM363" s="651"/>
      <c r="AN363" s="651"/>
      <c r="AO363" s="651"/>
      <c r="AP363" s="651"/>
      <c r="AQ363" s="651"/>
      <c r="AR363" s="651"/>
      <c r="AS363" s="651"/>
      <c r="AT363" s="651"/>
      <c r="AU363" s="651"/>
      <c r="AV363" s="651"/>
      <c r="AW363" s="651"/>
      <c r="AX363" s="651"/>
      <c r="AY363" s="651"/>
      <c r="AZ363" s="651"/>
      <c r="BA363" s="651"/>
      <c r="BB363" s="651"/>
      <c r="BC363" s="651"/>
      <c r="BD363" s="651"/>
      <c r="BE363" s="651"/>
      <c r="BF363" s="651"/>
      <c r="BG363" s="651"/>
      <c r="BH363" s="651"/>
      <c r="BI363" s="651"/>
      <c r="BJ363" s="651"/>
      <c r="BK363" s="651"/>
      <c r="BL363" s="651"/>
      <c r="BM363" s="651"/>
      <c r="BN363" s="651"/>
      <c r="BO363" s="651"/>
      <c r="BP363" s="651"/>
      <c r="BQ363" s="651"/>
      <c r="BR363" s="651"/>
      <c r="BS363" s="651"/>
      <c r="BT363" s="651"/>
      <c r="BU363" s="651"/>
      <c r="BV363" s="651"/>
      <c r="BW363" s="651"/>
      <c r="BX363" s="651"/>
      <c r="BY363" s="651"/>
      <c r="BZ363" s="651"/>
      <c r="CA363" s="651"/>
      <c r="CB363" s="651"/>
      <c r="CC363" s="651"/>
      <c r="CD363" s="651"/>
      <c r="CE363" s="651"/>
      <c r="CF363" s="651"/>
      <c r="CG363" s="651"/>
      <c r="CH363" s="651"/>
      <c r="CI363" s="651"/>
      <c r="CJ363" s="651"/>
      <c r="CK363" s="651"/>
      <c r="CL363" s="651"/>
      <c r="CM363" s="651"/>
      <c r="CN363" s="647"/>
    </row>
    <row r="364" spans="1:92" s="109" customFormat="1">
      <c r="A364" s="329"/>
      <c r="B364" s="646"/>
      <c r="C364" s="646"/>
      <c r="D364" s="646"/>
      <c r="E364" s="646"/>
      <c r="F364" s="646"/>
      <c r="G364" s="646"/>
      <c r="H364" s="646"/>
      <c r="I364" s="646"/>
      <c r="J364" s="646"/>
      <c r="K364" s="646"/>
      <c r="L364" s="646"/>
      <c r="M364" s="646"/>
      <c r="N364" s="646"/>
      <c r="O364" s="646"/>
      <c r="P364" s="646"/>
      <c r="Q364" s="646"/>
      <c r="R364" s="646"/>
      <c r="S364" s="646"/>
      <c r="T364" s="646"/>
      <c r="U364" s="646"/>
      <c r="V364" s="646"/>
      <c r="W364" s="646"/>
      <c r="X364" s="646"/>
      <c r="Y364" s="646"/>
      <c r="Z364" s="646"/>
      <c r="AA364" s="646"/>
      <c r="AB364" s="646"/>
      <c r="AC364" s="646"/>
      <c r="AD364" s="646"/>
      <c r="AE364" s="646"/>
      <c r="AF364" s="646"/>
      <c r="AG364" s="647"/>
      <c r="AH364" s="647"/>
      <c r="AI364" s="647"/>
      <c r="AJ364" s="647"/>
      <c r="AK364" s="647"/>
      <c r="AL364" s="647"/>
      <c r="AM364" s="647"/>
      <c r="AN364" s="647"/>
      <c r="AO364" s="647"/>
      <c r="AP364" s="647"/>
      <c r="AQ364" s="647"/>
      <c r="AR364" s="647"/>
      <c r="AS364" s="647"/>
      <c r="AT364" s="647"/>
      <c r="AU364" s="647"/>
      <c r="AV364" s="647"/>
      <c r="AW364" s="647"/>
      <c r="AX364" s="647"/>
      <c r="AY364" s="647"/>
      <c r="AZ364" s="647"/>
      <c r="BA364" s="647"/>
      <c r="BB364" s="647"/>
      <c r="BC364" s="647"/>
      <c r="BD364" s="647"/>
      <c r="BE364" s="647"/>
      <c r="BF364" s="647"/>
      <c r="BG364" s="647"/>
      <c r="BH364" s="647"/>
      <c r="BI364" s="647"/>
      <c r="BJ364" s="647"/>
      <c r="BK364" s="647"/>
      <c r="BL364" s="647"/>
      <c r="BM364" s="647"/>
      <c r="BN364" s="647"/>
      <c r="BO364" s="647"/>
      <c r="BP364" s="647"/>
      <c r="BQ364" s="647"/>
      <c r="BR364" s="647"/>
      <c r="BS364" s="647"/>
      <c r="BT364" s="647"/>
      <c r="BU364" s="647"/>
      <c r="BV364" s="647"/>
      <c r="BW364" s="647"/>
      <c r="BX364" s="647"/>
      <c r="BY364" s="647"/>
      <c r="BZ364" s="647"/>
      <c r="CA364" s="647"/>
      <c r="CB364" s="647"/>
      <c r="CC364" s="647"/>
      <c r="CD364" s="647"/>
      <c r="CE364" s="647"/>
      <c r="CF364" s="647"/>
      <c r="CG364" s="647"/>
      <c r="CH364" s="647"/>
      <c r="CI364" s="647"/>
      <c r="CJ364" s="647"/>
      <c r="CK364" s="647"/>
      <c r="CL364" s="647"/>
      <c r="CM364" s="647"/>
      <c r="CN364" s="647"/>
    </row>
    <row r="365" spans="1:92" s="109" customFormat="1">
      <c r="A365" s="329"/>
      <c r="B365" s="646" t="s">
        <v>1458</v>
      </c>
      <c r="C365" s="646" t="s">
        <v>1458</v>
      </c>
      <c r="D365" s="646" t="s">
        <v>1458</v>
      </c>
      <c r="E365" s="646" t="s">
        <v>65</v>
      </c>
      <c r="F365" s="646" t="s">
        <v>65</v>
      </c>
      <c r="G365" s="646" t="s">
        <v>65</v>
      </c>
      <c r="H365" s="646" t="s">
        <v>65</v>
      </c>
      <c r="I365" s="646" t="s">
        <v>65</v>
      </c>
      <c r="J365" s="646" t="s">
        <v>65</v>
      </c>
      <c r="K365" s="646" t="s">
        <v>65</v>
      </c>
      <c r="L365" s="646" t="s">
        <v>65</v>
      </c>
      <c r="M365" s="646" t="s">
        <v>65</v>
      </c>
      <c r="N365" s="646" t="s">
        <v>65</v>
      </c>
      <c r="O365" s="646" t="s">
        <v>66</v>
      </c>
      <c r="P365" s="646" t="s">
        <v>66</v>
      </c>
      <c r="Q365" s="646" t="s">
        <v>66</v>
      </c>
      <c r="R365" s="646" t="s">
        <v>66</v>
      </c>
      <c r="S365" s="646" t="s">
        <v>66</v>
      </c>
      <c r="T365" s="646" t="s">
        <v>65</v>
      </c>
      <c r="U365" s="646" t="s">
        <v>65</v>
      </c>
      <c r="V365" s="646" t="s">
        <v>65</v>
      </c>
      <c r="W365" s="646" t="s">
        <v>65</v>
      </c>
      <c r="X365" s="646" t="s">
        <v>65</v>
      </c>
      <c r="Y365" s="646" t="s">
        <v>65</v>
      </c>
      <c r="Z365" s="646" t="s">
        <v>65</v>
      </c>
      <c r="AA365" s="646" t="s">
        <v>65</v>
      </c>
      <c r="AB365" s="646" t="s">
        <v>65</v>
      </c>
      <c r="AC365" s="646" t="s">
        <v>65</v>
      </c>
      <c r="AD365" s="646" t="s">
        <v>65</v>
      </c>
      <c r="AE365" s="646" t="s">
        <v>65</v>
      </c>
      <c r="AF365" s="646" t="s">
        <v>65</v>
      </c>
      <c r="AG365" s="647" t="s">
        <v>65</v>
      </c>
      <c r="AH365" s="647" t="s">
        <v>65</v>
      </c>
      <c r="AI365" s="647" t="s">
        <v>65</v>
      </c>
      <c r="AJ365" s="647" t="s">
        <v>65</v>
      </c>
      <c r="AK365" s="647" t="s">
        <v>65</v>
      </c>
      <c r="AL365" s="647" t="s">
        <v>65</v>
      </c>
      <c r="AM365" s="647" t="s">
        <v>65</v>
      </c>
      <c r="AN365" s="647" t="s">
        <v>65</v>
      </c>
      <c r="AO365" s="647" t="s">
        <v>65</v>
      </c>
      <c r="AP365" s="647" t="s">
        <v>65</v>
      </c>
      <c r="AQ365" s="647" t="s">
        <v>65</v>
      </c>
      <c r="AR365" s="647" t="s">
        <v>65</v>
      </c>
      <c r="AS365" s="647" t="s">
        <v>65</v>
      </c>
      <c r="AT365" s="647" t="s">
        <v>65</v>
      </c>
      <c r="AU365" s="647" t="s">
        <v>65</v>
      </c>
      <c r="AV365" s="647" t="s">
        <v>65</v>
      </c>
      <c r="AW365" s="647" t="s">
        <v>65</v>
      </c>
      <c r="AX365" s="647" t="s">
        <v>65</v>
      </c>
      <c r="AY365" s="647" t="s">
        <v>65</v>
      </c>
      <c r="AZ365" s="647" t="s">
        <v>65</v>
      </c>
      <c r="BA365" s="647" t="s">
        <v>65</v>
      </c>
      <c r="BB365" s="647" t="s">
        <v>65</v>
      </c>
      <c r="BC365" s="647" t="s">
        <v>65</v>
      </c>
      <c r="BD365" s="647" t="s">
        <v>65</v>
      </c>
      <c r="BE365" s="647" t="s">
        <v>65</v>
      </c>
      <c r="BF365" s="647" t="s">
        <v>65</v>
      </c>
      <c r="BG365" s="647" t="s">
        <v>65</v>
      </c>
      <c r="BH365" s="647" t="s">
        <v>65</v>
      </c>
      <c r="BI365" s="647" t="s">
        <v>65</v>
      </c>
      <c r="BJ365" s="647" t="s">
        <v>65</v>
      </c>
      <c r="BK365" s="647" t="s">
        <v>65</v>
      </c>
      <c r="BL365" s="647" t="s">
        <v>65</v>
      </c>
      <c r="BM365" s="647" t="s">
        <v>65</v>
      </c>
      <c r="BN365" s="647" t="s">
        <v>65</v>
      </c>
      <c r="BO365" s="647" t="s">
        <v>65</v>
      </c>
      <c r="BP365" s="647" t="s">
        <v>65</v>
      </c>
      <c r="BQ365" s="647" t="s">
        <v>65</v>
      </c>
      <c r="BR365" s="647" t="s">
        <v>65</v>
      </c>
      <c r="BS365" s="647" t="s">
        <v>65</v>
      </c>
      <c r="BT365" s="647" t="s">
        <v>65</v>
      </c>
      <c r="BU365" s="647" t="s">
        <v>65</v>
      </c>
      <c r="BV365" s="647" t="s">
        <v>65</v>
      </c>
      <c r="BW365" s="647" t="s">
        <v>65</v>
      </c>
      <c r="BX365" s="647" t="s">
        <v>65</v>
      </c>
      <c r="BY365" s="647" t="s">
        <v>65</v>
      </c>
      <c r="BZ365" s="647" t="s">
        <v>65</v>
      </c>
      <c r="CA365" s="647" t="s">
        <v>65</v>
      </c>
      <c r="CB365" s="647" t="s">
        <v>65</v>
      </c>
      <c r="CC365" s="647" t="s">
        <v>65</v>
      </c>
      <c r="CD365" s="647" t="s">
        <v>65</v>
      </c>
      <c r="CE365" s="647" t="s">
        <v>65</v>
      </c>
      <c r="CF365" s="647" t="s">
        <v>65</v>
      </c>
      <c r="CG365" s="647" t="s">
        <v>65</v>
      </c>
      <c r="CH365" s="647" t="s">
        <v>65</v>
      </c>
      <c r="CI365" s="647" t="s">
        <v>65</v>
      </c>
      <c r="CJ365" s="647" t="s">
        <v>65</v>
      </c>
      <c r="CK365" s="647" t="s">
        <v>65</v>
      </c>
      <c r="CL365" s="647" t="s">
        <v>65</v>
      </c>
      <c r="CM365" s="647" t="s">
        <v>65</v>
      </c>
      <c r="CN365" s="647" t="s">
        <v>65</v>
      </c>
    </row>
    <row r="366" spans="1:92" s="109" customFormat="1">
      <c r="A366" s="329"/>
      <c r="B366" s="646" t="s">
        <v>1458</v>
      </c>
      <c r="C366" s="646" t="s">
        <v>1458</v>
      </c>
      <c r="D366" s="646" t="s">
        <v>1458</v>
      </c>
      <c r="E366" s="646" t="s">
        <v>67</v>
      </c>
      <c r="F366" s="646" t="s">
        <v>67</v>
      </c>
      <c r="G366" s="646" t="s">
        <v>67</v>
      </c>
      <c r="H366" s="646" t="s">
        <v>67</v>
      </c>
      <c r="I366" s="646" t="s">
        <v>67</v>
      </c>
      <c r="J366" s="646" t="s">
        <v>67</v>
      </c>
      <c r="K366" s="646" t="s">
        <v>67</v>
      </c>
      <c r="L366" s="646" t="s">
        <v>67</v>
      </c>
      <c r="M366" s="646" t="s">
        <v>67</v>
      </c>
      <c r="N366" s="646" t="s">
        <v>67</v>
      </c>
      <c r="O366" s="646" t="s">
        <v>68</v>
      </c>
      <c r="P366" s="646" t="s">
        <v>68</v>
      </c>
      <c r="Q366" s="646" t="s">
        <v>68</v>
      </c>
      <c r="R366" s="646" t="s">
        <v>68</v>
      </c>
      <c r="S366" s="646" t="s">
        <v>68</v>
      </c>
      <c r="T366" s="646" t="s">
        <v>67</v>
      </c>
      <c r="U366" s="646" t="s">
        <v>67</v>
      </c>
      <c r="V366" s="646" t="s">
        <v>67</v>
      </c>
      <c r="W366" s="646" t="s">
        <v>69</v>
      </c>
      <c r="X366" s="646" t="s">
        <v>69</v>
      </c>
      <c r="Y366" s="646" t="s">
        <v>69</v>
      </c>
      <c r="Z366" s="646" t="s">
        <v>69</v>
      </c>
      <c r="AA366" s="646" t="s">
        <v>69</v>
      </c>
      <c r="AB366" s="646" t="s">
        <v>69</v>
      </c>
      <c r="AC366" s="646" t="s">
        <v>69</v>
      </c>
      <c r="AD366" s="646" t="s">
        <v>69</v>
      </c>
      <c r="AE366" s="646" t="s">
        <v>69</v>
      </c>
      <c r="AF366" s="646" t="s">
        <v>69</v>
      </c>
      <c r="AG366" s="647" t="s">
        <v>69</v>
      </c>
      <c r="AH366" s="647" t="s">
        <v>69</v>
      </c>
      <c r="AI366" s="647" t="s">
        <v>69</v>
      </c>
      <c r="AJ366" s="647" t="s">
        <v>69</v>
      </c>
      <c r="AK366" s="647" t="s">
        <v>69</v>
      </c>
      <c r="AL366" s="647" t="s">
        <v>1692</v>
      </c>
      <c r="AM366" s="647" t="s">
        <v>1692</v>
      </c>
      <c r="AN366" s="647" t="s">
        <v>1692</v>
      </c>
      <c r="AO366" s="647" t="s">
        <v>1692</v>
      </c>
      <c r="AP366" s="647" t="s">
        <v>1692</v>
      </c>
      <c r="AQ366" s="647" t="s">
        <v>1692</v>
      </c>
      <c r="AR366" s="647" t="s">
        <v>1692</v>
      </c>
      <c r="AS366" s="647" t="s">
        <v>1692</v>
      </c>
      <c r="AT366" s="647" t="s">
        <v>1692</v>
      </c>
      <c r="AU366" s="647" t="s">
        <v>1692</v>
      </c>
      <c r="AV366" s="647" t="s">
        <v>1692</v>
      </c>
      <c r="AW366" s="647" t="s">
        <v>1692</v>
      </c>
      <c r="AX366" s="647" t="s">
        <v>1692</v>
      </c>
      <c r="AY366" s="647" t="s">
        <v>1692</v>
      </c>
      <c r="AZ366" s="647" t="s">
        <v>1692</v>
      </c>
      <c r="BA366" s="647" t="s">
        <v>1692</v>
      </c>
      <c r="BB366" s="647" t="s">
        <v>1692</v>
      </c>
      <c r="BC366" s="647" t="s">
        <v>1692</v>
      </c>
      <c r="BD366" s="647" t="s">
        <v>1692</v>
      </c>
      <c r="BE366" s="647" t="s">
        <v>1692</v>
      </c>
      <c r="BF366" s="647" t="s">
        <v>1692</v>
      </c>
      <c r="BG366" s="647" t="s">
        <v>69</v>
      </c>
      <c r="BH366" s="647" t="s">
        <v>69</v>
      </c>
      <c r="BI366" s="647" t="s">
        <v>69</v>
      </c>
      <c r="BJ366" s="647" t="s">
        <v>69</v>
      </c>
      <c r="BK366" s="647" t="s">
        <v>69</v>
      </c>
      <c r="BL366" s="647" t="s">
        <v>69</v>
      </c>
      <c r="BM366" s="647" t="s">
        <v>69</v>
      </c>
      <c r="BN366" s="647" t="s">
        <v>69</v>
      </c>
      <c r="BO366" s="647" t="s">
        <v>67</v>
      </c>
      <c r="BP366" s="647" t="s">
        <v>67</v>
      </c>
      <c r="BQ366" s="647" t="s">
        <v>67</v>
      </c>
      <c r="BR366" s="647" t="s">
        <v>67</v>
      </c>
      <c r="BS366" s="647" t="s">
        <v>67</v>
      </c>
      <c r="BT366" s="647" t="s">
        <v>67</v>
      </c>
      <c r="BU366" s="647" t="s">
        <v>67</v>
      </c>
      <c r="BV366" s="647" t="s">
        <v>67</v>
      </c>
      <c r="BW366" s="647" t="s">
        <v>67</v>
      </c>
      <c r="BX366" s="647" t="s">
        <v>67</v>
      </c>
      <c r="BY366" s="647" t="s">
        <v>67</v>
      </c>
      <c r="BZ366" s="647" t="s">
        <v>67</v>
      </c>
      <c r="CA366" s="647" t="s">
        <v>67</v>
      </c>
      <c r="CB366" s="647" t="s">
        <v>67</v>
      </c>
      <c r="CC366" s="647" t="s">
        <v>67</v>
      </c>
      <c r="CD366" s="647" t="s">
        <v>67</v>
      </c>
      <c r="CE366" s="647" t="s">
        <v>67</v>
      </c>
      <c r="CF366" s="647" t="s">
        <v>67</v>
      </c>
      <c r="CG366" s="647" t="s">
        <v>67</v>
      </c>
      <c r="CH366" s="647" t="s">
        <v>67</v>
      </c>
      <c r="CI366" s="647" t="s">
        <v>67</v>
      </c>
      <c r="CJ366" s="647" t="s">
        <v>67</v>
      </c>
      <c r="CK366" s="647" t="s">
        <v>1693</v>
      </c>
      <c r="CL366" s="647" t="s">
        <v>1693</v>
      </c>
      <c r="CM366" s="647" t="s">
        <v>1694</v>
      </c>
      <c r="CN366" s="647" t="s">
        <v>1694</v>
      </c>
    </row>
    <row r="367" spans="1:92" s="109" customFormat="1">
      <c r="A367" s="329"/>
      <c r="B367" s="646" t="s">
        <v>1458</v>
      </c>
      <c r="C367" s="646" t="s">
        <v>1458</v>
      </c>
      <c r="D367" s="646" t="s">
        <v>1458</v>
      </c>
      <c r="E367" s="646" t="s">
        <v>1458</v>
      </c>
      <c r="F367" s="646" t="s">
        <v>1458</v>
      </c>
      <c r="G367" s="646" t="s">
        <v>1458</v>
      </c>
      <c r="H367" s="646" t="s">
        <v>1458</v>
      </c>
      <c r="I367" s="646" t="s">
        <v>1458</v>
      </c>
      <c r="J367" s="646" t="s">
        <v>1458</v>
      </c>
      <c r="K367" s="646" t="s">
        <v>1458</v>
      </c>
      <c r="L367" s="646" t="s">
        <v>1458</v>
      </c>
      <c r="M367" s="646" t="s">
        <v>1458</v>
      </c>
      <c r="N367" s="646" t="s">
        <v>1458</v>
      </c>
      <c r="O367" s="646" t="s">
        <v>1458</v>
      </c>
      <c r="P367" s="646" t="s">
        <v>1458</v>
      </c>
      <c r="Q367" s="646" t="s">
        <v>1458</v>
      </c>
      <c r="R367" s="646" t="s">
        <v>1458</v>
      </c>
      <c r="S367" s="646" t="s">
        <v>1458</v>
      </c>
      <c r="T367" s="646" t="s">
        <v>1458</v>
      </c>
      <c r="U367" s="646" t="s">
        <v>1458</v>
      </c>
      <c r="V367" s="646" t="s">
        <v>1458</v>
      </c>
      <c r="W367" s="646" t="s">
        <v>1458</v>
      </c>
      <c r="X367" s="646" t="s">
        <v>1458</v>
      </c>
      <c r="Y367" s="646" t="s">
        <v>1458</v>
      </c>
      <c r="Z367" s="646" t="s">
        <v>1458</v>
      </c>
      <c r="AA367" s="646" t="s">
        <v>1458</v>
      </c>
      <c r="AB367" s="646" t="s">
        <v>1458</v>
      </c>
      <c r="AC367" s="646" t="s">
        <v>1458</v>
      </c>
      <c r="AD367" s="646" t="s">
        <v>1458</v>
      </c>
      <c r="AE367" s="646" t="s">
        <v>1458</v>
      </c>
      <c r="AF367" s="646" t="s">
        <v>1458</v>
      </c>
      <c r="AG367" s="646" t="s">
        <v>1458</v>
      </c>
      <c r="AH367" s="646" t="s">
        <v>1458</v>
      </c>
      <c r="AI367" s="646" t="s">
        <v>1458</v>
      </c>
      <c r="AJ367" s="646" t="s">
        <v>1458</v>
      </c>
      <c r="AK367" s="646" t="s">
        <v>1458</v>
      </c>
      <c r="AL367" s="647">
        <v>0</v>
      </c>
      <c r="AM367" s="647">
        <v>0</v>
      </c>
      <c r="AN367" s="647">
        <v>0</v>
      </c>
      <c r="AO367" s="647">
        <v>0</v>
      </c>
      <c r="AP367" s="647" t="s">
        <v>1699</v>
      </c>
      <c r="AQ367" s="647" t="s">
        <v>1699</v>
      </c>
      <c r="AR367" s="647" t="s">
        <v>1699</v>
      </c>
      <c r="AS367" s="647" t="s">
        <v>1699</v>
      </c>
      <c r="AT367" s="647" t="s">
        <v>1699</v>
      </c>
      <c r="AU367" s="647" t="s">
        <v>1699</v>
      </c>
      <c r="AV367" s="647" t="s">
        <v>1699</v>
      </c>
      <c r="AW367" s="647" t="s">
        <v>1699</v>
      </c>
      <c r="AX367" s="647" t="s">
        <v>1699</v>
      </c>
      <c r="AY367" s="647" t="s">
        <v>1699</v>
      </c>
      <c r="AZ367" s="647" t="s">
        <v>1699</v>
      </c>
      <c r="BA367" s="647" t="s">
        <v>1699</v>
      </c>
      <c r="BB367" s="647" t="s">
        <v>1699</v>
      </c>
      <c r="BC367" s="647" t="s">
        <v>1699</v>
      </c>
      <c r="BD367" s="647" t="s">
        <v>1700</v>
      </c>
      <c r="BE367" s="647" t="s">
        <v>1700</v>
      </c>
      <c r="BF367" s="647" t="s">
        <v>1700</v>
      </c>
      <c r="BG367" s="647" t="s">
        <v>1700</v>
      </c>
      <c r="BH367" s="647" t="s">
        <v>1700</v>
      </c>
      <c r="BI367" s="647" t="s">
        <v>1700</v>
      </c>
      <c r="BJ367" s="647" t="s">
        <v>1700</v>
      </c>
      <c r="BK367" s="647" t="s">
        <v>1700</v>
      </c>
      <c r="BL367" s="647" t="s">
        <v>1700</v>
      </c>
      <c r="BM367" s="647" t="s">
        <v>1700</v>
      </c>
      <c r="BN367" s="647" t="s">
        <v>1700</v>
      </c>
      <c r="BO367" s="647" t="s">
        <v>1699</v>
      </c>
      <c r="BP367" s="647" t="s">
        <v>1699</v>
      </c>
      <c r="BQ367" s="647" t="s">
        <v>1699</v>
      </c>
      <c r="BR367" s="647" t="s">
        <v>1699</v>
      </c>
      <c r="BS367" s="647" t="s">
        <v>1699</v>
      </c>
      <c r="BT367" s="647" t="s">
        <v>1699</v>
      </c>
      <c r="BU367" s="647" t="s">
        <v>1699</v>
      </c>
      <c r="BV367" s="647" t="s">
        <v>1699</v>
      </c>
      <c r="BW367" s="647" t="s">
        <v>1699</v>
      </c>
      <c r="BX367" s="647" t="s">
        <v>1699</v>
      </c>
      <c r="BY367" s="647" t="s">
        <v>14</v>
      </c>
      <c r="BZ367" s="647" t="s">
        <v>14</v>
      </c>
      <c r="CA367" s="647" t="s">
        <v>14</v>
      </c>
      <c r="CB367" s="647" t="s">
        <v>14</v>
      </c>
      <c r="CC367" s="647" t="s">
        <v>14</v>
      </c>
      <c r="CD367" s="647" t="s">
        <v>14</v>
      </c>
      <c r="CE367" s="647" t="s">
        <v>14</v>
      </c>
      <c r="CF367" s="647" t="s">
        <v>14</v>
      </c>
      <c r="CG367" s="647">
        <v>0</v>
      </c>
      <c r="CH367" s="647">
        <v>0</v>
      </c>
      <c r="CI367" s="647">
        <v>0</v>
      </c>
      <c r="CJ367" s="647">
        <v>0</v>
      </c>
      <c r="CK367" s="647">
        <v>0</v>
      </c>
      <c r="CL367" s="647">
        <v>0</v>
      </c>
      <c r="CM367" s="647" t="s">
        <v>1699</v>
      </c>
      <c r="CN367" s="647" t="s">
        <v>1699</v>
      </c>
    </row>
    <row r="368" spans="1:92" s="109" customFormat="1">
      <c r="A368" s="329"/>
      <c r="B368" s="646"/>
      <c r="C368" s="646"/>
      <c r="D368" s="646"/>
      <c r="E368" s="646"/>
      <c r="F368" s="646"/>
      <c r="G368" s="646"/>
      <c r="H368" s="646"/>
      <c r="I368" s="646"/>
      <c r="J368" s="646"/>
      <c r="K368" s="646"/>
      <c r="L368" s="647"/>
      <c r="M368" s="647"/>
      <c r="N368" s="647"/>
      <c r="O368" s="647"/>
      <c r="P368" s="647"/>
      <c r="Q368" s="647"/>
      <c r="R368" s="647"/>
      <c r="S368" s="647"/>
      <c r="T368" s="647"/>
      <c r="U368" s="647"/>
      <c r="V368" s="647"/>
      <c r="W368" s="647"/>
      <c r="X368" s="647"/>
      <c r="Y368" s="647"/>
      <c r="Z368" s="647"/>
      <c r="AA368" s="647"/>
      <c r="AB368" s="647"/>
      <c r="AC368" s="647"/>
      <c r="AD368" s="647"/>
      <c r="AE368" s="647"/>
      <c r="AF368" s="647"/>
      <c r="AG368" s="647"/>
      <c r="AH368" s="647"/>
      <c r="AI368" s="647"/>
      <c r="AJ368" s="647"/>
      <c r="AK368" s="647"/>
      <c r="AL368" s="647"/>
      <c r="AM368" s="647"/>
      <c r="AN368" s="647"/>
      <c r="AO368" s="647"/>
      <c r="AP368" s="647"/>
      <c r="AQ368" s="647"/>
      <c r="AR368" s="647"/>
      <c r="AS368" s="647"/>
      <c r="AT368" s="647"/>
      <c r="AU368" s="647"/>
      <c r="AV368" s="647"/>
      <c r="AW368" s="647"/>
      <c r="AX368" s="647"/>
      <c r="AY368" s="647"/>
      <c r="AZ368" s="647"/>
      <c r="BA368" s="647"/>
      <c r="BB368" s="647"/>
      <c r="BC368" s="647"/>
      <c r="BD368" s="647"/>
      <c r="BE368" s="647"/>
      <c r="BF368" s="647"/>
      <c r="BG368" s="647"/>
      <c r="BH368" s="647"/>
      <c r="BI368" s="647"/>
      <c r="BJ368" s="647"/>
      <c r="BK368" s="647"/>
      <c r="BL368" s="647"/>
      <c r="BM368" s="647"/>
      <c r="BN368" s="647"/>
      <c r="BO368" s="647"/>
      <c r="BP368" s="647"/>
      <c r="BQ368" s="647"/>
      <c r="BR368" s="647"/>
      <c r="BS368" s="647"/>
      <c r="BT368" s="647"/>
      <c r="BU368" s="647"/>
      <c r="BV368" s="647"/>
      <c r="BW368" s="647"/>
      <c r="BX368" s="647"/>
      <c r="BY368" s="647"/>
      <c r="BZ368" s="647"/>
      <c r="CA368" s="647"/>
      <c r="CB368" s="647"/>
      <c r="CC368" s="647"/>
      <c r="CD368" s="647"/>
      <c r="CE368" s="647"/>
      <c r="CF368" s="647"/>
      <c r="CG368" s="647"/>
      <c r="CH368" s="647"/>
      <c r="CI368" s="647"/>
      <c r="CJ368" s="647"/>
      <c r="CK368" s="647"/>
      <c r="CL368" s="647"/>
      <c r="CM368" s="647"/>
      <c r="CN368" s="647"/>
    </row>
    <row r="369" spans="1:92" s="109" customFormat="1">
      <c r="A369" s="329"/>
      <c r="B369" s="646" t="s">
        <v>1458</v>
      </c>
      <c r="C369" s="646" t="s">
        <v>1458</v>
      </c>
      <c r="D369" s="646" t="s">
        <v>1458</v>
      </c>
      <c r="E369" s="646" t="s">
        <v>70</v>
      </c>
      <c r="F369" s="646" t="s">
        <v>70</v>
      </c>
      <c r="G369" s="646" t="s">
        <v>70</v>
      </c>
      <c r="H369" s="646" t="s">
        <v>70</v>
      </c>
      <c r="I369" s="646" t="s">
        <v>70</v>
      </c>
      <c r="J369" s="646" t="s">
        <v>70</v>
      </c>
      <c r="K369" s="646" t="s">
        <v>70</v>
      </c>
      <c r="L369" s="646" t="s">
        <v>70</v>
      </c>
      <c r="M369" s="646" t="s">
        <v>70</v>
      </c>
      <c r="N369" s="646" t="s">
        <v>70</v>
      </c>
      <c r="O369" s="646" t="s">
        <v>71</v>
      </c>
      <c r="P369" s="646" t="s">
        <v>71</v>
      </c>
      <c r="Q369" s="646" t="s">
        <v>71</v>
      </c>
      <c r="R369" s="646" t="s">
        <v>71</v>
      </c>
      <c r="S369" s="646" t="s">
        <v>71</v>
      </c>
      <c r="T369" s="646" t="s">
        <v>70</v>
      </c>
      <c r="U369" s="646" t="s">
        <v>70</v>
      </c>
      <c r="V369" s="646" t="s">
        <v>70</v>
      </c>
      <c r="W369" s="646" t="s">
        <v>70</v>
      </c>
      <c r="X369" s="646" t="s">
        <v>70</v>
      </c>
      <c r="Y369" s="646" t="s">
        <v>70</v>
      </c>
      <c r="Z369" s="646" t="s">
        <v>70</v>
      </c>
      <c r="AA369" s="646" t="s">
        <v>70</v>
      </c>
      <c r="AB369" s="646" t="s">
        <v>70</v>
      </c>
      <c r="AC369" s="646" t="s">
        <v>70</v>
      </c>
      <c r="AD369" s="646" t="s">
        <v>70</v>
      </c>
      <c r="AE369" s="646" t="s">
        <v>70</v>
      </c>
      <c r="AF369" s="646" t="s">
        <v>70</v>
      </c>
      <c r="AG369" s="647" t="s">
        <v>70</v>
      </c>
      <c r="AH369" s="647" t="s">
        <v>70</v>
      </c>
      <c r="AI369" s="647" t="s">
        <v>70</v>
      </c>
      <c r="AJ369" s="647" t="s">
        <v>70</v>
      </c>
      <c r="AK369" s="647" t="s">
        <v>70</v>
      </c>
      <c r="AL369" s="647" t="s">
        <v>70</v>
      </c>
      <c r="AM369" s="647" t="s">
        <v>70</v>
      </c>
      <c r="AN369" s="647" t="s">
        <v>70</v>
      </c>
      <c r="AO369" s="647" t="s">
        <v>70</v>
      </c>
      <c r="AP369" s="647" t="s">
        <v>70</v>
      </c>
      <c r="AQ369" s="647" t="s">
        <v>70</v>
      </c>
      <c r="AR369" s="647" t="s">
        <v>70</v>
      </c>
      <c r="AS369" s="647" t="s">
        <v>70</v>
      </c>
      <c r="AT369" s="647" t="s">
        <v>70</v>
      </c>
      <c r="AU369" s="647" t="s">
        <v>70</v>
      </c>
      <c r="AV369" s="647" t="s">
        <v>70</v>
      </c>
      <c r="AW369" s="647" t="s">
        <v>70</v>
      </c>
      <c r="AX369" s="647" t="s">
        <v>70</v>
      </c>
      <c r="AY369" s="647" t="s">
        <v>70</v>
      </c>
      <c r="AZ369" s="647" t="s">
        <v>70</v>
      </c>
      <c r="BA369" s="647" t="s">
        <v>70</v>
      </c>
      <c r="BB369" s="647" t="s">
        <v>70</v>
      </c>
      <c r="BC369" s="647" t="s">
        <v>70</v>
      </c>
      <c r="BD369" s="647" t="s">
        <v>70</v>
      </c>
      <c r="BE369" s="647" t="s">
        <v>70</v>
      </c>
      <c r="BF369" s="647" t="s">
        <v>70</v>
      </c>
      <c r="BG369" s="647" t="s">
        <v>70</v>
      </c>
      <c r="BH369" s="647" t="s">
        <v>70</v>
      </c>
      <c r="BI369" s="647" t="s">
        <v>70</v>
      </c>
      <c r="BJ369" s="647" t="s">
        <v>70</v>
      </c>
      <c r="BK369" s="647" t="s">
        <v>70</v>
      </c>
      <c r="BL369" s="647" t="s">
        <v>70</v>
      </c>
      <c r="BM369" s="647" t="s">
        <v>70</v>
      </c>
      <c r="BN369" s="647" t="s">
        <v>70</v>
      </c>
      <c r="BO369" s="647" t="s">
        <v>70</v>
      </c>
      <c r="BP369" s="647" t="s">
        <v>70</v>
      </c>
      <c r="BQ369" s="647" t="s">
        <v>70</v>
      </c>
      <c r="BR369" s="647" t="s">
        <v>70</v>
      </c>
      <c r="BS369" s="647" t="s">
        <v>70</v>
      </c>
      <c r="BT369" s="647" t="s">
        <v>70</v>
      </c>
      <c r="BU369" s="647" t="s">
        <v>70</v>
      </c>
      <c r="BV369" s="647" t="s">
        <v>70</v>
      </c>
      <c r="BW369" s="647" t="s">
        <v>70</v>
      </c>
      <c r="BX369" s="647" t="s">
        <v>70</v>
      </c>
      <c r="BY369" s="647" t="s">
        <v>70</v>
      </c>
      <c r="BZ369" s="647" t="s">
        <v>70</v>
      </c>
      <c r="CA369" s="647" t="s">
        <v>70</v>
      </c>
      <c r="CB369" s="647" t="s">
        <v>1695</v>
      </c>
      <c r="CC369" s="647" t="s">
        <v>1695</v>
      </c>
      <c r="CD369" s="647" t="s">
        <v>1695</v>
      </c>
      <c r="CE369" s="647" t="s">
        <v>1695</v>
      </c>
      <c r="CF369" s="647" t="s">
        <v>1695</v>
      </c>
      <c r="CG369" s="647" t="s">
        <v>1695</v>
      </c>
      <c r="CH369" s="647" t="s">
        <v>1695</v>
      </c>
      <c r="CI369" s="647" t="s">
        <v>1695</v>
      </c>
      <c r="CJ369" s="647" t="s">
        <v>1695</v>
      </c>
      <c r="CK369" s="647" t="s">
        <v>1695</v>
      </c>
      <c r="CL369" s="647" t="s">
        <v>1695</v>
      </c>
      <c r="CM369" s="647" t="s">
        <v>1695</v>
      </c>
      <c r="CN369" s="647" t="s">
        <v>1695</v>
      </c>
    </row>
    <row r="370" spans="1:92" s="109" customFormat="1">
      <c r="A370" s="329"/>
      <c r="B370" s="646" t="s">
        <v>1458</v>
      </c>
      <c r="C370" s="646" t="s">
        <v>1458</v>
      </c>
      <c r="D370" s="646" t="s">
        <v>1458</v>
      </c>
      <c r="E370" s="646" t="s">
        <v>72</v>
      </c>
      <c r="F370" s="646" t="s">
        <v>72</v>
      </c>
      <c r="G370" s="646" t="s">
        <v>72</v>
      </c>
      <c r="H370" s="646" t="s">
        <v>72</v>
      </c>
      <c r="I370" s="646" t="s">
        <v>72</v>
      </c>
      <c r="J370" s="646" t="s">
        <v>72</v>
      </c>
      <c r="K370" s="646" t="s">
        <v>72</v>
      </c>
      <c r="L370" s="646" t="s">
        <v>72</v>
      </c>
      <c r="M370" s="646" t="s">
        <v>72</v>
      </c>
      <c r="N370" s="646" t="s">
        <v>72</v>
      </c>
      <c r="O370" s="646" t="s">
        <v>73</v>
      </c>
      <c r="P370" s="646" t="s">
        <v>73</v>
      </c>
      <c r="Q370" s="646" t="s">
        <v>73</v>
      </c>
      <c r="R370" s="646" t="s">
        <v>73</v>
      </c>
      <c r="S370" s="646" t="s">
        <v>73</v>
      </c>
      <c r="T370" s="646" t="s">
        <v>72</v>
      </c>
      <c r="U370" s="646" t="s">
        <v>72</v>
      </c>
      <c r="V370" s="646" t="s">
        <v>74</v>
      </c>
      <c r="W370" s="646" t="s">
        <v>74</v>
      </c>
      <c r="X370" s="646" t="s">
        <v>74</v>
      </c>
      <c r="Y370" s="646" t="s">
        <v>74</v>
      </c>
      <c r="Z370" s="646" t="s">
        <v>74</v>
      </c>
      <c r="AA370" s="646" t="s">
        <v>74</v>
      </c>
      <c r="AB370" s="646" t="s">
        <v>74</v>
      </c>
      <c r="AC370" s="646" t="s">
        <v>74</v>
      </c>
      <c r="AD370" s="646" t="s">
        <v>74</v>
      </c>
      <c r="AE370" s="646" t="s">
        <v>74</v>
      </c>
      <c r="AF370" s="646" t="s">
        <v>74</v>
      </c>
      <c r="AG370" s="647" t="s">
        <v>74</v>
      </c>
      <c r="AH370" s="647" t="s">
        <v>74</v>
      </c>
      <c r="AI370" s="647" t="s">
        <v>74</v>
      </c>
      <c r="AJ370" s="647" t="s">
        <v>74</v>
      </c>
      <c r="AK370" s="647" t="s">
        <v>74</v>
      </c>
      <c r="AL370" s="647" t="s">
        <v>74</v>
      </c>
      <c r="AM370" s="647" t="s">
        <v>74</v>
      </c>
      <c r="AN370" s="647" t="s">
        <v>74</v>
      </c>
      <c r="AO370" s="647" t="s">
        <v>74</v>
      </c>
      <c r="AP370" s="647" t="s">
        <v>74</v>
      </c>
      <c r="AQ370" s="647" t="s">
        <v>74</v>
      </c>
      <c r="AR370" s="647" t="s">
        <v>74</v>
      </c>
      <c r="AS370" s="647" t="s">
        <v>74</v>
      </c>
      <c r="AT370" s="647" t="s">
        <v>74</v>
      </c>
      <c r="AU370" s="647" t="s">
        <v>74</v>
      </c>
      <c r="AV370" s="647" t="s">
        <v>74</v>
      </c>
      <c r="AW370" s="647" t="s">
        <v>74</v>
      </c>
      <c r="AX370" s="647" t="s">
        <v>74</v>
      </c>
      <c r="AY370" s="647" t="s">
        <v>74</v>
      </c>
      <c r="AZ370" s="647" t="s">
        <v>74</v>
      </c>
      <c r="BA370" s="647" t="s">
        <v>74</v>
      </c>
      <c r="BB370" s="647" t="s">
        <v>74</v>
      </c>
      <c r="BC370" s="647" t="s">
        <v>74</v>
      </c>
      <c r="BD370" s="647" t="s">
        <v>74</v>
      </c>
      <c r="BE370" s="647" t="s">
        <v>74</v>
      </c>
      <c r="BF370" s="647" t="s">
        <v>1696</v>
      </c>
      <c r="BG370" s="647" t="s">
        <v>1696</v>
      </c>
      <c r="BH370" s="647" t="s">
        <v>1697</v>
      </c>
      <c r="BI370" s="647" t="s">
        <v>1697</v>
      </c>
      <c r="BJ370" s="647" t="s">
        <v>1697</v>
      </c>
      <c r="BK370" s="647" t="s">
        <v>1697</v>
      </c>
      <c r="BL370" s="647" t="s">
        <v>1697</v>
      </c>
      <c r="BM370" s="647" t="s">
        <v>1697</v>
      </c>
      <c r="BN370" s="647" t="s">
        <v>1697</v>
      </c>
      <c r="BO370" s="647" t="s">
        <v>1697</v>
      </c>
      <c r="BP370" s="647" t="s">
        <v>1697</v>
      </c>
      <c r="BQ370" s="647" t="s">
        <v>1697</v>
      </c>
      <c r="BR370" s="647" t="s">
        <v>1697</v>
      </c>
      <c r="BS370" s="647" t="s">
        <v>1697</v>
      </c>
      <c r="BT370" s="647" t="s">
        <v>1697</v>
      </c>
      <c r="BU370" s="647" t="s">
        <v>1697</v>
      </c>
      <c r="BV370" s="647" t="s">
        <v>1697</v>
      </c>
      <c r="BW370" s="647" t="s">
        <v>1697</v>
      </c>
      <c r="BX370" s="647" t="s">
        <v>1697</v>
      </c>
      <c r="BY370" s="647" t="s">
        <v>1697</v>
      </c>
      <c r="BZ370" s="647" t="s">
        <v>1697</v>
      </c>
      <c r="CA370" s="647" t="s">
        <v>1697</v>
      </c>
      <c r="CB370" s="647" t="s">
        <v>1698</v>
      </c>
      <c r="CC370" s="647" t="s">
        <v>1698</v>
      </c>
      <c r="CD370" s="647" t="s">
        <v>1698</v>
      </c>
      <c r="CE370" s="647" t="s">
        <v>1698</v>
      </c>
      <c r="CF370" s="647" t="s">
        <v>1698</v>
      </c>
      <c r="CG370" s="647" t="s">
        <v>1698</v>
      </c>
      <c r="CH370" s="647" t="s">
        <v>1698</v>
      </c>
      <c r="CI370" s="647" t="s">
        <v>1698</v>
      </c>
      <c r="CJ370" s="647" t="s">
        <v>1698</v>
      </c>
      <c r="CK370" s="647" t="s">
        <v>1698</v>
      </c>
      <c r="CL370" s="647" t="s">
        <v>1698</v>
      </c>
      <c r="CM370" s="647" t="s">
        <v>1698</v>
      </c>
      <c r="CN370" s="647" t="s">
        <v>1698</v>
      </c>
    </row>
    <row r="371" spans="1:92" s="109" customFormat="1" ht="13.5" thickBot="1">
      <c r="A371" s="329"/>
      <c r="B371" s="655" t="s">
        <v>1458</v>
      </c>
      <c r="C371" s="655" t="s">
        <v>1458</v>
      </c>
      <c r="D371" s="655" t="s">
        <v>1458</v>
      </c>
      <c r="E371" s="655" t="s">
        <v>1458</v>
      </c>
      <c r="F371" s="655" t="s">
        <v>1458</v>
      </c>
      <c r="G371" s="655" t="s">
        <v>1458</v>
      </c>
      <c r="H371" s="655" t="s">
        <v>1458</v>
      </c>
      <c r="I371" s="655" t="s">
        <v>1458</v>
      </c>
      <c r="J371" s="655" t="s">
        <v>1458</v>
      </c>
      <c r="K371" s="655" t="s">
        <v>1458</v>
      </c>
      <c r="L371" s="655" t="s">
        <v>1458</v>
      </c>
      <c r="M371" s="655" t="s">
        <v>1458</v>
      </c>
      <c r="N371" s="655" t="s">
        <v>1458</v>
      </c>
      <c r="O371" s="655" t="s">
        <v>1458</v>
      </c>
      <c r="P371" s="655" t="s">
        <v>1458</v>
      </c>
      <c r="Q371" s="655" t="s">
        <v>1458</v>
      </c>
      <c r="R371" s="655" t="s">
        <v>1458</v>
      </c>
      <c r="S371" s="655" t="s">
        <v>1458</v>
      </c>
      <c r="T371" s="655" t="s">
        <v>1458</v>
      </c>
      <c r="U371" s="655" t="s">
        <v>1458</v>
      </c>
      <c r="V371" s="655" t="s">
        <v>1458</v>
      </c>
      <c r="W371" s="655" t="s">
        <v>1458</v>
      </c>
      <c r="X371" s="655" t="s">
        <v>1458</v>
      </c>
      <c r="Y371" s="655" t="s">
        <v>1458</v>
      </c>
      <c r="Z371" s="655" t="s">
        <v>1458</v>
      </c>
      <c r="AA371" s="655" t="s">
        <v>1458</v>
      </c>
      <c r="AB371" s="655" t="s">
        <v>1458</v>
      </c>
      <c r="AC371" s="655" t="s">
        <v>1458</v>
      </c>
      <c r="AD371" s="655" t="s">
        <v>1458</v>
      </c>
      <c r="AE371" s="655" t="s">
        <v>1458</v>
      </c>
      <c r="AF371" s="655" t="s">
        <v>1458</v>
      </c>
      <c r="AG371" s="655" t="s">
        <v>1458</v>
      </c>
      <c r="AH371" s="655" t="s">
        <v>1458</v>
      </c>
      <c r="AI371" s="655" t="s">
        <v>1458</v>
      </c>
      <c r="AJ371" s="655" t="s">
        <v>1458</v>
      </c>
      <c r="AK371" s="655" t="s">
        <v>1458</v>
      </c>
      <c r="AL371" s="655">
        <v>0</v>
      </c>
      <c r="AM371" s="655">
        <v>0</v>
      </c>
      <c r="AN371" s="655">
        <v>0</v>
      </c>
      <c r="AO371" s="655">
        <v>0</v>
      </c>
      <c r="AP371" s="655">
        <v>0</v>
      </c>
      <c r="AQ371" s="655">
        <v>0</v>
      </c>
      <c r="AR371" s="655">
        <v>0</v>
      </c>
      <c r="AS371" s="655">
        <v>0</v>
      </c>
      <c r="AT371" s="655">
        <v>0</v>
      </c>
      <c r="AU371" s="655" t="s">
        <v>1701</v>
      </c>
      <c r="AV371" s="655" t="s">
        <v>1699</v>
      </c>
      <c r="AW371" s="655" t="s">
        <v>1699</v>
      </c>
      <c r="AX371" s="655" t="s">
        <v>1699</v>
      </c>
      <c r="AY371" s="655" t="s">
        <v>1699</v>
      </c>
      <c r="AZ371" s="655" t="s">
        <v>1700</v>
      </c>
      <c r="BA371" s="655" t="s">
        <v>1700</v>
      </c>
      <c r="BB371" s="655" t="s">
        <v>1700</v>
      </c>
      <c r="BC371" s="655" t="s">
        <v>1700</v>
      </c>
      <c r="BD371" s="655" t="s">
        <v>1699</v>
      </c>
      <c r="BE371" s="655" t="s">
        <v>1700</v>
      </c>
      <c r="BF371" s="655" t="s">
        <v>1700</v>
      </c>
      <c r="BG371" s="655" t="s">
        <v>1700</v>
      </c>
      <c r="BH371" s="655" t="s">
        <v>1700</v>
      </c>
      <c r="BI371" s="655" t="s">
        <v>1700</v>
      </c>
      <c r="BJ371" s="655" t="s">
        <v>1699</v>
      </c>
      <c r="BK371" s="655" t="s">
        <v>1700</v>
      </c>
      <c r="BL371" s="655" t="s">
        <v>1700</v>
      </c>
      <c r="BM371" s="655" t="s">
        <v>1700</v>
      </c>
      <c r="BN371" s="655" t="s">
        <v>1700</v>
      </c>
      <c r="BO371" s="655" t="s">
        <v>1699</v>
      </c>
      <c r="BP371" s="655" t="s">
        <v>1699</v>
      </c>
      <c r="BQ371" s="655" t="s">
        <v>1699</v>
      </c>
      <c r="BR371" s="655" t="s">
        <v>1699</v>
      </c>
      <c r="BS371" s="655" t="s">
        <v>1699</v>
      </c>
      <c r="BT371" s="655" t="s">
        <v>1699</v>
      </c>
      <c r="BU371" s="655" t="s">
        <v>1699</v>
      </c>
      <c r="BV371" s="655" t="s">
        <v>1699</v>
      </c>
      <c r="BW371" s="655" t="s">
        <v>1699</v>
      </c>
      <c r="BX371" s="655" t="s">
        <v>1699</v>
      </c>
      <c r="BY371" s="655" t="s">
        <v>1699</v>
      </c>
      <c r="BZ371" s="655" t="s">
        <v>1699</v>
      </c>
      <c r="CA371" s="655" t="s">
        <v>1699</v>
      </c>
      <c r="CB371" s="655" t="s">
        <v>1699</v>
      </c>
      <c r="CC371" s="655" t="s">
        <v>1699</v>
      </c>
      <c r="CD371" s="655" t="s">
        <v>1699</v>
      </c>
      <c r="CE371" s="655" t="s">
        <v>1699</v>
      </c>
      <c r="CF371" s="655" t="s">
        <v>1699</v>
      </c>
      <c r="CG371" s="655" t="s">
        <v>1699</v>
      </c>
      <c r="CH371" s="655" t="s">
        <v>1699</v>
      </c>
      <c r="CI371" s="655" t="s">
        <v>1699</v>
      </c>
      <c r="CJ371" s="655" t="s">
        <v>1699</v>
      </c>
      <c r="CK371" s="655" t="s">
        <v>1699</v>
      </c>
      <c r="CL371" s="655" t="s">
        <v>1699</v>
      </c>
      <c r="CM371" s="655" t="s">
        <v>1699</v>
      </c>
      <c r="CN371" s="647" t="s">
        <v>1699</v>
      </c>
    </row>
    <row r="372" spans="1:92" s="109" customFormat="1" ht="13.5" thickTop="1">
      <c r="A372" s="329"/>
      <c r="B372" s="644"/>
      <c r="C372" s="291"/>
      <c r="D372" s="291"/>
      <c r="E372" s="291"/>
      <c r="F372" s="291"/>
      <c r="G372" s="291"/>
      <c r="H372" s="291"/>
      <c r="I372" s="291"/>
      <c r="J372" s="291"/>
      <c r="K372" s="291"/>
      <c r="L372" s="291"/>
      <c r="M372" s="291"/>
      <c r="N372" s="291"/>
      <c r="O372" s="291"/>
      <c r="P372" s="291"/>
      <c r="Q372" s="291"/>
      <c r="R372" s="291"/>
      <c r="S372" s="291"/>
      <c r="T372" s="291"/>
      <c r="U372" s="291"/>
      <c r="V372" s="291"/>
      <c r="W372" s="291"/>
      <c r="X372" s="291"/>
      <c r="Y372" s="291"/>
      <c r="Z372" s="291"/>
      <c r="AA372" s="291"/>
      <c r="AB372" s="291"/>
      <c r="AC372" s="291"/>
      <c r="AD372" s="291"/>
      <c r="AE372" s="291"/>
      <c r="AF372" s="291"/>
      <c r="AG372" s="291"/>
      <c r="AH372" s="291"/>
      <c r="AI372" s="291"/>
      <c r="AJ372" s="291"/>
      <c r="AK372" s="291"/>
      <c r="AL372" s="291"/>
      <c r="AM372" s="291"/>
      <c r="AN372" s="291"/>
      <c r="AO372" s="291"/>
      <c r="AP372" s="291"/>
      <c r="AQ372" s="291"/>
      <c r="AR372" s="291"/>
      <c r="AS372" s="291"/>
      <c r="AT372" s="291"/>
      <c r="AU372" s="291"/>
      <c r="AV372" s="291"/>
      <c r="AW372" s="291"/>
      <c r="AX372" s="291"/>
      <c r="AY372" s="291"/>
      <c r="AZ372" s="291"/>
      <c r="BA372" s="291"/>
      <c r="BB372" s="291"/>
      <c r="BC372" s="291"/>
      <c r="BD372" s="291"/>
      <c r="BE372" s="291"/>
      <c r="BF372" s="291"/>
      <c r="BG372" s="291"/>
      <c r="BH372" s="291"/>
      <c r="BI372" s="291"/>
      <c r="BJ372" s="291"/>
      <c r="BK372" s="291"/>
      <c r="BL372" s="291"/>
      <c r="BM372" s="291"/>
      <c r="BN372" s="291"/>
      <c r="BO372" s="291"/>
      <c r="BP372" s="291"/>
      <c r="BQ372" s="291"/>
      <c r="BR372" s="291"/>
      <c r="BS372" s="312"/>
      <c r="BT372" s="312"/>
      <c r="BU372" s="312"/>
      <c r="BV372" s="312"/>
      <c r="BW372" s="312"/>
      <c r="BX372" s="312"/>
      <c r="BY372" s="312"/>
      <c r="BZ372" s="312"/>
    </row>
    <row r="373" spans="1:92" s="109" customFormat="1">
      <c r="A373" s="329"/>
      <c r="B373" s="64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291"/>
      <c r="Z373" s="291"/>
      <c r="AA373" s="291"/>
      <c r="AB373" s="291"/>
      <c r="AC373" s="291"/>
      <c r="AD373" s="291"/>
      <c r="AE373" s="291"/>
      <c r="AF373" s="291"/>
      <c r="AG373" s="291"/>
      <c r="AH373" s="291"/>
      <c r="AI373" s="291"/>
      <c r="AJ373" s="291"/>
      <c r="AK373" s="291"/>
      <c r="AL373" s="291"/>
      <c r="AM373" s="291"/>
      <c r="AN373" s="291"/>
      <c r="AO373" s="291"/>
      <c r="AP373" s="291"/>
      <c r="AQ373" s="291"/>
      <c r="AR373" s="291"/>
      <c r="AS373" s="291"/>
      <c r="AT373" s="291"/>
      <c r="AU373" s="291"/>
      <c r="AV373" s="291"/>
      <c r="AW373" s="291"/>
      <c r="AX373" s="291"/>
      <c r="AY373" s="291"/>
      <c r="AZ373" s="291"/>
      <c r="BA373" s="291"/>
      <c r="BB373" s="291"/>
      <c r="BC373" s="291"/>
      <c r="BD373" s="291"/>
      <c r="BE373" s="291"/>
      <c r="BF373" s="291"/>
      <c r="BG373" s="291"/>
      <c r="BH373" s="291"/>
      <c r="BI373" s="291"/>
      <c r="BJ373" s="291"/>
      <c r="BK373" s="291"/>
      <c r="BL373" s="291"/>
      <c r="BM373" s="291"/>
      <c r="BN373" s="291"/>
      <c r="BO373" s="291"/>
      <c r="BP373" s="291"/>
      <c r="BQ373" s="291"/>
      <c r="BR373" s="291"/>
      <c r="BS373" s="312"/>
      <c r="BT373" s="312"/>
      <c r="BU373" s="312"/>
      <c r="BV373" s="312"/>
      <c r="BW373" s="312"/>
      <c r="BX373" s="312"/>
      <c r="BY373" s="312"/>
      <c r="BZ373" s="312"/>
    </row>
    <row r="374" spans="1:92" s="109" customFormat="1">
      <c r="A374" s="329"/>
      <c r="B374" s="644"/>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291"/>
      <c r="Z374" s="291"/>
      <c r="AA374" s="291"/>
      <c r="AB374" s="291"/>
      <c r="AC374" s="291"/>
      <c r="AD374" s="291"/>
      <c r="AE374" s="291"/>
      <c r="AF374" s="291"/>
      <c r="AG374" s="291"/>
      <c r="AH374" s="291"/>
      <c r="AI374" s="291"/>
      <c r="AJ374" s="291"/>
      <c r="AK374" s="291"/>
      <c r="AL374" s="291"/>
      <c r="AM374" s="291"/>
      <c r="AN374" s="291"/>
      <c r="AO374" s="291"/>
      <c r="AP374" s="291"/>
      <c r="AQ374" s="291"/>
      <c r="AR374" s="291"/>
      <c r="AS374" s="291"/>
      <c r="AT374" s="291"/>
      <c r="AU374" s="291"/>
      <c r="AV374" s="291"/>
      <c r="AW374" s="291"/>
      <c r="AX374" s="291"/>
      <c r="AY374" s="291"/>
      <c r="AZ374" s="291"/>
      <c r="BA374" s="291"/>
      <c r="BB374" s="291"/>
      <c r="BC374" s="291"/>
      <c r="BD374" s="291"/>
      <c r="BE374" s="291"/>
      <c r="BF374" s="291"/>
      <c r="BG374" s="291"/>
      <c r="BH374" s="291"/>
      <c r="BI374" s="291"/>
      <c r="BJ374" s="291"/>
      <c r="BK374" s="291"/>
      <c r="BL374" s="291"/>
      <c r="BM374" s="291"/>
      <c r="BN374" s="291"/>
      <c r="BO374" s="291"/>
      <c r="BP374" s="291"/>
      <c r="BQ374" s="291"/>
      <c r="BR374" s="291"/>
      <c r="BS374" s="312"/>
      <c r="BT374" s="312"/>
      <c r="BU374" s="312"/>
      <c r="BV374" s="312"/>
      <c r="BW374" s="312"/>
      <c r="BX374" s="312"/>
      <c r="BY374" s="312"/>
    </row>
    <row r="375" spans="1:92" s="109" customFormat="1">
      <c r="A375" s="329"/>
      <c r="B375" s="644"/>
      <c r="C375" s="291"/>
      <c r="D375" s="291"/>
      <c r="E375" s="291"/>
      <c r="F375" s="291"/>
      <c r="G375" s="291"/>
      <c r="H375" s="291"/>
      <c r="I375" s="291"/>
      <c r="J375" s="291"/>
      <c r="K375" s="291"/>
      <c r="L375" s="291"/>
      <c r="M375" s="291"/>
      <c r="N375" s="291"/>
      <c r="O375" s="291"/>
      <c r="P375" s="291"/>
      <c r="Q375" s="291"/>
      <c r="R375" s="291"/>
      <c r="S375" s="291"/>
      <c r="T375" s="291"/>
      <c r="U375" s="291"/>
      <c r="V375" s="291"/>
      <c r="W375" s="291"/>
      <c r="X375" s="291"/>
      <c r="Y375" s="291"/>
      <c r="Z375" s="291"/>
      <c r="AA375" s="291"/>
      <c r="AB375" s="291"/>
      <c r="AC375" s="291"/>
      <c r="AD375" s="291"/>
      <c r="AE375" s="291"/>
      <c r="AF375" s="291"/>
      <c r="AG375" s="291"/>
      <c r="AH375" s="291"/>
      <c r="AI375" s="291"/>
      <c r="AJ375" s="291"/>
      <c r="AK375" s="291"/>
      <c r="AL375" s="291"/>
      <c r="AM375" s="291"/>
      <c r="AN375" s="291"/>
      <c r="AO375" s="291"/>
      <c r="AP375" s="291"/>
      <c r="AQ375" s="291"/>
      <c r="AR375" s="291"/>
      <c r="AS375" s="291"/>
      <c r="AT375" s="291"/>
      <c r="AU375" s="291"/>
      <c r="AV375" s="291"/>
      <c r="AW375" s="291"/>
      <c r="AX375" s="291"/>
      <c r="AY375" s="291"/>
      <c r="AZ375" s="291"/>
      <c r="BA375" s="291"/>
      <c r="BB375" s="291"/>
      <c r="BC375" s="291"/>
      <c r="BD375" s="291"/>
      <c r="BE375" s="291"/>
      <c r="BF375" s="291"/>
      <c r="BG375" s="291"/>
      <c r="BH375" s="291"/>
      <c r="BI375" s="291"/>
      <c r="BJ375" s="291"/>
      <c r="BK375" s="291"/>
      <c r="BL375" s="291"/>
      <c r="BM375" s="291"/>
      <c r="BN375" s="291"/>
      <c r="BO375" s="291"/>
      <c r="BP375" s="291"/>
      <c r="BQ375" s="291"/>
      <c r="BR375" s="291"/>
      <c r="BS375" s="312"/>
      <c r="BT375" s="312"/>
      <c r="BU375" s="312"/>
      <c r="BV375" s="312"/>
      <c r="BW375" s="312"/>
      <c r="BX375" s="312"/>
      <c r="BY375" s="312"/>
    </row>
    <row r="376" spans="1:92" s="109" customFormat="1">
      <c r="A376" s="329"/>
      <c r="B376" s="656" t="s">
        <v>1458</v>
      </c>
      <c r="C376" s="656" t="s">
        <v>1458</v>
      </c>
      <c r="D376" s="656" t="s">
        <v>1458</v>
      </c>
      <c r="E376" s="656" t="s">
        <v>31</v>
      </c>
      <c r="F376" s="656" t="s">
        <v>31</v>
      </c>
      <c r="G376" s="656" t="s">
        <v>23</v>
      </c>
      <c r="H376" s="656" t="s">
        <v>23</v>
      </c>
      <c r="I376" s="656" t="s">
        <v>23</v>
      </c>
      <c r="J376" s="656" t="s">
        <v>23</v>
      </c>
      <c r="K376" s="656" t="s">
        <v>32</v>
      </c>
      <c r="L376" s="656" t="s">
        <v>32</v>
      </c>
      <c r="M376" s="656" t="s">
        <v>32</v>
      </c>
      <c r="N376" s="656" t="s">
        <v>32</v>
      </c>
      <c r="O376" s="656" t="s">
        <v>33</v>
      </c>
      <c r="P376" s="656" t="s">
        <v>33</v>
      </c>
      <c r="Q376" s="656" t="s">
        <v>33</v>
      </c>
      <c r="R376" s="656" t="s">
        <v>33</v>
      </c>
      <c r="S376" s="656" t="s">
        <v>33</v>
      </c>
      <c r="T376" s="656" t="s">
        <v>32</v>
      </c>
      <c r="U376" s="656" t="s">
        <v>32</v>
      </c>
      <c r="V376" s="656" t="s">
        <v>34</v>
      </c>
      <c r="W376" s="656" t="s">
        <v>34</v>
      </c>
      <c r="X376" s="656" t="s">
        <v>34</v>
      </c>
      <c r="Y376" s="656" t="s">
        <v>34</v>
      </c>
      <c r="Z376" s="656" t="s">
        <v>34</v>
      </c>
      <c r="AA376" s="656" t="s">
        <v>34</v>
      </c>
      <c r="AB376" s="656" t="s">
        <v>34</v>
      </c>
      <c r="AC376" s="656" t="s">
        <v>34</v>
      </c>
      <c r="AD376" s="656" t="s">
        <v>34</v>
      </c>
      <c r="AE376" s="656" t="s">
        <v>34</v>
      </c>
      <c r="AF376" s="656" t="s">
        <v>34</v>
      </c>
      <c r="AG376" s="656" t="s">
        <v>34</v>
      </c>
      <c r="AH376" s="656" t="s">
        <v>34</v>
      </c>
      <c r="AI376" s="656" t="s">
        <v>34</v>
      </c>
      <c r="AJ376" s="656" t="s">
        <v>34</v>
      </c>
      <c r="AK376" s="656" t="s">
        <v>34</v>
      </c>
      <c r="AL376" s="656" t="s">
        <v>34</v>
      </c>
      <c r="AM376" s="656" t="s">
        <v>34</v>
      </c>
      <c r="AN376" s="656" t="s">
        <v>34</v>
      </c>
      <c r="AO376" s="656" t="s">
        <v>34</v>
      </c>
      <c r="AP376" s="656">
        <v>0</v>
      </c>
      <c r="AQ376" s="656">
        <v>0</v>
      </c>
      <c r="AR376" s="656">
        <v>0</v>
      </c>
      <c r="AS376" s="656">
        <v>0</v>
      </c>
      <c r="AT376" s="656">
        <v>0</v>
      </c>
      <c r="AU376" s="656">
        <v>0</v>
      </c>
      <c r="AV376" s="656">
        <v>0</v>
      </c>
      <c r="AW376" s="656">
        <v>0</v>
      </c>
      <c r="AX376" s="656">
        <v>0</v>
      </c>
      <c r="AY376" s="656">
        <v>0</v>
      </c>
      <c r="AZ376" s="656">
        <v>0</v>
      </c>
      <c r="BA376" s="656">
        <v>0</v>
      </c>
      <c r="BB376" s="656">
        <v>0</v>
      </c>
      <c r="BC376" s="656">
        <v>0</v>
      </c>
      <c r="BD376" s="656">
        <v>0</v>
      </c>
      <c r="BE376" s="656">
        <v>0</v>
      </c>
      <c r="BF376" s="656">
        <v>0</v>
      </c>
      <c r="BG376" s="656">
        <v>0</v>
      </c>
      <c r="BH376" s="656">
        <v>0</v>
      </c>
      <c r="BI376" s="656">
        <v>0</v>
      </c>
      <c r="BJ376" s="656">
        <v>0</v>
      </c>
      <c r="BK376" s="656">
        <v>0</v>
      </c>
      <c r="BL376" s="656">
        <v>0</v>
      </c>
      <c r="BM376" s="656">
        <v>0</v>
      </c>
      <c r="BN376" s="656">
        <v>0</v>
      </c>
      <c r="BO376" s="656">
        <v>0</v>
      </c>
      <c r="BP376" s="656">
        <v>0</v>
      </c>
      <c r="BQ376" s="656">
        <v>0</v>
      </c>
      <c r="BR376" s="656">
        <v>0</v>
      </c>
      <c r="BS376" s="656">
        <v>0</v>
      </c>
      <c r="BT376" s="656">
        <v>0</v>
      </c>
      <c r="BU376" s="656">
        <v>0</v>
      </c>
      <c r="BV376" s="656">
        <v>0</v>
      </c>
      <c r="BW376" s="656">
        <v>0</v>
      </c>
      <c r="BX376" s="656">
        <v>0</v>
      </c>
      <c r="BY376" s="656">
        <v>0</v>
      </c>
      <c r="BZ376" s="656">
        <v>0</v>
      </c>
      <c r="CA376" s="656">
        <v>0</v>
      </c>
      <c r="CB376" s="656">
        <v>0</v>
      </c>
      <c r="CC376" s="656">
        <v>0</v>
      </c>
      <c r="CD376" s="656">
        <v>0</v>
      </c>
      <c r="CE376" s="656">
        <v>0</v>
      </c>
      <c r="CF376" s="656">
        <v>0</v>
      </c>
      <c r="CG376" s="656">
        <v>0</v>
      </c>
      <c r="CH376" s="656">
        <v>0</v>
      </c>
      <c r="CI376" s="656">
        <v>0</v>
      </c>
      <c r="CJ376" s="656">
        <v>0</v>
      </c>
      <c r="CK376" s="656">
        <v>0</v>
      </c>
      <c r="CL376" s="656">
        <v>0</v>
      </c>
      <c r="CM376" s="656">
        <v>0</v>
      </c>
      <c r="CN376" s="656">
        <v>0</v>
      </c>
    </row>
    <row r="377" spans="1:92" s="109" customFormat="1">
      <c r="A377" s="329"/>
      <c r="B377" s="646" t="s">
        <v>1458</v>
      </c>
      <c r="C377" s="646" t="s">
        <v>1458</v>
      </c>
      <c r="D377" s="646" t="s">
        <v>1458</v>
      </c>
      <c r="E377" s="646" t="s">
        <v>1458</v>
      </c>
      <c r="F377" s="646" t="s">
        <v>1458</v>
      </c>
      <c r="G377" s="646" t="s">
        <v>1458</v>
      </c>
      <c r="H377" s="646" t="s">
        <v>1458</v>
      </c>
      <c r="I377" s="646" t="s">
        <v>1458</v>
      </c>
      <c r="J377" s="646" t="s">
        <v>1458</v>
      </c>
      <c r="K377" s="646" t="s">
        <v>1458</v>
      </c>
      <c r="L377" s="646" t="s">
        <v>1458</v>
      </c>
      <c r="M377" s="646" t="s">
        <v>1458</v>
      </c>
      <c r="N377" s="646" t="s">
        <v>1458</v>
      </c>
      <c r="O377" s="646" t="s">
        <v>1458</v>
      </c>
      <c r="P377" s="646" t="s">
        <v>1458</v>
      </c>
      <c r="Q377" s="646" t="s">
        <v>1458</v>
      </c>
      <c r="R377" s="646" t="s">
        <v>1458</v>
      </c>
      <c r="S377" s="646" t="s">
        <v>1458</v>
      </c>
      <c r="T377" s="646" t="s">
        <v>1458</v>
      </c>
      <c r="U377" s="646" t="s">
        <v>1458</v>
      </c>
      <c r="V377" s="646" t="s">
        <v>1458</v>
      </c>
      <c r="W377" s="646" t="s">
        <v>1458</v>
      </c>
      <c r="X377" s="646" t="s">
        <v>1458</v>
      </c>
      <c r="Y377" s="646" t="s">
        <v>1458</v>
      </c>
      <c r="Z377" s="646" t="s">
        <v>1458</v>
      </c>
      <c r="AA377" s="646" t="s">
        <v>1458</v>
      </c>
      <c r="AB377" s="646" t="s">
        <v>1458</v>
      </c>
      <c r="AC377" s="646" t="s">
        <v>1458</v>
      </c>
      <c r="AD377" s="646" t="s">
        <v>1458</v>
      </c>
      <c r="AE377" s="646" t="s">
        <v>1458</v>
      </c>
      <c r="AF377" s="646" t="s">
        <v>1458</v>
      </c>
      <c r="AG377" s="646" t="s">
        <v>1458</v>
      </c>
      <c r="AH377" s="646" t="s">
        <v>1458</v>
      </c>
      <c r="AI377" s="646" t="s">
        <v>1458</v>
      </c>
      <c r="AJ377" s="646" t="s">
        <v>1458</v>
      </c>
      <c r="AK377" s="646" t="s">
        <v>1458</v>
      </c>
      <c r="AL377" s="647" t="s">
        <v>14</v>
      </c>
      <c r="AM377" s="647" t="s">
        <v>14</v>
      </c>
      <c r="AN377" s="647" t="s">
        <v>14</v>
      </c>
      <c r="AO377" s="647" t="s">
        <v>14</v>
      </c>
      <c r="AP377" s="647" t="s">
        <v>1675</v>
      </c>
      <c r="AQ377" s="647" t="s">
        <v>1675</v>
      </c>
      <c r="AR377" s="647" t="s">
        <v>1675</v>
      </c>
      <c r="AS377" s="647" t="s">
        <v>1675</v>
      </c>
      <c r="AT377" s="647" t="s">
        <v>1675</v>
      </c>
      <c r="AU377" s="647" t="s">
        <v>1675</v>
      </c>
      <c r="AV377" s="647" t="s">
        <v>1675</v>
      </c>
      <c r="AW377" s="647" t="s">
        <v>1675</v>
      </c>
      <c r="AX377" s="647" t="s">
        <v>1675</v>
      </c>
      <c r="AY377" s="647" t="s">
        <v>1675</v>
      </c>
      <c r="AZ377" s="647" t="s">
        <v>1675</v>
      </c>
      <c r="BA377" s="647" t="s">
        <v>1675</v>
      </c>
      <c r="BB377" s="647" t="s">
        <v>1675</v>
      </c>
      <c r="BC377" s="647" t="s">
        <v>1675</v>
      </c>
      <c r="BD377" s="647" t="s">
        <v>1675</v>
      </c>
      <c r="BE377" s="647" t="s">
        <v>1675</v>
      </c>
      <c r="BF377" s="647" t="s">
        <v>1675</v>
      </c>
      <c r="BG377" s="647" t="s">
        <v>1676</v>
      </c>
      <c r="BH377" s="647" t="s">
        <v>1676</v>
      </c>
      <c r="BI377" s="647" t="s">
        <v>1676</v>
      </c>
      <c r="BJ377" s="647" t="s">
        <v>1676</v>
      </c>
      <c r="BK377" s="647" t="s">
        <v>1676</v>
      </c>
      <c r="BL377" s="647" t="s">
        <v>1676</v>
      </c>
      <c r="BM377" s="647" t="s">
        <v>1676</v>
      </c>
      <c r="BN377" s="647" t="s">
        <v>1676</v>
      </c>
      <c r="BO377" s="647" t="s">
        <v>1676</v>
      </c>
      <c r="BP377" s="647" t="s">
        <v>1676</v>
      </c>
      <c r="BQ377" s="647" t="s">
        <v>1676</v>
      </c>
      <c r="BR377" s="647" t="s">
        <v>1676</v>
      </c>
      <c r="BS377" s="647" t="s">
        <v>1676</v>
      </c>
      <c r="BT377" s="647" t="s">
        <v>1676</v>
      </c>
      <c r="BU377" s="647" t="s">
        <v>1676</v>
      </c>
      <c r="BV377" s="647" t="s">
        <v>1676</v>
      </c>
      <c r="BW377" s="647" t="s">
        <v>1676</v>
      </c>
      <c r="BX377" s="647" t="s">
        <v>1676</v>
      </c>
      <c r="BY377" s="647" t="s">
        <v>1676</v>
      </c>
      <c r="BZ377" s="647" t="s">
        <v>1676</v>
      </c>
      <c r="CA377" s="647" t="s">
        <v>1676</v>
      </c>
      <c r="CB377" s="647" t="s">
        <v>1676</v>
      </c>
      <c r="CC377" s="647" t="s">
        <v>1676</v>
      </c>
      <c r="CD377" s="647" t="s">
        <v>1676</v>
      </c>
      <c r="CE377" s="647" t="s">
        <v>1676</v>
      </c>
      <c r="CF377" s="647" t="s">
        <v>1676</v>
      </c>
      <c r="CG377" s="647" t="s">
        <v>1676</v>
      </c>
      <c r="CH377" s="647" t="s">
        <v>1676</v>
      </c>
      <c r="CI377" s="647" t="s">
        <v>1677</v>
      </c>
      <c r="CJ377" s="647" t="s">
        <v>1677</v>
      </c>
      <c r="CK377" s="647" t="s">
        <v>1677</v>
      </c>
      <c r="CL377" s="647" t="s">
        <v>1677</v>
      </c>
      <c r="CM377" s="647" t="s">
        <v>1677</v>
      </c>
      <c r="CN377" s="647" t="s">
        <v>1677</v>
      </c>
    </row>
    <row r="378" spans="1:92" s="109" customFormat="1">
      <c r="A378" s="329"/>
      <c r="B378" s="646" t="s">
        <v>1458</v>
      </c>
      <c r="C378" s="646" t="s">
        <v>1458</v>
      </c>
      <c r="D378" s="646" t="s">
        <v>1458</v>
      </c>
      <c r="E378" s="646" t="s">
        <v>21</v>
      </c>
      <c r="F378" s="646" t="s">
        <v>21</v>
      </c>
      <c r="G378" s="646" t="s">
        <v>21</v>
      </c>
      <c r="H378" s="646" t="s">
        <v>21</v>
      </c>
      <c r="I378" s="646" t="s">
        <v>21</v>
      </c>
      <c r="J378" s="646" t="s">
        <v>21</v>
      </c>
      <c r="K378" s="646" t="s">
        <v>21</v>
      </c>
      <c r="L378" s="646" t="s">
        <v>21</v>
      </c>
      <c r="M378" s="646" t="s">
        <v>21</v>
      </c>
      <c r="N378" s="646" t="s">
        <v>21</v>
      </c>
      <c r="O378" s="646" t="s">
        <v>35</v>
      </c>
      <c r="P378" s="646" t="s">
        <v>35</v>
      </c>
      <c r="Q378" s="646" t="s">
        <v>35</v>
      </c>
      <c r="R378" s="646" t="s">
        <v>35</v>
      </c>
      <c r="S378" s="646" t="s">
        <v>35</v>
      </c>
      <c r="T378" s="646" t="s">
        <v>21</v>
      </c>
      <c r="U378" s="646" t="s">
        <v>21</v>
      </c>
      <c r="V378" s="646" t="s">
        <v>21</v>
      </c>
      <c r="W378" s="646" t="s">
        <v>36</v>
      </c>
      <c r="X378" s="646" t="s">
        <v>36</v>
      </c>
      <c r="Y378" s="646" t="s">
        <v>36</v>
      </c>
      <c r="Z378" s="646" t="s">
        <v>36</v>
      </c>
      <c r="AA378" s="646" t="s">
        <v>36</v>
      </c>
      <c r="AB378" s="646" t="s">
        <v>36</v>
      </c>
      <c r="AC378" s="646" t="s">
        <v>36</v>
      </c>
      <c r="AD378" s="646" t="s">
        <v>36</v>
      </c>
      <c r="AE378" s="646" t="s">
        <v>36</v>
      </c>
      <c r="AF378" s="646" t="s">
        <v>36</v>
      </c>
      <c r="AG378" s="647" t="s">
        <v>36</v>
      </c>
      <c r="AH378" s="647" t="s">
        <v>36</v>
      </c>
      <c r="AI378" s="647" t="s">
        <v>36</v>
      </c>
      <c r="AJ378" s="647" t="s">
        <v>36</v>
      </c>
      <c r="AK378" s="647" t="s">
        <v>36</v>
      </c>
      <c r="AL378" s="647" t="s">
        <v>1678</v>
      </c>
      <c r="AM378" s="647" t="s">
        <v>1678</v>
      </c>
      <c r="AN378" s="647" t="s">
        <v>1678</v>
      </c>
      <c r="AO378" s="647" t="s">
        <v>1678</v>
      </c>
      <c r="AP378" s="647" t="s">
        <v>1678</v>
      </c>
      <c r="AQ378" s="647" t="s">
        <v>1678</v>
      </c>
      <c r="AR378" s="647" t="s">
        <v>1678</v>
      </c>
      <c r="AS378" s="647" t="s">
        <v>1678</v>
      </c>
      <c r="AT378" s="647" t="s">
        <v>1678</v>
      </c>
      <c r="AU378" s="647" t="s">
        <v>1678</v>
      </c>
      <c r="AV378" s="647" t="s">
        <v>1678</v>
      </c>
      <c r="AW378" s="647" t="s">
        <v>1678</v>
      </c>
      <c r="AX378" s="647" t="s">
        <v>1678</v>
      </c>
      <c r="AY378" s="647" t="s">
        <v>1678</v>
      </c>
      <c r="AZ378" s="647" t="s">
        <v>1678</v>
      </c>
      <c r="BA378" s="647" t="s">
        <v>1678</v>
      </c>
      <c r="BB378" s="647" t="s">
        <v>1678</v>
      </c>
      <c r="BC378" s="647" t="s">
        <v>1678</v>
      </c>
      <c r="BD378" s="647" t="s">
        <v>36</v>
      </c>
      <c r="BE378" s="647" t="s">
        <v>21</v>
      </c>
      <c r="BF378" s="647" t="s">
        <v>21</v>
      </c>
      <c r="BG378" s="647" t="s">
        <v>21</v>
      </c>
      <c r="BH378" s="647" t="s">
        <v>21</v>
      </c>
      <c r="BI378" s="647" t="s">
        <v>21</v>
      </c>
      <c r="BJ378" s="647" t="s">
        <v>21</v>
      </c>
      <c r="BK378" s="647" t="s">
        <v>21</v>
      </c>
      <c r="BL378" s="647" t="s">
        <v>21</v>
      </c>
      <c r="BM378" s="647" t="s">
        <v>21</v>
      </c>
      <c r="BN378" s="647" t="s">
        <v>21</v>
      </c>
      <c r="BO378" s="647" t="s">
        <v>21</v>
      </c>
      <c r="BP378" s="647" t="s">
        <v>21</v>
      </c>
      <c r="BQ378" s="647" t="s">
        <v>21</v>
      </c>
      <c r="BR378" s="647" t="s">
        <v>21</v>
      </c>
      <c r="BS378" s="647" t="s">
        <v>21</v>
      </c>
      <c r="BT378" s="647" t="s">
        <v>21</v>
      </c>
      <c r="BU378" s="647" t="s">
        <v>21</v>
      </c>
      <c r="BV378" s="647" t="s">
        <v>21</v>
      </c>
      <c r="BW378" s="647" t="s">
        <v>21</v>
      </c>
      <c r="BX378" s="647" t="s">
        <v>21</v>
      </c>
      <c r="BY378" s="647" t="s">
        <v>21</v>
      </c>
      <c r="BZ378" s="647" t="s">
        <v>21</v>
      </c>
      <c r="CA378" s="647" t="s">
        <v>21</v>
      </c>
      <c r="CB378" s="647" t="s">
        <v>21</v>
      </c>
      <c r="CC378" s="647" t="s">
        <v>21</v>
      </c>
      <c r="CD378" s="647" t="s">
        <v>21</v>
      </c>
      <c r="CE378" s="647" t="s">
        <v>21</v>
      </c>
      <c r="CF378" s="647" t="s">
        <v>21</v>
      </c>
      <c r="CG378" s="647" t="s">
        <v>21</v>
      </c>
      <c r="CH378" s="647" t="s">
        <v>21</v>
      </c>
      <c r="CI378" s="647" t="s">
        <v>21</v>
      </c>
      <c r="CJ378" s="647" t="s">
        <v>21</v>
      </c>
      <c r="CK378" s="647" t="s">
        <v>21</v>
      </c>
      <c r="CL378" s="647" t="s">
        <v>21</v>
      </c>
      <c r="CM378" s="647" t="s">
        <v>21</v>
      </c>
      <c r="CN378" s="647" t="s">
        <v>21</v>
      </c>
    </row>
    <row r="379" spans="1:92" s="109" customFormat="1">
      <c r="A379" s="329"/>
      <c r="B379" s="646" t="s">
        <v>1458</v>
      </c>
      <c r="C379" s="646" t="s">
        <v>1458</v>
      </c>
      <c r="D379" s="646" t="s">
        <v>1458</v>
      </c>
      <c r="E379" s="646" t="s">
        <v>21</v>
      </c>
      <c r="F379" s="646" t="s">
        <v>21</v>
      </c>
      <c r="G379" s="646" t="s">
        <v>21</v>
      </c>
      <c r="H379" s="646" t="s">
        <v>21</v>
      </c>
      <c r="I379" s="646" t="s">
        <v>37</v>
      </c>
      <c r="J379" s="646" t="s">
        <v>37</v>
      </c>
      <c r="K379" s="646" t="s">
        <v>38</v>
      </c>
      <c r="L379" s="646" t="s">
        <v>38</v>
      </c>
      <c r="M379" s="646" t="s">
        <v>39</v>
      </c>
      <c r="N379" s="646" t="s">
        <v>39</v>
      </c>
      <c r="O379" s="646" t="s">
        <v>39</v>
      </c>
      <c r="P379" s="646" t="s">
        <v>39</v>
      </c>
      <c r="Q379" s="646" t="s">
        <v>39</v>
      </c>
      <c r="R379" s="646" t="s">
        <v>39</v>
      </c>
      <c r="S379" s="646" t="s">
        <v>40</v>
      </c>
      <c r="T379" s="646" t="s">
        <v>40</v>
      </c>
      <c r="U379" s="646" t="s">
        <v>40</v>
      </c>
      <c r="V379" s="646" t="s">
        <v>40</v>
      </c>
      <c r="W379" s="646" t="s">
        <v>41</v>
      </c>
      <c r="X379" s="646" t="s">
        <v>41</v>
      </c>
      <c r="Y379" s="646" t="s">
        <v>41</v>
      </c>
      <c r="Z379" s="646" t="s">
        <v>41</v>
      </c>
      <c r="AA379" s="646" t="s">
        <v>41</v>
      </c>
      <c r="AB379" s="646" t="s">
        <v>41</v>
      </c>
      <c r="AC379" s="646" t="s">
        <v>41</v>
      </c>
      <c r="AD379" s="646" t="s">
        <v>41</v>
      </c>
      <c r="AE379" s="646" t="s">
        <v>41</v>
      </c>
      <c r="AF379" s="646" t="s">
        <v>41</v>
      </c>
      <c r="AG379" s="647" t="s">
        <v>41</v>
      </c>
      <c r="AH379" s="647" t="s">
        <v>41</v>
      </c>
      <c r="AI379" s="647" t="s">
        <v>41</v>
      </c>
      <c r="AJ379" s="647" t="s">
        <v>41</v>
      </c>
      <c r="AK379" s="647" t="s">
        <v>41</v>
      </c>
      <c r="AL379" s="647" t="s">
        <v>1679</v>
      </c>
      <c r="AM379" s="647" t="s">
        <v>1679</v>
      </c>
      <c r="AN379" s="647" t="s">
        <v>1679</v>
      </c>
      <c r="AO379" s="647" t="s">
        <v>1679</v>
      </c>
      <c r="AP379" s="647" t="s">
        <v>1679</v>
      </c>
      <c r="AQ379" s="647" t="s">
        <v>1679</v>
      </c>
      <c r="AR379" s="647" t="s">
        <v>1679</v>
      </c>
      <c r="AS379" s="647" t="s">
        <v>1679</v>
      </c>
      <c r="AT379" s="647" t="s">
        <v>1679</v>
      </c>
      <c r="AU379" s="647" t="s">
        <v>1679</v>
      </c>
      <c r="AV379" s="647" t="s">
        <v>1679</v>
      </c>
      <c r="AW379" s="647" t="s">
        <v>1679</v>
      </c>
      <c r="AX379" s="647" t="s">
        <v>1679</v>
      </c>
      <c r="AY379" s="647" t="s">
        <v>1679</v>
      </c>
      <c r="AZ379" s="647" t="s">
        <v>1679</v>
      </c>
      <c r="BA379" s="647" t="s">
        <v>1679</v>
      </c>
      <c r="BB379" s="647" t="s">
        <v>1679</v>
      </c>
      <c r="BC379" s="647" t="s">
        <v>1679</v>
      </c>
      <c r="BD379" s="647" t="s">
        <v>41</v>
      </c>
      <c r="BE379" s="647" t="s">
        <v>40</v>
      </c>
      <c r="BF379" s="647" t="s">
        <v>40</v>
      </c>
      <c r="BG379" s="647" t="s">
        <v>39</v>
      </c>
      <c r="BH379" s="647" t="s">
        <v>39</v>
      </c>
      <c r="BI379" s="647" t="s">
        <v>39</v>
      </c>
      <c r="BJ379" s="647" t="s">
        <v>39</v>
      </c>
      <c r="BK379" s="647" t="s">
        <v>39</v>
      </c>
      <c r="BL379" s="647" t="s">
        <v>39</v>
      </c>
      <c r="BM379" s="647" t="s">
        <v>39</v>
      </c>
      <c r="BN379" s="647" t="s">
        <v>38</v>
      </c>
      <c r="BO379" s="647" t="s">
        <v>38</v>
      </c>
      <c r="BP379" s="647" t="s">
        <v>38</v>
      </c>
      <c r="BQ379" s="647" t="s">
        <v>38</v>
      </c>
      <c r="BR379" s="647" t="s">
        <v>38</v>
      </c>
      <c r="BS379" s="647" t="s">
        <v>38</v>
      </c>
      <c r="BT379" s="647" t="s">
        <v>38</v>
      </c>
      <c r="BU379" s="647" t="s">
        <v>38</v>
      </c>
      <c r="BV379" s="647" t="s">
        <v>38</v>
      </c>
      <c r="BW379" s="647" t="s">
        <v>38</v>
      </c>
      <c r="BX379" s="647" t="s">
        <v>38</v>
      </c>
      <c r="BY379" s="647" t="s">
        <v>38</v>
      </c>
      <c r="BZ379" s="647" t="s">
        <v>38</v>
      </c>
      <c r="CA379" s="647" t="s">
        <v>38</v>
      </c>
      <c r="CB379" s="647" t="s">
        <v>38</v>
      </c>
      <c r="CC379" s="647" t="s">
        <v>38</v>
      </c>
      <c r="CD379" s="647" t="s">
        <v>38</v>
      </c>
      <c r="CE379" s="647" t="s">
        <v>38</v>
      </c>
      <c r="CF379" s="647" t="s">
        <v>38</v>
      </c>
      <c r="CG379" s="647" t="s">
        <v>38</v>
      </c>
      <c r="CH379" s="647" t="s">
        <v>38</v>
      </c>
      <c r="CI379" s="647" t="s">
        <v>39</v>
      </c>
      <c r="CJ379" s="647" t="s">
        <v>39</v>
      </c>
      <c r="CK379" s="647" t="s">
        <v>39</v>
      </c>
      <c r="CL379" s="647" t="s">
        <v>39</v>
      </c>
      <c r="CM379" s="647" t="s">
        <v>39</v>
      </c>
      <c r="CN379" s="647" t="s">
        <v>39</v>
      </c>
    </row>
    <row r="380" spans="1:92" s="109" customFormat="1">
      <c r="A380" s="329"/>
      <c r="B380" s="647" t="s">
        <v>1458</v>
      </c>
      <c r="C380" s="647" t="s">
        <v>1458</v>
      </c>
      <c r="D380" s="647" t="s">
        <v>1458</v>
      </c>
      <c r="E380" s="647" t="s">
        <v>1458</v>
      </c>
      <c r="F380" s="647" t="s">
        <v>1458</v>
      </c>
      <c r="G380" s="647" t="s">
        <v>1458</v>
      </c>
      <c r="H380" s="647" t="s">
        <v>1458</v>
      </c>
      <c r="I380" s="647" t="s">
        <v>1458</v>
      </c>
      <c r="J380" s="647" t="s">
        <v>1458</v>
      </c>
      <c r="K380" s="647" t="s">
        <v>1458</v>
      </c>
      <c r="L380" s="647" t="s">
        <v>1458</v>
      </c>
      <c r="M380" s="647" t="s">
        <v>1458</v>
      </c>
      <c r="N380" s="647" t="s">
        <v>1458</v>
      </c>
      <c r="O380" s="647" t="s">
        <v>1458</v>
      </c>
      <c r="P380" s="647" t="s">
        <v>1458</v>
      </c>
      <c r="Q380" s="647" t="s">
        <v>1458</v>
      </c>
      <c r="R380" s="647" t="s">
        <v>1458</v>
      </c>
      <c r="S380" s="647" t="s">
        <v>1458</v>
      </c>
      <c r="T380" s="647" t="s">
        <v>1458</v>
      </c>
      <c r="U380" s="647" t="s">
        <v>1458</v>
      </c>
      <c r="V380" s="647" t="s">
        <v>1458</v>
      </c>
      <c r="W380" s="647" t="s">
        <v>1458</v>
      </c>
      <c r="X380" s="647" t="s">
        <v>1458</v>
      </c>
      <c r="Y380" s="647" t="s">
        <v>1458</v>
      </c>
      <c r="Z380" s="647" t="s">
        <v>1458</v>
      </c>
      <c r="AA380" s="647" t="s">
        <v>1458</v>
      </c>
      <c r="AB380" s="647" t="s">
        <v>1458</v>
      </c>
      <c r="AC380" s="647" t="s">
        <v>1458</v>
      </c>
      <c r="AD380" s="647" t="s">
        <v>1458</v>
      </c>
      <c r="AE380" s="647" t="s">
        <v>1458</v>
      </c>
      <c r="AF380" s="647" t="s">
        <v>1458</v>
      </c>
      <c r="AG380" s="647" t="s">
        <v>1458</v>
      </c>
      <c r="AH380" s="647" t="s">
        <v>1458</v>
      </c>
      <c r="AI380" s="647" t="s">
        <v>1458</v>
      </c>
      <c r="AJ380" s="647" t="s">
        <v>1458</v>
      </c>
      <c r="AK380" s="647" t="s">
        <v>1458</v>
      </c>
      <c r="AL380" s="647" t="s">
        <v>1458</v>
      </c>
      <c r="AM380" s="647" t="s">
        <v>1458</v>
      </c>
      <c r="AN380" s="647" t="s">
        <v>1458</v>
      </c>
      <c r="AO380" s="647" t="s">
        <v>1458</v>
      </c>
      <c r="AP380" s="647" t="s">
        <v>1680</v>
      </c>
      <c r="AQ380" s="647" t="s">
        <v>1680</v>
      </c>
      <c r="AR380" s="647" t="s">
        <v>1680</v>
      </c>
      <c r="AS380" s="647" t="s">
        <v>1680</v>
      </c>
      <c r="AT380" s="647" t="s">
        <v>1680</v>
      </c>
      <c r="AU380" s="647" t="s">
        <v>1680</v>
      </c>
      <c r="AV380" s="647" t="s">
        <v>1680</v>
      </c>
      <c r="AW380" s="647" t="s">
        <v>1680</v>
      </c>
      <c r="AX380" s="647" t="s">
        <v>1680</v>
      </c>
      <c r="AY380" s="647" t="s">
        <v>1680</v>
      </c>
      <c r="AZ380" s="647" t="s">
        <v>1680</v>
      </c>
      <c r="BA380" s="647" t="s">
        <v>1680</v>
      </c>
      <c r="BB380" s="647" t="s">
        <v>1680</v>
      </c>
      <c r="BC380" s="647" t="s">
        <v>1681</v>
      </c>
      <c r="BD380" s="647" t="s">
        <v>1680</v>
      </c>
      <c r="BE380" s="647" t="s">
        <v>1681</v>
      </c>
      <c r="BF380" s="647" t="s">
        <v>1681</v>
      </c>
      <c r="BG380" s="647" t="s">
        <v>1681</v>
      </c>
      <c r="BH380" s="647" t="s">
        <v>1681</v>
      </c>
      <c r="BI380" s="647" t="s">
        <v>1680</v>
      </c>
      <c r="BJ380" s="647" t="s">
        <v>1681</v>
      </c>
      <c r="BK380" s="647" t="s">
        <v>1681</v>
      </c>
      <c r="BL380" s="647" t="s">
        <v>1681</v>
      </c>
      <c r="BM380" s="647" t="s">
        <v>1681</v>
      </c>
      <c r="BN380" s="647" t="s">
        <v>1680</v>
      </c>
      <c r="BO380" s="647" t="s">
        <v>1680</v>
      </c>
      <c r="BP380" s="647" t="s">
        <v>1680</v>
      </c>
      <c r="BQ380" s="647" t="s">
        <v>1680</v>
      </c>
      <c r="BR380" s="647" t="s">
        <v>1680</v>
      </c>
      <c r="BS380" s="647" t="s">
        <v>1680</v>
      </c>
      <c r="BT380" s="647" t="s">
        <v>1680</v>
      </c>
      <c r="BU380" s="647" t="s">
        <v>1680</v>
      </c>
      <c r="BV380" s="647" t="s">
        <v>1680</v>
      </c>
      <c r="BW380" s="647" t="s">
        <v>1681</v>
      </c>
      <c r="BX380" s="647" t="s">
        <v>1681</v>
      </c>
      <c r="BY380" s="647" t="s">
        <v>1681</v>
      </c>
      <c r="BZ380" s="647" t="s">
        <v>1681</v>
      </c>
      <c r="CA380" s="647" t="s">
        <v>1681</v>
      </c>
      <c r="CB380" s="647" t="s">
        <v>1681</v>
      </c>
      <c r="CC380" s="647" t="s">
        <v>1681</v>
      </c>
      <c r="CD380" s="647" t="s">
        <v>1681</v>
      </c>
      <c r="CE380" s="647" t="s">
        <v>1680</v>
      </c>
      <c r="CF380" s="647" t="s">
        <v>1680</v>
      </c>
      <c r="CG380" s="647" t="s">
        <v>1680</v>
      </c>
      <c r="CH380" s="647" t="s">
        <v>1680</v>
      </c>
      <c r="CI380" s="647" t="s">
        <v>1680</v>
      </c>
      <c r="CJ380" s="647" t="s">
        <v>1680</v>
      </c>
      <c r="CK380" s="647" t="s">
        <v>1680</v>
      </c>
      <c r="CL380" s="647" t="s">
        <v>1680</v>
      </c>
      <c r="CM380" s="647" t="s">
        <v>1680</v>
      </c>
      <c r="CN380" s="647" t="s">
        <v>1680</v>
      </c>
    </row>
    <row r="381" spans="1:92" s="109" customFormat="1">
      <c r="A381" s="329"/>
      <c r="B381" s="646" t="s">
        <v>1458</v>
      </c>
      <c r="C381" s="646" t="s">
        <v>1458</v>
      </c>
      <c r="D381" s="646" t="s">
        <v>1458</v>
      </c>
      <c r="E381" s="646" t="s">
        <v>21</v>
      </c>
      <c r="F381" s="646" t="s">
        <v>21</v>
      </c>
      <c r="G381" s="646" t="s">
        <v>21</v>
      </c>
      <c r="H381" s="646" t="s">
        <v>21</v>
      </c>
      <c r="I381" s="646" t="s">
        <v>21</v>
      </c>
      <c r="J381" s="646" t="s">
        <v>21</v>
      </c>
      <c r="K381" s="646" t="s">
        <v>21</v>
      </c>
      <c r="L381" s="646" t="s">
        <v>21</v>
      </c>
      <c r="M381" s="646" t="s">
        <v>21</v>
      </c>
      <c r="N381" s="646" t="s">
        <v>21</v>
      </c>
      <c r="O381" s="646" t="s">
        <v>35</v>
      </c>
      <c r="P381" s="646" t="s">
        <v>35</v>
      </c>
      <c r="Q381" s="646" t="s">
        <v>35</v>
      </c>
      <c r="R381" s="646" t="s">
        <v>35</v>
      </c>
      <c r="S381" s="646" t="s">
        <v>35</v>
      </c>
      <c r="T381" s="646" t="s">
        <v>21</v>
      </c>
      <c r="U381" s="646" t="s">
        <v>21</v>
      </c>
      <c r="V381" s="646" t="s">
        <v>21</v>
      </c>
      <c r="W381" s="646" t="s">
        <v>36</v>
      </c>
      <c r="X381" s="646" t="s">
        <v>36</v>
      </c>
      <c r="Y381" s="646" t="s">
        <v>36</v>
      </c>
      <c r="Z381" s="646" t="s">
        <v>36</v>
      </c>
      <c r="AA381" s="646" t="s">
        <v>36</v>
      </c>
      <c r="AB381" s="646" t="s">
        <v>36</v>
      </c>
      <c r="AC381" s="646" t="s">
        <v>36</v>
      </c>
      <c r="AD381" s="646" t="s">
        <v>36</v>
      </c>
      <c r="AE381" s="646" t="s">
        <v>36</v>
      </c>
      <c r="AF381" s="646" t="s">
        <v>36</v>
      </c>
      <c r="AG381" s="647" t="s">
        <v>36</v>
      </c>
      <c r="AH381" s="647" t="s">
        <v>36</v>
      </c>
      <c r="AI381" s="647" t="s">
        <v>36</v>
      </c>
      <c r="AJ381" s="647" t="s">
        <v>36</v>
      </c>
      <c r="AK381" s="647" t="s">
        <v>36</v>
      </c>
      <c r="AL381" s="647" t="s">
        <v>1678</v>
      </c>
      <c r="AM381" s="647" t="s">
        <v>1678</v>
      </c>
      <c r="AN381" s="647" t="s">
        <v>1678</v>
      </c>
      <c r="AO381" s="647" t="s">
        <v>1678</v>
      </c>
      <c r="AP381" s="647" t="s">
        <v>1678</v>
      </c>
      <c r="AQ381" s="647" t="s">
        <v>1678</v>
      </c>
      <c r="AR381" s="647" t="s">
        <v>1678</v>
      </c>
      <c r="AS381" s="647" t="s">
        <v>1678</v>
      </c>
      <c r="AT381" s="647" t="s">
        <v>1678</v>
      </c>
      <c r="AU381" s="647" t="s">
        <v>1678</v>
      </c>
      <c r="AV381" s="647" t="s">
        <v>1678</v>
      </c>
      <c r="AW381" s="647" t="s">
        <v>1678</v>
      </c>
      <c r="AX381" s="647" t="s">
        <v>1678</v>
      </c>
      <c r="AY381" s="647" t="s">
        <v>1678</v>
      </c>
      <c r="AZ381" s="647" t="s">
        <v>1678</v>
      </c>
      <c r="BA381" s="647" t="s">
        <v>1678</v>
      </c>
      <c r="BB381" s="647" t="s">
        <v>1678</v>
      </c>
      <c r="BC381" s="647" t="s">
        <v>1678</v>
      </c>
      <c r="BD381" s="647" t="s">
        <v>36</v>
      </c>
      <c r="BE381" s="647" t="s">
        <v>21</v>
      </c>
      <c r="BF381" s="647" t="s">
        <v>21</v>
      </c>
      <c r="BG381" s="647" t="s">
        <v>21</v>
      </c>
      <c r="BH381" s="647" t="s">
        <v>21</v>
      </c>
      <c r="BI381" s="647" t="s">
        <v>21</v>
      </c>
      <c r="BJ381" s="647" t="s">
        <v>21</v>
      </c>
      <c r="BK381" s="647" t="s">
        <v>21</v>
      </c>
      <c r="BL381" s="647" t="s">
        <v>21</v>
      </c>
      <c r="BM381" s="647" t="s">
        <v>21</v>
      </c>
      <c r="BN381" s="647" t="s">
        <v>21</v>
      </c>
      <c r="BO381" s="647" t="s">
        <v>21</v>
      </c>
      <c r="BP381" s="647" t="s">
        <v>21</v>
      </c>
      <c r="BQ381" s="647" t="s">
        <v>21</v>
      </c>
      <c r="BR381" s="647" t="s">
        <v>21</v>
      </c>
      <c r="BS381" s="647" t="s">
        <v>21</v>
      </c>
      <c r="BT381" s="647" t="s">
        <v>21</v>
      </c>
      <c r="BU381" s="647" t="s">
        <v>21</v>
      </c>
      <c r="BV381" s="647" t="s">
        <v>21</v>
      </c>
      <c r="BW381" s="647" t="s">
        <v>21</v>
      </c>
      <c r="BX381" s="647" t="s">
        <v>21</v>
      </c>
      <c r="BY381" s="647" t="s">
        <v>21</v>
      </c>
      <c r="BZ381" s="647" t="s">
        <v>21</v>
      </c>
      <c r="CA381" s="647" t="s">
        <v>21</v>
      </c>
      <c r="CB381" s="647" t="s">
        <v>21</v>
      </c>
      <c r="CC381" s="647" t="s">
        <v>21</v>
      </c>
      <c r="CD381" s="647" t="s">
        <v>21</v>
      </c>
      <c r="CE381" s="647" t="s">
        <v>21</v>
      </c>
      <c r="CF381" s="647" t="s">
        <v>21</v>
      </c>
      <c r="CG381" s="647" t="s">
        <v>21</v>
      </c>
      <c r="CH381" s="647" t="s">
        <v>21</v>
      </c>
      <c r="CI381" s="647" t="s">
        <v>21</v>
      </c>
      <c r="CJ381" s="647" t="s">
        <v>21</v>
      </c>
      <c r="CK381" s="647" t="s">
        <v>21</v>
      </c>
      <c r="CL381" s="647" t="s">
        <v>21</v>
      </c>
      <c r="CM381" s="647" t="s">
        <v>21</v>
      </c>
      <c r="CN381" s="647" t="s">
        <v>21</v>
      </c>
    </row>
    <row r="382" spans="1:92" s="109" customFormat="1">
      <c r="A382" s="329"/>
      <c r="B382" s="646" t="s">
        <v>1458</v>
      </c>
      <c r="C382" s="646" t="s">
        <v>1458</v>
      </c>
      <c r="D382" s="646" t="s">
        <v>1458</v>
      </c>
      <c r="E382" s="646" t="s">
        <v>21</v>
      </c>
      <c r="F382" s="646" t="s">
        <v>21</v>
      </c>
      <c r="G382" s="646" t="s">
        <v>21</v>
      </c>
      <c r="H382" s="646" t="s">
        <v>21</v>
      </c>
      <c r="I382" s="646" t="s">
        <v>37</v>
      </c>
      <c r="J382" s="646" t="s">
        <v>37</v>
      </c>
      <c r="K382" s="646" t="s">
        <v>37</v>
      </c>
      <c r="L382" s="646" t="s">
        <v>37</v>
      </c>
      <c r="M382" s="646" t="s">
        <v>38</v>
      </c>
      <c r="N382" s="646" t="s">
        <v>38</v>
      </c>
      <c r="O382" s="646" t="s">
        <v>38</v>
      </c>
      <c r="P382" s="646" t="s">
        <v>38</v>
      </c>
      <c r="Q382" s="646" t="s">
        <v>38</v>
      </c>
      <c r="R382" s="646" t="s">
        <v>38</v>
      </c>
      <c r="S382" s="646" t="s">
        <v>39</v>
      </c>
      <c r="T382" s="646" t="s">
        <v>40</v>
      </c>
      <c r="U382" s="646" t="s">
        <v>40</v>
      </c>
      <c r="V382" s="646" t="s">
        <v>40</v>
      </c>
      <c r="W382" s="646" t="s">
        <v>41</v>
      </c>
      <c r="X382" s="646" t="s">
        <v>41</v>
      </c>
      <c r="Y382" s="646" t="s">
        <v>41</v>
      </c>
      <c r="Z382" s="646" t="s">
        <v>41</v>
      </c>
      <c r="AA382" s="646" t="s">
        <v>41</v>
      </c>
      <c r="AB382" s="646" t="s">
        <v>41</v>
      </c>
      <c r="AC382" s="646" t="s">
        <v>41</v>
      </c>
      <c r="AD382" s="646" t="s">
        <v>41</v>
      </c>
      <c r="AE382" s="646" t="s">
        <v>41</v>
      </c>
      <c r="AF382" s="646" t="s">
        <v>41</v>
      </c>
      <c r="AG382" s="647" t="s">
        <v>41</v>
      </c>
      <c r="AH382" s="647" t="s">
        <v>41</v>
      </c>
      <c r="AI382" s="647" t="s">
        <v>41</v>
      </c>
      <c r="AJ382" s="647" t="s">
        <v>41</v>
      </c>
      <c r="AK382" s="647" t="s">
        <v>41</v>
      </c>
      <c r="AL382" s="647" t="s">
        <v>1679</v>
      </c>
      <c r="AM382" s="647" t="s">
        <v>1679</v>
      </c>
      <c r="AN382" s="647" t="s">
        <v>1679</v>
      </c>
      <c r="AO382" s="647" t="s">
        <v>1679</v>
      </c>
      <c r="AP382" s="647" t="s">
        <v>1679</v>
      </c>
      <c r="AQ382" s="647" t="s">
        <v>1679</v>
      </c>
      <c r="AR382" s="647" t="s">
        <v>1679</v>
      </c>
      <c r="AS382" s="647" t="s">
        <v>1679</v>
      </c>
      <c r="AT382" s="647" t="s">
        <v>1679</v>
      </c>
      <c r="AU382" s="647" t="s">
        <v>1679</v>
      </c>
      <c r="AV382" s="647" t="s">
        <v>1679</v>
      </c>
      <c r="AW382" s="647" t="s">
        <v>1679</v>
      </c>
      <c r="AX382" s="647" t="s">
        <v>1679</v>
      </c>
      <c r="AY382" s="647" t="s">
        <v>1679</v>
      </c>
      <c r="AZ382" s="647" t="s">
        <v>1679</v>
      </c>
      <c r="BA382" s="647" t="s">
        <v>1679</v>
      </c>
      <c r="BB382" s="647" t="s">
        <v>1679</v>
      </c>
      <c r="BC382" s="647" t="s">
        <v>1679</v>
      </c>
      <c r="BD382" s="647" t="s">
        <v>41</v>
      </c>
      <c r="BE382" s="647" t="s">
        <v>40</v>
      </c>
      <c r="BF382" s="647" t="s">
        <v>40</v>
      </c>
      <c r="BG382" s="647" t="s">
        <v>39</v>
      </c>
      <c r="BH382" s="647" t="s">
        <v>39</v>
      </c>
      <c r="BI382" s="647" t="s">
        <v>39</v>
      </c>
      <c r="BJ382" s="647" t="s">
        <v>39</v>
      </c>
      <c r="BK382" s="647" t="s">
        <v>39</v>
      </c>
      <c r="BL382" s="647" t="s">
        <v>39</v>
      </c>
      <c r="BM382" s="647" t="s">
        <v>39</v>
      </c>
      <c r="BN382" s="647" t="s">
        <v>38</v>
      </c>
      <c r="BO382" s="647" t="s">
        <v>38</v>
      </c>
      <c r="BP382" s="647" t="s">
        <v>38</v>
      </c>
      <c r="BQ382" s="647" t="s">
        <v>38</v>
      </c>
      <c r="BR382" s="647" t="s">
        <v>38</v>
      </c>
      <c r="BS382" s="647" t="s">
        <v>38</v>
      </c>
      <c r="BT382" s="647" t="s">
        <v>38</v>
      </c>
      <c r="BU382" s="647" t="s">
        <v>38</v>
      </c>
      <c r="BV382" s="647" t="s">
        <v>38</v>
      </c>
      <c r="BW382" s="647" t="s">
        <v>38</v>
      </c>
      <c r="BX382" s="647" t="s">
        <v>38</v>
      </c>
      <c r="BY382" s="647" t="s">
        <v>38</v>
      </c>
      <c r="BZ382" s="647" t="s">
        <v>38</v>
      </c>
      <c r="CA382" s="647" t="s">
        <v>38</v>
      </c>
      <c r="CB382" s="647" t="s">
        <v>38</v>
      </c>
      <c r="CC382" s="647" t="s">
        <v>38</v>
      </c>
      <c r="CD382" s="647" t="s">
        <v>38</v>
      </c>
      <c r="CE382" s="647" t="s">
        <v>38</v>
      </c>
      <c r="CF382" s="647" t="s">
        <v>38</v>
      </c>
      <c r="CG382" s="647" t="s">
        <v>38</v>
      </c>
      <c r="CH382" s="647" t="s">
        <v>38</v>
      </c>
      <c r="CI382" s="647" t="s">
        <v>39</v>
      </c>
      <c r="CJ382" s="647" t="s">
        <v>39</v>
      </c>
      <c r="CK382" s="647" t="s">
        <v>39</v>
      </c>
      <c r="CL382" s="647" t="s">
        <v>39</v>
      </c>
      <c r="CM382" s="647" t="s">
        <v>39</v>
      </c>
      <c r="CN382" s="647" t="s">
        <v>39</v>
      </c>
    </row>
    <row r="383" spans="1:92" s="109" customFormat="1">
      <c r="A383" s="329"/>
      <c r="B383" s="647" t="s">
        <v>1458</v>
      </c>
      <c r="C383" s="647" t="s">
        <v>1458</v>
      </c>
      <c r="D383" s="647" t="s">
        <v>1458</v>
      </c>
      <c r="E383" s="647" t="s">
        <v>1458</v>
      </c>
      <c r="F383" s="647" t="s">
        <v>1458</v>
      </c>
      <c r="G383" s="647" t="s">
        <v>1458</v>
      </c>
      <c r="H383" s="647" t="s">
        <v>1458</v>
      </c>
      <c r="I383" s="647" t="s">
        <v>1458</v>
      </c>
      <c r="J383" s="647" t="s">
        <v>1458</v>
      </c>
      <c r="K383" s="647" t="s">
        <v>1458</v>
      </c>
      <c r="L383" s="647" t="s">
        <v>1458</v>
      </c>
      <c r="M383" s="647" t="s">
        <v>1458</v>
      </c>
      <c r="N383" s="647" t="s">
        <v>1458</v>
      </c>
      <c r="O383" s="647" t="s">
        <v>1458</v>
      </c>
      <c r="P383" s="647" t="s">
        <v>1458</v>
      </c>
      <c r="Q383" s="647" t="s">
        <v>1458</v>
      </c>
      <c r="R383" s="647" t="s">
        <v>1458</v>
      </c>
      <c r="S383" s="647" t="s">
        <v>1458</v>
      </c>
      <c r="T383" s="647" t="s">
        <v>1458</v>
      </c>
      <c r="U383" s="647" t="s">
        <v>1458</v>
      </c>
      <c r="V383" s="647" t="s">
        <v>1458</v>
      </c>
      <c r="W383" s="647" t="s">
        <v>1458</v>
      </c>
      <c r="X383" s="647" t="s">
        <v>1458</v>
      </c>
      <c r="Y383" s="647" t="s">
        <v>1458</v>
      </c>
      <c r="Z383" s="647" t="s">
        <v>1458</v>
      </c>
      <c r="AA383" s="647" t="s">
        <v>1458</v>
      </c>
      <c r="AB383" s="647" t="s">
        <v>1458</v>
      </c>
      <c r="AC383" s="647" t="s">
        <v>1458</v>
      </c>
      <c r="AD383" s="647" t="s">
        <v>1458</v>
      </c>
      <c r="AE383" s="647" t="s">
        <v>1458</v>
      </c>
      <c r="AF383" s="647" t="s">
        <v>1458</v>
      </c>
      <c r="AG383" s="647" t="s">
        <v>1458</v>
      </c>
      <c r="AH383" s="647" t="s">
        <v>1458</v>
      </c>
      <c r="AI383" s="647" t="s">
        <v>1458</v>
      </c>
      <c r="AJ383" s="647" t="s">
        <v>1458</v>
      </c>
      <c r="AK383" s="647" t="s">
        <v>1458</v>
      </c>
      <c r="AL383" s="647" t="s">
        <v>1458</v>
      </c>
      <c r="AM383" s="647" t="s">
        <v>1458</v>
      </c>
      <c r="AN383" s="647" t="s">
        <v>1458</v>
      </c>
      <c r="AO383" s="647" t="s">
        <v>1458</v>
      </c>
      <c r="AP383" s="647" t="s">
        <v>1680</v>
      </c>
      <c r="AQ383" s="647" t="s">
        <v>1680</v>
      </c>
      <c r="AR383" s="647" t="s">
        <v>1680</v>
      </c>
      <c r="AS383" s="647" t="s">
        <v>1680</v>
      </c>
      <c r="AT383" s="647" t="s">
        <v>1680</v>
      </c>
      <c r="AU383" s="647" t="s">
        <v>1680</v>
      </c>
      <c r="AV383" s="647" t="s">
        <v>1680</v>
      </c>
      <c r="AW383" s="647" t="s">
        <v>1680</v>
      </c>
      <c r="AX383" s="647" t="s">
        <v>1680</v>
      </c>
      <c r="AY383" s="647" t="s">
        <v>1680</v>
      </c>
      <c r="AZ383" s="647" t="s">
        <v>1680</v>
      </c>
      <c r="BA383" s="647" t="s">
        <v>1680</v>
      </c>
      <c r="BB383" s="647" t="s">
        <v>1680</v>
      </c>
      <c r="BC383" s="647" t="s">
        <v>1681</v>
      </c>
      <c r="BD383" s="647" t="s">
        <v>1681</v>
      </c>
      <c r="BE383" s="647" t="s">
        <v>1681</v>
      </c>
      <c r="BF383" s="647" t="s">
        <v>1681</v>
      </c>
      <c r="BG383" s="647" t="s">
        <v>1681</v>
      </c>
      <c r="BH383" s="647" t="s">
        <v>1681</v>
      </c>
      <c r="BI383" s="647" t="s">
        <v>1681</v>
      </c>
      <c r="BJ383" s="647" t="s">
        <v>1681</v>
      </c>
      <c r="BK383" s="647" t="s">
        <v>1681</v>
      </c>
      <c r="BL383" s="647" t="s">
        <v>1681</v>
      </c>
      <c r="BM383" s="647" t="s">
        <v>1681</v>
      </c>
      <c r="BN383" s="647" t="s">
        <v>1680</v>
      </c>
      <c r="BO383" s="647" t="s">
        <v>1680</v>
      </c>
      <c r="BP383" s="647" t="s">
        <v>1680</v>
      </c>
      <c r="BQ383" s="647" t="s">
        <v>1680</v>
      </c>
      <c r="BR383" s="647" t="s">
        <v>1680</v>
      </c>
      <c r="BS383" s="647" t="s">
        <v>1680</v>
      </c>
      <c r="BT383" s="647" t="s">
        <v>1680</v>
      </c>
      <c r="BU383" s="647" t="s">
        <v>1680</v>
      </c>
      <c r="BV383" s="647" t="s">
        <v>1680</v>
      </c>
      <c r="BW383" s="647" t="s">
        <v>1681</v>
      </c>
      <c r="BX383" s="647" t="s">
        <v>1681</v>
      </c>
      <c r="BY383" s="647" t="s">
        <v>1681</v>
      </c>
      <c r="BZ383" s="647" t="s">
        <v>1681</v>
      </c>
      <c r="CA383" s="647" t="s">
        <v>1681</v>
      </c>
      <c r="CB383" s="647" t="s">
        <v>1681</v>
      </c>
      <c r="CC383" s="647" t="s">
        <v>1681</v>
      </c>
      <c r="CD383" s="647" t="s">
        <v>1681</v>
      </c>
      <c r="CE383" s="647" t="s">
        <v>1680</v>
      </c>
      <c r="CF383" s="647" t="s">
        <v>1680</v>
      </c>
      <c r="CG383" s="647" t="s">
        <v>1680</v>
      </c>
      <c r="CH383" s="647" t="s">
        <v>1680</v>
      </c>
      <c r="CI383" s="647" t="s">
        <v>1680</v>
      </c>
      <c r="CJ383" s="647" t="s">
        <v>1680</v>
      </c>
      <c r="CK383" s="647" t="s">
        <v>1680</v>
      </c>
      <c r="CL383" s="647" t="s">
        <v>1680</v>
      </c>
      <c r="CM383" s="647" t="s">
        <v>1680</v>
      </c>
      <c r="CN383" s="647" t="s">
        <v>1680</v>
      </c>
    </row>
    <row r="384" spans="1:92" s="109" customFormat="1">
      <c r="A384" s="329"/>
      <c r="B384" s="646"/>
      <c r="C384" s="646"/>
      <c r="D384" s="646"/>
      <c r="E384" s="646"/>
      <c r="F384" s="646"/>
      <c r="G384" s="646"/>
      <c r="H384" s="646"/>
      <c r="I384" s="646"/>
      <c r="J384" s="646"/>
      <c r="K384" s="646"/>
      <c r="L384" s="647"/>
      <c r="M384" s="647"/>
      <c r="N384" s="647"/>
      <c r="O384" s="647"/>
      <c r="P384" s="647"/>
      <c r="Q384" s="647"/>
      <c r="R384" s="647"/>
      <c r="S384" s="647"/>
      <c r="T384" s="647"/>
      <c r="U384" s="647"/>
      <c r="V384" s="647"/>
      <c r="W384" s="647"/>
      <c r="X384" s="647"/>
      <c r="Y384" s="647"/>
      <c r="Z384" s="647"/>
      <c r="AA384" s="647"/>
      <c r="AB384" s="647"/>
      <c r="AC384" s="647"/>
      <c r="AD384" s="647"/>
      <c r="AE384" s="647"/>
      <c r="AF384" s="647"/>
      <c r="AG384" s="647"/>
      <c r="AH384" s="647"/>
      <c r="AI384" s="647"/>
      <c r="AJ384" s="647"/>
      <c r="AK384" s="647"/>
      <c r="AL384" s="647"/>
      <c r="AM384" s="647"/>
      <c r="AN384" s="647"/>
      <c r="AO384" s="647"/>
      <c r="AP384" s="647"/>
      <c r="AQ384" s="647"/>
      <c r="AR384" s="647"/>
      <c r="AS384" s="647"/>
      <c r="AT384" s="647"/>
      <c r="AU384" s="647"/>
      <c r="AV384" s="647"/>
      <c r="AW384" s="647"/>
      <c r="AX384" s="647"/>
      <c r="AY384" s="647"/>
      <c r="AZ384" s="647"/>
      <c r="BA384" s="647"/>
      <c r="BB384" s="647"/>
      <c r="BC384" s="647"/>
      <c r="BD384" s="647"/>
      <c r="BE384" s="647"/>
      <c r="BF384" s="647"/>
      <c r="BG384" s="647"/>
      <c r="BH384" s="647"/>
      <c r="BI384" s="647"/>
      <c r="BJ384" s="647"/>
      <c r="BK384" s="647"/>
      <c r="BL384" s="647"/>
      <c r="BM384" s="647"/>
      <c r="BN384" s="647"/>
      <c r="BO384" s="647"/>
      <c r="BP384" s="647"/>
      <c r="BQ384" s="647"/>
      <c r="BR384" s="647"/>
      <c r="BS384" s="647"/>
      <c r="BT384" s="647"/>
      <c r="BU384" s="647"/>
      <c r="BV384" s="647"/>
      <c r="BW384" s="647"/>
      <c r="BX384" s="647"/>
      <c r="BY384" s="647"/>
      <c r="BZ384" s="647"/>
      <c r="CA384" s="647"/>
      <c r="CB384" s="647"/>
      <c r="CC384" s="647"/>
      <c r="CD384" s="647"/>
      <c r="CE384" s="647"/>
      <c r="CF384" s="647"/>
      <c r="CG384" s="647"/>
      <c r="CH384" s="647"/>
      <c r="CI384" s="647"/>
      <c r="CJ384" s="647"/>
      <c r="CK384" s="647"/>
      <c r="CL384" s="647"/>
      <c r="CM384" s="647"/>
      <c r="CN384" s="647"/>
    </row>
    <row r="385" spans="1:92" s="109" customFormat="1">
      <c r="A385" s="329"/>
      <c r="B385" s="646" t="s">
        <v>42</v>
      </c>
      <c r="C385" s="646" t="s">
        <v>42</v>
      </c>
      <c r="D385" s="646" t="s">
        <v>42</v>
      </c>
      <c r="E385" s="646" t="s">
        <v>42</v>
      </c>
      <c r="F385" s="646" t="s">
        <v>42</v>
      </c>
      <c r="G385" s="646" t="s">
        <v>42</v>
      </c>
      <c r="H385" s="646" t="s">
        <v>42</v>
      </c>
      <c r="I385" s="646" t="s">
        <v>42</v>
      </c>
      <c r="J385" s="646" t="s">
        <v>42</v>
      </c>
      <c r="K385" s="646" t="s">
        <v>42</v>
      </c>
      <c r="L385" s="646" t="s">
        <v>42</v>
      </c>
      <c r="M385" s="646" t="s">
        <v>42</v>
      </c>
      <c r="N385" s="646" t="s">
        <v>42</v>
      </c>
      <c r="O385" s="646" t="s">
        <v>43</v>
      </c>
      <c r="P385" s="646" t="s">
        <v>43</v>
      </c>
      <c r="Q385" s="646" t="s">
        <v>23</v>
      </c>
      <c r="R385" s="646" t="s">
        <v>23</v>
      </c>
      <c r="S385" s="646" t="s">
        <v>23</v>
      </c>
      <c r="T385" s="646" t="s">
        <v>23</v>
      </c>
      <c r="U385" s="646" t="s">
        <v>23</v>
      </c>
      <c r="V385" s="646" t="s">
        <v>23</v>
      </c>
      <c r="W385" s="646" t="s">
        <v>22</v>
      </c>
      <c r="X385" s="646" t="s">
        <v>22</v>
      </c>
      <c r="Y385" s="646" t="s">
        <v>22</v>
      </c>
      <c r="Z385" s="646" t="s">
        <v>22</v>
      </c>
      <c r="AA385" s="646" t="s">
        <v>22</v>
      </c>
      <c r="AB385" s="646" t="s">
        <v>22</v>
      </c>
      <c r="AC385" s="646" t="s">
        <v>22</v>
      </c>
      <c r="AD385" s="646" t="s">
        <v>22</v>
      </c>
      <c r="AE385" s="646" t="s">
        <v>22</v>
      </c>
      <c r="AF385" s="646" t="s">
        <v>22</v>
      </c>
      <c r="AG385" s="647" t="s">
        <v>44</v>
      </c>
      <c r="AH385" s="647" t="s">
        <v>44</v>
      </c>
      <c r="AI385" s="647" t="s">
        <v>44</v>
      </c>
      <c r="AJ385" s="647" t="s">
        <v>44</v>
      </c>
      <c r="AK385" s="647" t="s">
        <v>44</v>
      </c>
      <c r="AL385" s="154" t="s">
        <v>44</v>
      </c>
      <c r="AM385" s="154" t="s">
        <v>44</v>
      </c>
      <c r="AN385" s="154" t="s">
        <v>44</v>
      </c>
      <c r="AO385" s="154" t="s">
        <v>44</v>
      </c>
      <c r="AP385" s="154" t="s">
        <v>44</v>
      </c>
      <c r="AQ385" s="154" t="s">
        <v>1682</v>
      </c>
      <c r="AR385" s="154" t="s">
        <v>1682</v>
      </c>
      <c r="AS385" s="154" t="s">
        <v>1682</v>
      </c>
      <c r="AT385" s="154" t="s">
        <v>1682</v>
      </c>
      <c r="AU385" s="154" t="s">
        <v>1682</v>
      </c>
      <c r="AV385" s="154" t="s">
        <v>1682</v>
      </c>
      <c r="AW385" s="154" t="s">
        <v>1682</v>
      </c>
      <c r="AX385" s="154" t="s">
        <v>1682</v>
      </c>
      <c r="AY385" s="154" t="s">
        <v>1682</v>
      </c>
      <c r="AZ385" s="154" t="s">
        <v>1682</v>
      </c>
      <c r="BA385" s="154" t="s">
        <v>1682</v>
      </c>
      <c r="BB385" s="154" t="s">
        <v>14</v>
      </c>
      <c r="BC385" s="154" t="s">
        <v>14</v>
      </c>
      <c r="BD385" s="154" t="s">
        <v>14</v>
      </c>
      <c r="BE385" s="154">
        <v>0</v>
      </c>
      <c r="BF385" s="154">
        <v>0</v>
      </c>
      <c r="BG385" s="154">
        <v>0</v>
      </c>
      <c r="BH385" s="154">
        <v>0</v>
      </c>
      <c r="BI385" s="154">
        <v>0</v>
      </c>
      <c r="BJ385" s="154">
        <v>0</v>
      </c>
      <c r="BK385" s="154">
        <v>0</v>
      </c>
      <c r="BL385" s="154">
        <v>0</v>
      </c>
      <c r="BM385" s="154">
        <v>0</v>
      </c>
      <c r="BN385" s="154">
        <v>0</v>
      </c>
      <c r="BO385" s="154">
        <v>0</v>
      </c>
      <c r="BP385" s="154">
        <v>0</v>
      </c>
      <c r="BQ385" s="154">
        <v>0</v>
      </c>
      <c r="BR385" s="154">
        <v>0</v>
      </c>
      <c r="BS385" s="154">
        <v>0</v>
      </c>
      <c r="BT385" s="154">
        <v>0</v>
      </c>
      <c r="BU385" s="154">
        <v>0</v>
      </c>
      <c r="BV385" s="154">
        <v>0</v>
      </c>
      <c r="BW385" s="154">
        <v>0</v>
      </c>
      <c r="BX385" s="154">
        <v>0</v>
      </c>
      <c r="BY385" s="154">
        <v>0</v>
      </c>
      <c r="BZ385" s="154">
        <v>0</v>
      </c>
      <c r="CA385" s="154">
        <v>0</v>
      </c>
      <c r="CB385" s="154">
        <v>0</v>
      </c>
      <c r="CC385" s="154">
        <v>0</v>
      </c>
      <c r="CD385" s="154">
        <v>0</v>
      </c>
      <c r="CE385" s="154">
        <v>0</v>
      </c>
      <c r="CF385" s="154">
        <v>0</v>
      </c>
      <c r="CG385" s="154">
        <v>0</v>
      </c>
      <c r="CH385" s="154">
        <v>0</v>
      </c>
      <c r="CI385" s="154">
        <v>0</v>
      </c>
      <c r="CJ385" s="154">
        <v>0</v>
      </c>
      <c r="CK385" s="154">
        <v>0</v>
      </c>
      <c r="CL385" s="154">
        <v>0</v>
      </c>
      <c r="CM385" s="154" t="s">
        <v>1683</v>
      </c>
      <c r="CN385" s="154" t="s">
        <v>1683</v>
      </c>
    </row>
    <row r="386" spans="1:92" s="109" customFormat="1">
      <c r="A386" s="329"/>
      <c r="B386" s="646" t="s">
        <v>45</v>
      </c>
      <c r="C386" s="646" t="s">
        <v>45</v>
      </c>
      <c r="D386" s="646" t="s">
        <v>45</v>
      </c>
      <c r="E386" s="646" t="s">
        <v>45</v>
      </c>
      <c r="F386" s="646" t="s">
        <v>45</v>
      </c>
      <c r="G386" s="646" t="s">
        <v>45</v>
      </c>
      <c r="H386" s="646" t="s">
        <v>45</v>
      </c>
      <c r="I386" s="646" t="s">
        <v>45</v>
      </c>
      <c r="J386" s="646" t="s">
        <v>45</v>
      </c>
      <c r="K386" s="646" t="s">
        <v>45</v>
      </c>
      <c r="L386" s="646" t="s">
        <v>45</v>
      </c>
      <c r="M386" s="646" t="s">
        <v>45</v>
      </c>
      <c r="N386" s="646" t="s">
        <v>45</v>
      </c>
      <c r="O386" s="646" t="s">
        <v>46</v>
      </c>
      <c r="P386" s="646" t="s">
        <v>46</v>
      </c>
      <c r="Q386" s="646" t="s">
        <v>46</v>
      </c>
      <c r="R386" s="646" t="s">
        <v>46</v>
      </c>
      <c r="S386" s="646" t="s">
        <v>46</v>
      </c>
      <c r="T386" s="646" t="s">
        <v>47</v>
      </c>
      <c r="U386" s="646" t="s">
        <v>47</v>
      </c>
      <c r="V386" s="646" t="s">
        <v>47</v>
      </c>
      <c r="W386" s="646" t="s">
        <v>47</v>
      </c>
      <c r="X386" s="646" t="s">
        <v>47</v>
      </c>
      <c r="Y386" s="646" t="s">
        <v>47</v>
      </c>
      <c r="Z386" s="646" t="s">
        <v>47</v>
      </c>
      <c r="AA386" s="646" t="s">
        <v>47</v>
      </c>
      <c r="AB386" s="646" t="s">
        <v>47</v>
      </c>
      <c r="AC386" s="646" t="s">
        <v>47</v>
      </c>
      <c r="AD386" s="646" t="s">
        <v>47</v>
      </c>
      <c r="AE386" s="646" t="s">
        <v>47</v>
      </c>
      <c r="AF386" s="646" t="s">
        <v>47</v>
      </c>
      <c r="AG386" s="646" t="s">
        <v>47</v>
      </c>
      <c r="AH386" s="646" t="s">
        <v>47</v>
      </c>
      <c r="AI386" s="646" t="s">
        <v>47</v>
      </c>
      <c r="AJ386" s="646" t="s">
        <v>47</v>
      </c>
      <c r="AK386" s="646" t="s">
        <v>47</v>
      </c>
      <c r="AL386" s="647" t="s">
        <v>47</v>
      </c>
      <c r="AM386" s="647" t="s">
        <v>47</v>
      </c>
      <c r="AN386" s="647" t="s">
        <v>47</v>
      </c>
      <c r="AO386" s="647" t="s">
        <v>47</v>
      </c>
      <c r="AP386" s="647" t="s">
        <v>47</v>
      </c>
      <c r="AQ386" s="647" t="s">
        <v>45</v>
      </c>
      <c r="AR386" s="647" t="s">
        <v>45</v>
      </c>
      <c r="AS386" s="647" t="s">
        <v>45</v>
      </c>
      <c r="AT386" s="647" t="s">
        <v>45</v>
      </c>
      <c r="AU386" s="647" t="s">
        <v>45</v>
      </c>
      <c r="AV386" s="647" t="s">
        <v>45</v>
      </c>
      <c r="AW386" s="647" t="s">
        <v>45</v>
      </c>
      <c r="AX386" s="647" t="s">
        <v>45</v>
      </c>
      <c r="AY386" s="647" t="s">
        <v>45</v>
      </c>
      <c r="AZ386" s="647" t="s">
        <v>45</v>
      </c>
      <c r="BA386" s="647" t="s">
        <v>45</v>
      </c>
      <c r="BB386" s="647" t="s">
        <v>45</v>
      </c>
      <c r="BC386" s="647" t="s">
        <v>48</v>
      </c>
      <c r="BD386" s="647" t="s">
        <v>48</v>
      </c>
      <c r="BE386" s="647" t="s">
        <v>48</v>
      </c>
      <c r="BF386" s="647" t="s">
        <v>1684</v>
      </c>
      <c r="BG386" s="647" t="s">
        <v>1684</v>
      </c>
      <c r="BH386" s="647" t="s">
        <v>1684</v>
      </c>
      <c r="BI386" s="647" t="s">
        <v>1684</v>
      </c>
      <c r="BJ386" s="647" t="s">
        <v>1684</v>
      </c>
      <c r="BK386" s="647" t="s">
        <v>1684</v>
      </c>
      <c r="BL386" s="647" t="s">
        <v>1684</v>
      </c>
      <c r="BM386" s="647" t="s">
        <v>1684</v>
      </c>
      <c r="BN386" s="647" t="s">
        <v>1684</v>
      </c>
      <c r="BO386" s="647" t="s">
        <v>1684</v>
      </c>
      <c r="BP386" s="647" t="s">
        <v>1684</v>
      </c>
      <c r="BQ386" s="647" t="s">
        <v>1684</v>
      </c>
      <c r="BR386" s="647" t="s">
        <v>1684</v>
      </c>
      <c r="BS386" s="647" t="s">
        <v>1684</v>
      </c>
      <c r="BT386" s="647" t="s">
        <v>1684</v>
      </c>
      <c r="BU386" s="647" t="s">
        <v>1684</v>
      </c>
      <c r="BV386" s="647" t="s">
        <v>1684</v>
      </c>
      <c r="BW386" s="647" t="s">
        <v>1684</v>
      </c>
      <c r="BX386" s="647" t="s">
        <v>1684</v>
      </c>
      <c r="BY386" s="647" t="s">
        <v>1684</v>
      </c>
      <c r="BZ386" s="647" t="s">
        <v>1684</v>
      </c>
      <c r="CA386" s="647" t="s">
        <v>1684</v>
      </c>
      <c r="CB386" s="647" t="s">
        <v>1684</v>
      </c>
      <c r="CC386" s="647" t="s">
        <v>1684</v>
      </c>
      <c r="CD386" s="647" t="s">
        <v>1684</v>
      </c>
      <c r="CE386" s="647" t="s">
        <v>1684</v>
      </c>
      <c r="CF386" s="647" t="s">
        <v>1684</v>
      </c>
      <c r="CG386" s="647" t="s">
        <v>1684</v>
      </c>
      <c r="CH386" s="647" t="s">
        <v>1684</v>
      </c>
      <c r="CI386" s="647" t="s">
        <v>1684</v>
      </c>
      <c r="CJ386" s="647" t="s">
        <v>1684</v>
      </c>
      <c r="CK386" s="647" t="s">
        <v>1684</v>
      </c>
      <c r="CL386" s="647" t="s">
        <v>1684</v>
      </c>
      <c r="CM386" s="647" t="s">
        <v>1684</v>
      </c>
      <c r="CN386" s="647" t="s">
        <v>1684</v>
      </c>
    </row>
    <row r="387" spans="1:92" s="109" customFormat="1">
      <c r="A387" s="329"/>
      <c r="B387" s="646" t="s">
        <v>48</v>
      </c>
      <c r="C387" s="646" t="s">
        <v>48</v>
      </c>
      <c r="D387" s="646" t="s">
        <v>48</v>
      </c>
      <c r="E387" s="646" t="s">
        <v>48</v>
      </c>
      <c r="F387" s="646" t="s">
        <v>48</v>
      </c>
      <c r="G387" s="646" t="s">
        <v>48</v>
      </c>
      <c r="H387" s="646" t="s">
        <v>48</v>
      </c>
      <c r="I387" s="646" t="s">
        <v>48</v>
      </c>
      <c r="J387" s="646" t="s">
        <v>48</v>
      </c>
      <c r="K387" s="646" t="s">
        <v>48</v>
      </c>
      <c r="L387" s="646" t="s">
        <v>48</v>
      </c>
      <c r="M387" s="646" t="s">
        <v>48</v>
      </c>
      <c r="N387" s="646" t="s">
        <v>48</v>
      </c>
      <c r="O387" s="646" t="s">
        <v>48</v>
      </c>
      <c r="P387" s="646" t="s">
        <v>48</v>
      </c>
      <c r="Q387" s="646" t="s">
        <v>48</v>
      </c>
      <c r="R387" s="646" t="s">
        <v>48</v>
      </c>
      <c r="S387" s="646" t="s">
        <v>48</v>
      </c>
      <c r="T387" s="646" t="s">
        <v>48</v>
      </c>
      <c r="U387" s="646" t="s">
        <v>48</v>
      </c>
      <c r="V387" s="646" t="s">
        <v>48</v>
      </c>
      <c r="W387" s="646" t="s">
        <v>48</v>
      </c>
      <c r="X387" s="646" t="s">
        <v>48</v>
      </c>
      <c r="Y387" s="646" t="s">
        <v>48</v>
      </c>
      <c r="Z387" s="646" t="s">
        <v>48</v>
      </c>
      <c r="AA387" s="646" t="s">
        <v>48</v>
      </c>
      <c r="AB387" s="646" t="s">
        <v>48</v>
      </c>
      <c r="AC387" s="646" t="s">
        <v>48</v>
      </c>
      <c r="AD387" s="646" t="s">
        <v>48</v>
      </c>
      <c r="AE387" s="646" t="s">
        <v>48</v>
      </c>
      <c r="AF387" s="646" t="s">
        <v>48</v>
      </c>
      <c r="AG387" s="646" t="s">
        <v>48</v>
      </c>
      <c r="AH387" s="646" t="s">
        <v>48</v>
      </c>
      <c r="AI387" s="646" t="s">
        <v>48</v>
      </c>
      <c r="AJ387" s="646" t="s">
        <v>48</v>
      </c>
      <c r="AK387" s="646" t="s">
        <v>48</v>
      </c>
      <c r="AL387" s="647" t="s">
        <v>48</v>
      </c>
      <c r="AM387" s="647" t="s">
        <v>45</v>
      </c>
      <c r="AN387" s="647" t="s">
        <v>45</v>
      </c>
      <c r="AO387" s="647" t="s">
        <v>45</v>
      </c>
      <c r="AP387" s="647" t="s">
        <v>45</v>
      </c>
      <c r="AQ387" s="647" t="s">
        <v>45</v>
      </c>
      <c r="AR387" s="647" t="s">
        <v>45</v>
      </c>
      <c r="AS387" s="647" t="s">
        <v>45</v>
      </c>
      <c r="AT387" s="647" t="s">
        <v>45</v>
      </c>
      <c r="AU387" s="647" t="s">
        <v>45</v>
      </c>
      <c r="AV387" s="647" t="s">
        <v>45</v>
      </c>
      <c r="AW387" s="647" t="s">
        <v>45</v>
      </c>
      <c r="AX387" s="647" t="s">
        <v>45</v>
      </c>
      <c r="AY387" s="647" t="s">
        <v>45</v>
      </c>
      <c r="AZ387" s="647" t="s">
        <v>45</v>
      </c>
      <c r="BA387" s="647" t="s">
        <v>45</v>
      </c>
      <c r="BB387" s="647" t="s">
        <v>45</v>
      </c>
      <c r="BC387" s="647" t="s">
        <v>48</v>
      </c>
      <c r="BD387" s="647" t="s">
        <v>48</v>
      </c>
      <c r="BE387" s="647" t="s">
        <v>48</v>
      </c>
      <c r="BF387" s="647" t="s">
        <v>1684</v>
      </c>
      <c r="BG387" s="647" t="s">
        <v>1684</v>
      </c>
      <c r="BH387" s="647" t="s">
        <v>1684</v>
      </c>
      <c r="BI387" s="647" t="s">
        <v>1684</v>
      </c>
      <c r="BJ387" s="647" t="s">
        <v>1684</v>
      </c>
      <c r="BK387" s="647" t="s">
        <v>1684</v>
      </c>
      <c r="BL387" s="647" t="s">
        <v>1684</v>
      </c>
      <c r="BM387" s="647" t="s">
        <v>1684</v>
      </c>
      <c r="BN387" s="647" t="s">
        <v>1684</v>
      </c>
      <c r="BO387" s="647" t="s">
        <v>1684</v>
      </c>
      <c r="BP387" s="647" t="s">
        <v>1684</v>
      </c>
      <c r="BQ387" s="647" t="s">
        <v>1684</v>
      </c>
      <c r="BR387" s="647" t="s">
        <v>1684</v>
      </c>
      <c r="BS387" s="647" t="s">
        <v>1684</v>
      </c>
      <c r="BT387" s="647" t="s">
        <v>1684</v>
      </c>
      <c r="BU387" s="647" t="s">
        <v>1684</v>
      </c>
      <c r="BV387" s="647" t="s">
        <v>1684</v>
      </c>
      <c r="BW387" s="647" t="s">
        <v>1684</v>
      </c>
      <c r="BX387" s="647" t="s">
        <v>1684</v>
      </c>
      <c r="BY387" s="647" t="s">
        <v>1684</v>
      </c>
      <c r="BZ387" s="647" t="s">
        <v>1684</v>
      </c>
      <c r="CA387" s="647" t="s">
        <v>1684</v>
      </c>
      <c r="CB387" s="647" t="s">
        <v>1684</v>
      </c>
      <c r="CC387" s="647" t="s">
        <v>1684</v>
      </c>
      <c r="CD387" s="647" t="s">
        <v>1684</v>
      </c>
      <c r="CE387" s="647" t="s">
        <v>1684</v>
      </c>
      <c r="CF387" s="647" t="s">
        <v>1684</v>
      </c>
      <c r="CG387" s="647" t="s">
        <v>1684</v>
      </c>
      <c r="CH387" s="647" t="s">
        <v>1684</v>
      </c>
      <c r="CI387" s="647" t="s">
        <v>1684</v>
      </c>
      <c r="CJ387" s="647" t="s">
        <v>1684</v>
      </c>
      <c r="CK387" s="647" t="s">
        <v>1684</v>
      </c>
      <c r="CL387" s="647" t="s">
        <v>1684</v>
      </c>
      <c r="CM387" s="647" t="s">
        <v>1684</v>
      </c>
      <c r="CN387" s="647" t="s">
        <v>1684</v>
      </c>
    </row>
    <row r="388" spans="1:92" s="109" customFormat="1">
      <c r="A388" s="329"/>
      <c r="B388" s="646" t="s">
        <v>49</v>
      </c>
      <c r="C388" s="646" t="s">
        <v>49</v>
      </c>
      <c r="D388" s="646" t="s">
        <v>50</v>
      </c>
      <c r="E388" s="646" t="s">
        <v>50</v>
      </c>
      <c r="F388" s="646" t="s">
        <v>50</v>
      </c>
      <c r="G388" s="646" t="s">
        <v>50</v>
      </c>
      <c r="H388" s="646" t="s">
        <v>50</v>
      </c>
      <c r="I388" s="646" t="s">
        <v>50</v>
      </c>
      <c r="J388" s="646" t="s">
        <v>50</v>
      </c>
      <c r="K388" s="646" t="s">
        <v>50</v>
      </c>
      <c r="L388" s="646" t="s">
        <v>49</v>
      </c>
      <c r="M388" s="646" t="s">
        <v>49</v>
      </c>
      <c r="N388" s="646" t="s">
        <v>49</v>
      </c>
      <c r="O388" s="646" t="s">
        <v>51</v>
      </c>
      <c r="P388" s="646" t="s">
        <v>51</v>
      </c>
      <c r="Q388" s="646" t="s">
        <v>52</v>
      </c>
      <c r="R388" s="646" t="s">
        <v>52</v>
      </c>
      <c r="S388" s="646" t="s">
        <v>52</v>
      </c>
      <c r="T388" s="646" t="s">
        <v>53</v>
      </c>
      <c r="U388" s="646" t="s">
        <v>53</v>
      </c>
      <c r="V388" s="646" t="s">
        <v>53</v>
      </c>
      <c r="W388" s="646" t="s">
        <v>53</v>
      </c>
      <c r="X388" s="646" t="s">
        <v>53</v>
      </c>
      <c r="Y388" s="646" t="s">
        <v>53</v>
      </c>
      <c r="Z388" s="646" t="s">
        <v>53</v>
      </c>
      <c r="AA388" s="646" t="s">
        <v>53</v>
      </c>
      <c r="AB388" s="646" t="s">
        <v>53</v>
      </c>
      <c r="AC388" s="646" t="s">
        <v>53</v>
      </c>
      <c r="AD388" s="646" t="s">
        <v>53</v>
      </c>
      <c r="AE388" s="646" t="s">
        <v>53</v>
      </c>
      <c r="AF388" s="646" t="s">
        <v>54</v>
      </c>
      <c r="AG388" s="646" t="s">
        <v>54</v>
      </c>
      <c r="AH388" s="646" t="s">
        <v>54</v>
      </c>
      <c r="AI388" s="646" t="s">
        <v>54</v>
      </c>
      <c r="AJ388" s="646" t="s">
        <v>54</v>
      </c>
      <c r="AK388" s="646" t="s">
        <v>54</v>
      </c>
      <c r="AL388" s="647" t="s">
        <v>54</v>
      </c>
      <c r="AM388" s="647" t="s">
        <v>1685</v>
      </c>
      <c r="AN388" s="647" t="s">
        <v>1685</v>
      </c>
      <c r="AO388" s="647" t="s">
        <v>1685</v>
      </c>
      <c r="AP388" s="647" t="s">
        <v>1685</v>
      </c>
      <c r="AQ388" s="647" t="s">
        <v>1685</v>
      </c>
      <c r="AR388" s="647" t="s">
        <v>1685</v>
      </c>
      <c r="AS388" s="647" t="s">
        <v>1685</v>
      </c>
      <c r="AT388" s="647" t="s">
        <v>1685</v>
      </c>
      <c r="AU388" s="647" t="s">
        <v>1685</v>
      </c>
      <c r="AV388" s="647" t="s">
        <v>1685</v>
      </c>
      <c r="AW388" s="647" t="s">
        <v>54</v>
      </c>
      <c r="AX388" s="647" t="s">
        <v>54</v>
      </c>
      <c r="AY388" s="647" t="s">
        <v>54</v>
      </c>
      <c r="AZ388" s="647" t="s">
        <v>54</v>
      </c>
      <c r="BA388" s="647" t="s">
        <v>54</v>
      </c>
      <c r="BB388" s="647" t="s">
        <v>54</v>
      </c>
      <c r="BC388" s="647" t="s">
        <v>53</v>
      </c>
      <c r="BD388" s="647" t="s">
        <v>53</v>
      </c>
      <c r="BE388" s="647" t="s">
        <v>53</v>
      </c>
      <c r="BF388" s="647" t="s">
        <v>53</v>
      </c>
      <c r="BG388" s="647" t="s">
        <v>49</v>
      </c>
      <c r="BH388" s="647" t="s">
        <v>49</v>
      </c>
      <c r="BI388" s="647" t="s">
        <v>49</v>
      </c>
      <c r="BJ388" s="647" t="s">
        <v>49</v>
      </c>
      <c r="BK388" s="647" t="s">
        <v>49</v>
      </c>
      <c r="BL388" s="647" t="s">
        <v>49</v>
      </c>
      <c r="BM388" s="647" t="s">
        <v>49</v>
      </c>
      <c r="BN388" s="647" t="s">
        <v>49</v>
      </c>
      <c r="BO388" s="647" t="s">
        <v>49</v>
      </c>
      <c r="BP388" s="647" t="s">
        <v>49</v>
      </c>
      <c r="BQ388" s="647" t="s">
        <v>49</v>
      </c>
      <c r="BR388" s="647" t="s">
        <v>49</v>
      </c>
      <c r="BS388" s="647" t="s">
        <v>49</v>
      </c>
      <c r="BT388" s="647" t="s">
        <v>49</v>
      </c>
      <c r="BU388" s="647" t="s">
        <v>49</v>
      </c>
      <c r="BV388" s="647" t="s">
        <v>49</v>
      </c>
      <c r="BW388" s="647" t="s">
        <v>49</v>
      </c>
      <c r="BX388" s="647" t="s">
        <v>49</v>
      </c>
      <c r="BY388" s="647" t="s">
        <v>49</v>
      </c>
      <c r="BZ388" s="647" t="s">
        <v>49</v>
      </c>
      <c r="CA388" s="647" t="s">
        <v>49</v>
      </c>
      <c r="CB388" s="647" t="s">
        <v>49</v>
      </c>
      <c r="CC388" s="647" t="s">
        <v>49</v>
      </c>
      <c r="CD388" s="647" t="s">
        <v>49</v>
      </c>
      <c r="CE388" s="647" t="s">
        <v>1683</v>
      </c>
      <c r="CF388" s="647" t="s">
        <v>1683</v>
      </c>
      <c r="CG388" s="647" t="s">
        <v>1683</v>
      </c>
      <c r="CH388" s="647" t="s">
        <v>1683</v>
      </c>
      <c r="CI388" s="647" t="s">
        <v>1683</v>
      </c>
      <c r="CJ388" s="647" t="s">
        <v>1683</v>
      </c>
      <c r="CK388" s="647" t="s">
        <v>1683</v>
      </c>
      <c r="CL388" s="647" t="s">
        <v>1683</v>
      </c>
      <c r="CM388" s="647" t="s">
        <v>1683</v>
      </c>
      <c r="CN388" s="647" t="s">
        <v>1683</v>
      </c>
    </row>
    <row r="389" spans="1:92" s="109" customFormat="1">
      <c r="A389" s="329"/>
      <c r="B389" s="646" t="s">
        <v>55</v>
      </c>
      <c r="C389" s="646" t="s">
        <v>55</v>
      </c>
      <c r="D389" s="646" t="s">
        <v>56</v>
      </c>
      <c r="E389" s="646" t="s">
        <v>56</v>
      </c>
      <c r="F389" s="646" t="s">
        <v>56</v>
      </c>
      <c r="G389" s="646" t="s">
        <v>56</v>
      </c>
      <c r="H389" s="646" t="s">
        <v>56</v>
      </c>
      <c r="I389" s="646" t="s">
        <v>56</v>
      </c>
      <c r="J389" s="646" t="s">
        <v>56</v>
      </c>
      <c r="K389" s="646" t="s">
        <v>56</v>
      </c>
      <c r="L389" s="646" t="s">
        <v>56</v>
      </c>
      <c r="M389" s="646" t="s">
        <v>56</v>
      </c>
      <c r="N389" s="646" t="s">
        <v>56</v>
      </c>
      <c r="O389" s="646" t="s">
        <v>57</v>
      </c>
      <c r="P389" s="646" t="s">
        <v>57</v>
      </c>
      <c r="Q389" s="646" t="s">
        <v>57</v>
      </c>
      <c r="R389" s="646" t="s">
        <v>57</v>
      </c>
      <c r="S389" s="646" t="s">
        <v>57</v>
      </c>
      <c r="T389" s="646" t="s">
        <v>58</v>
      </c>
      <c r="U389" s="646" t="s">
        <v>58</v>
      </c>
      <c r="V389" s="646" t="s">
        <v>58</v>
      </c>
      <c r="W389" s="646" t="s">
        <v>58</v>
      </c>
      <c r="X389" s="646" t="s">
        <v>58</v>
      </c>
      <c r="Y389" s="646" t="s">
        <v>58</v>
      </c>
      <c r="Z389" s="646" t="s">
        <v>58</v>
      </c>
      <c r="AA389" s="646" t="s">
        <v>58</v>
      </c>
      <c r="AB389" s="646" t="s">
        <v>58</v>
      </c>
      <c r="AC389" s="646" t="s">
        <v>58</v>
      </c>
      <c r="AD389" s="646" t="s">
        <v>58</v>
      </c>
      <c r="AE389" s="646" t="s">
        <v>58</v>
      </c>
      <c r="AF389" s="646" t="s">
        <v>58</v>
      </c>
      <c r="AG389" s="647" t="s">
        <v>55</v>
      </c>
      <c r="AH389" s="647" t="s">
        <v>55</v>
      </c>
      <c r="AI389" s="647" t="s">
        <v>55</v>
      </c>
      <c r="AJ389" s="647" t="s">
        <v>55</v>
      </c>
      <c r="AK389" s="647" t="s">
        <v>55</v>
      </c>
      <c r="AL389" s="647" t="s">
        <v>55</v>
      </c>
      <c r="AM389" s="647" t="s">
        <v>55</v>
      </c>
      <c r="AN389" s="647" t="s">
        <v>55</v>
      </c>
      <c r="AO389" s="647" t="s">
        <v>55</v>
      </c>
      <c r="AP389" s="647" t="s">
        <v>55</v>
      </c>
      <c r="AQ389" s="647" t="s">
        <v>56</v>
      </c>
      <c r="AR389" s="647" t="s">
        <v>56</v>
      </c>
      <c r="AS389" s="647" t="s">
        <v>56</v>
      </c>
      <c r="AT389" s="647" t="s">
        <v>56</v>
      </c>
      <c r="AU389" s="647" t="s">
        <v>56</v>
      </c>
      <c r="AV389" s="647" t="s">
        <v>56</v>
      </c>
      <c r="AW389" s="647" t="s">
        <v>54</v>
      </c>
      <c r="AX389" s="647" t="s">
        <v>54</v>
      </c>
      <c r="AY389" s="647" t="s">
        <v>54</v>
      </c>
      <c r="AZ389" s="647" t="s">
        <v>54</v>
      </c>
      <c r="BA389" s="647" t="s">
        <v>54</v>
      </c>
      <c r="BB389" s="647" t="s">
        <v>54</v>
      </c>
      <c r="BC389" s="647" t="s">
        <v>53</v>
      </c>
      <c r="BD389" s="647" t="s">
        <v>1686</v>
      </c>
      <c r="BE389" s="647" t="s">
        <v>1686</v>
      </c>
      <c r="BF389" s="647" t="s">
        <v>49</v>
      </c>
      <c r="BG389" s="647" t="s">
        <v>49</v>
      </c>
      <c r="BH389" s="647" t="s">
        <v>49</v>
      </c>
      <c r="BI389" s="647" t="s">
        <v>49</v>
      </c>
      <c r="BJ389" s="647" t="s">
        <v>49</v>
      </c>
      <c r="BK389" s="647" t="s">
        <v>49</v>
      </c>
      <c r="BL389" s="647" t="s">
        <v>49</v>
      </c>
      <c r="BM389" s="647" t="s">
        <v>49</v>
      </c>
      <c r="BN389" s="647" t="s">
        <v>49</v>
      </c>
      <c r="BO389" s="647" t="s">
        <v>49</v>
      </c>
      <c r="BP389" s="647" t="s">
        <v>49</v>
      </c>
      <c r="BQ389" s="647" t="s">
        <v>49</v>
      </c>
      <c r="BR389" s="647" t="s">
        <v>49</v>
      </c>
      <c r="BS389" s="647" t="s">
        <v>49</v>
      </c>
      <c r="BT389" s="647" t="s">
        <v>49</v>
      </c>
      <c r="BU389" s="647" t="s">
        <v>49</v>
      </c>
      <c r="BV389" s="647" t="s">
        <v>49</v>
      </c>
      <c r="BW389" s="647" t="s">
        <v>49</v>
      </c>
      <c r="BX389" s="647" t="s">
        <v>49</v>
      </c>
      <c r="BY389" s="647" t="s">
        <v>49</v>
      </c>
      <c r="BZ389" s="647" t="s">
        <v>49</v>
      </c>
      <c r="CA389" s="647" t="s">
        <v>49</v>
      </c>
      <c r="CB389" s="647" t="s">
        <v>49</v>
      </c>
      <c r="CC389" s="647" t="s">
        <v>49</v>
      </c>
      <c r="CD389" s="647" t="s">
        <v>49</v>
      </c>
      <c r="CE389" s="647" t="s">
        <v>49</v>
      </c>
      <c r="CF389" s="647" t="s">
        <v>49</v>
      </c>
      <c r="CG389" s="647" t="s">
        <v>49</v>
      </c>
      <c r="CH389" s="647" t="s">
        <v>49</v>
      </c>
      <c r="CI389" s="647" t="s">
        <v>49</v>
      </c>
      <c r="CJ389" s="647" t="s">
        <v>49</v>
      </c>
      <c r="CK389" s="647" t="s">
        <v>49</v>
      </c>
      <c r="CL389" s="647" t="s">
        <v>49</v>
      </c>
      <c r="CM389" s="647" t="s">
        <v>49</v>
      </c>
      <c r="CN389" s="647" t="s">
        <v>1687</v>
      </c>
    </row>
    <row r="390" spans="1:92" s="109" customFormat="1">
      <c r="A390" s="329"/>
      <c r="B390" s="646" t="s">
        <v>59</v>
      </c>
      <c r="C390" s="646" t="s">
        <v>59</v>
      </c>
      <c r="D390" s="646" t="s">
        <v>60</v>
      </c>
      <c r="E390" s="646" t="s">
        <v>60</v>
      </c>
      <c r="F390" s="646" t="s">
        <v>60</v>
      </c>
      <c r="G390" s="646" t="s">
        <v>60</v>
      </c>
      <c r="H390" s="646" t="s">
        <v>60</v>
      </c>
      <c r="I390" s="646" t="s">
        <v>60</v>
      </c>
      <c r="J390" s="646" t="s">
        <v>60</v>
      </c>
      <c r="K390" s="646" t="s">
        <v>60</v>
      </c>
      <c r="L390" s="646" t="s">
        <v>59</v>
      </c>
      <c r="M390" s="646" t="s">
        <v>59</v>
      </c>
      <c r="N390" s="646" t="s">
        <v>59</v>
      </c>
      <c r="O390" s="646" t="s">
        <v>61</v>
      </c>
      <c r="P390" s="646" t="s">
        <v>61</v>
      </c>
      <c r="Q390" s="646" t="s">
        <v>62</v>
      </c>
      <c r="R390" s="646" t="s">
        <v>62</v>
      </c>
      <c r="S390" s="646" t="s">
        <v>62</v>
      </c>
      <c r="T390" s="646" t="s">
        <v>50</v>
      </c>
      <c r="U390" s="646" t="s">
        <v>50</v>
      </c>
      <c r="V390" s="646" t="s">
        <v>50</v>
      </c>
      <c r="W390" s="646" t="s">
        <v>50</v>
      </c>
      <c r="X390" s="646" t="s">
        <v>49</v>
      </c>
      <c r="Y390" s="646" t="s">
        <v>49</v>
      </c>
      <c r="Z390" s="646" t="s">
        <v>49</v>
      </c>
      <c r="AA390" s="646" t="s">
        <v>49</v>
      </c>
      <c r="AB390" s="646" t="s">
        <v>49</v>
      </c>
      <c r="AC390" s="646" t="s">
        <v>49</v>
      </c>
      <c r="AD390" s="646" t="s">
        <v>49</v>
      </c>
      <c r="AE390" s="646" t="s">
        <v>49</v>
      </c>
      <c r="AF390" s="646" t="s">
        <v>53</v>
      </c>
      <c r="AG390" s="646" t="s">
        <v>53</v>
      </c>
      <c r="AH390" s="646" t="s">
        <v>53</v>
      </c>
      <c r="AI390" s="646" t="s">
        <v>53</v>
      </c>
      <c r="AJ390" s="646" t="s">
        <v>53</v>
      </c>
      <c r="AK390" s="646" t="s">
        <v>53</v>
      </c>
      <c r="AL390" s="647" t="s">
        <v>53</v>
      </c>
      <c r="AM390" s="647" t="s">
        <v>54</v>
      </c>
      <c r="AN390" s="647" t="s">
        <v>54</v>
      </c>
      <c r="AO390" s="647" t="s">
        <v>54</v>
      </c>
      <c r="AP390" s="647" t="s">
        <v>54</v>
      </c>
      <c r="AQ390" s="647" t="s">
        <v>54</v>
      </c>
      <c r="AR390" s="647" t="s">
        <v>54</v>
      </c>
      <c r="AS390" s="647" t="s">
        <v>54</v>
      </c>
      <c r="AT390" s="647" t="s">
        <v>54</v>
      </c>
      <c r="AU390" s="647" t="s">
        <v>54</v>
      </c>
      <c r="AV390" s="647" t="s">
        <v>54</v>
      </c>
      <c r="AW390" s="647" t="s">
        <v>54</v>
      </c>
      <c r="AX390" s="647" t="s">
        <v>54</v>
      </c>
      <c r="AY390" s="647" t="s">
        <v>54</v>
      </c>
      <c r="AZ390" s="647" t="s">
        <v>54</v>
      </c>
      <c r="BA390" s="647" t="s">
        <v>54</v>
      </c>
      <c r="BB390" s="647" t="s">
        <v>54</v>
      </c>
      <c r="BC390" s="647" t="s">
        <v>53</v>
      </c>
      <c r="BD390" s="647" t="s">
        <v>53</v>
      </c>
      <c r="BE390" s="647" t="s">
        <v>53</v>
      </c>
      <c r="BF390" s="647" t="s">
        <v>50</v>
      </c>
      <c r="BG390" s="647" t="s">
        <v>50</v>
      </c>
      <c r="BH390" s="647" t="s">
        <v>50</v>
      </c>
      <c r="BI390" s="647" t="s">
        <v>50</v>
      </c>
      <c r="BJ390" s="647" t="s">
        <v>50</v>
      </c>
      <c r="BK390" s="647" t="s">
        <v>50</v>
      </c>
      <c r="BL390" s="647" t="s">
        <v>50</v>
      </c>
      <c r="BM390" s="647" t="s">
        <v>50</v>
      </c>
      <c r="BN390" s="647" t="s">
        <v>50</v>
      </c>
      <c r="BO390" s="647" t="s">
        <v>50</v>
      </c>
      <c r="BP390" s="647" t="s">
        <v>50</v>
      </c>
      <c r="BQ390" s="647" t="s">
        <v>50</v>
      </c>
      <c r="BR390" s="647" t="s">
        <v>50</v>
      </c>
      <c r="BS390" s="647" t="s">
        <v>50</v>
      </c>
      <c r="BT390" s="647" t="s">
        <v>50</v>
      </c>
      <c r="BU390" s="647" t="s">
        <v>50</v>
      </c>
      <c r="BV390" s="647" t="s">
        <v>50</v>
      </c>
      <c r="BW390" s="647" t="s">
        <v>50</v>
      </c>
      <c r="BX390" s="647" t="s">
        <v>50</v>
      </c>
      <c r="BY390" s="647" t="s">
        <v>49</v>
      </c>
      <c r="BZ390" s="647" t="s">
        <v>49</v>
      </c>
      <c r="CA390" s="647" t="s">
        <v>49</v>
      </c>
      <c r="CB390" s="647" t="s">
        <v>49</v>
      </c>
      <c r="CC390" s="647" t="s">
        <v>49</v>
      </c>
      <c r="CD390" s="647" t="s">
        <v>49</v>
      </c>
      <c r="CE390" s="647" t="s">
        <v>49</v>
      </c>
      <c r="CF390" s="647" t="s">
        <v>49</v>
      </c>
      <c r="CG390" s="647" t="s">
        <v>49</v>
      </c>
      <c r="CH390" s="647" t="s">
        <v>49</v>
      </c>
      <c r="CI390" s="647" t="s">
        <v>49</v>
      </c>
      <c r="CJ390" s="647" t="s">
        <v>49</v>
      </c>
      <c r="CK390" s="647" t="s">
        <v>49</v>
      </c>
      <c r="CL390" s="647" t="s">
        <v>49</v>
      </c>
      <c r="CM390" s="647" t="s">
        <v>49</v>
      </c>
      <c r="CN390" s="647" t="s">
        <v>1687</v>
      </c>
    </row>
    <row r="391" spans="1:92" s="109" customFormat="1">
      <c r="A391" s="329"/>
      <c r="B391" s="647" t="s">
        <v>1458</v>
      </c>
      <c r="C391" s="647" t="s">
        <v>1458</v>
      </c>
      <c r="D391" s="647" t="s">
        <v>1458</v>
      </c>
      <c r="E391" s="647" t="s">
        <v>1458</v>
      </c>
      <c r="F391" s="647" t="s">
        <v>1458</v>
      </c>
      <c r="G391" s="647" t="s">
        <v>1458</v>
      </c>
      <c r="H391" s="647" t="s">
        <v>1458</v>
      </c>
      <c r="I391" s="647" t="s">
        <v>1458</v>
      </c>
      <c r="J391" s="647" t="s">
        <v>1458</v>
      </c>
      <c r="K391" s="647" t="s">
        <v>1458</v>
      </c>
      <c r="L391" s="647" t="s">
        <v>1458</v>
      </c>
      <c r="M391" s="647" t="s">
        <v>1458</v>
      </c>
      <c r="N391" s="647" t="s">
        <v>1458</v>
      </c>
      <c r="O391" s="647" t="s">
        <v>1458</v>
      </c>
      <c r="P391" s="647" t="s">
        <v>1458</v>
      </c>
      <c r="Q391" s="647" t="s">
        <v>1458</v>
      </c>
      <c r="R391" s="647" t="s">
        <v>1458</v>
      </c>
      <c r="S391" s="647" t="s">
        <v>1458</v>
      </c>
      <c r="T391" s="647" t="s">
        <v>1458</v>
      </c>
      <c r="U391" s="647" t="s">
        <v>1458</v>
      </c>
      <c r="V391" s="647" t="s">
        <v>1458</v>
      </c>
      <c r="W391" s="647" t="s">
        <v>1458</v>
      </c>
      <c r="X391" s="647" t="s">
        <v>1458</v>
      </c>
      <c r="Y391" s="647" t="s">
        <v>1458</v>
      </c>
      <c r="Z391" s="647" t="s">
        <v>1458</v>
      </c>
      <c r="AA391" s="647" t="s">
        <v>1458</v>
      </c>
      <c r="AB391" s="647" t="s">
        <v>1458</v>
      </c>
      <c r="AC391" s="647" t="s">
        <v>1458</v>
      </c>
      <c r="AD391" s="647" t="s">
        <v>1458</v>
      </c>
      <c r="AE391" s="647" t="s">
        <v>1458</v>
      </c>
      <c r="AF391" s="647" t="s">
        <v>1458</v>
      </c>
      <c r="AG391" s="647" t="s">
        <v>1458</v>
      </c>
      <c r="AH391" s="647" t="s">
        <v>1458</v>
      </c>
      <c r="AI391" s="647" t="s">
        <v>1458</v>
      </c>
      <c r="AJ391" s="647" t="s">
        <v>1458</v>
      </c>
      <c r="AK391" s="647" t="s">
        <v>1458</v>
      </c>
      <c r="AL391" s="647" t="s">
        <v>1458</v>
      </c>
      <c r="AM391" s="647" t="s">
        <v>1458</v>
      </c>
      <c r="AN391" s="647" t="s">
        <v>1458</v>
      </c>
      <c r="AO391" s="647" t="s">
        <v>1458</v>
      </c>
      <c r="AP391" s="647" t="s">
        <v>1458</v>
      </c>
      <c r="AQ391" s="647" t="s">
        <v>1458</v>
      </c>
      <c r="AR391" s="647" t="s">
        <v>1458</v>
      </c>
      <c r="AS391" s="647" t="s">
        <v>1458</v>
      </c>
      <c r="AT391" s="647" t="s">
        <v>1458</v>
      </c>
      <c r="AU391" s="647" t="s">
        <v>1688</v>
      </c>
      <c r="AV391" s="647" t="s">
        <v>1680</v>
      </c>
      <c r="AW391" s="647" t="s">
        <v>1680</v>
      </c>
      <c r="AX391" s="647" t="s">
        <v>1680</v>
      </c>
      <c r="AY391" s="647" t="s">
        <v>1680</v>
      </c>
      <c r="AZ391" s="647" t="s">
        <v>1681</v>
      </c>
      <c r="BA391" s="647" t="s">
        <v>1681</v>
      </c>
      <c r="BB391" s="647" t="s">
        <v>1681</v>
      </c>
      <c r="BC391" s="647" t="s">
        <v>1680</v>
      </c>
      <c r="BD391" s="647" t="s">
        <v>1680</v>
      </c>
      <c r="BE391" s="647" t="s">
        <v>1681</v>
      </c>
      <c r="BF391" s="647" t="s">
        <v>1681</v>
      </c>
      <c r="BG391" s="647" t="s">
        <v>1681</v>
      </c>
      <c r="BH391" s="647" t="s">
        <v>1681</v>
      </c>
      <c r="BI391" s="647" t="s">
        <v>1681</v>
      </c>
      <c r="BJ391" s="647" t="s">
        <v>1680</v>
      </c>
      <c r="BK391" s="647" t="s">
        <v>1681</v>
      </c>
      <c r="BL391" s="647" t="s">
        <v>1681</v>
      </c>
      <c r="BM391" s="647" t="s">
        <v>1681</v>
      </c>
      <c r="BN391" s="647" t="s">
        <v>1681</v>
      </c>
      <c r="BO391" s="647" t="s">
        <v>1680</v>
      </c>
      <c r="BP391" s="647" t="s">
        <v>1680</v>
      </c>
      <c r="BQ391" s="647" t="s">
        <v>1680</v>
      </c>
      <c r="BR391" s="647" t="s">
        <v>1680</v>
      </c>
      <c r="BS391" s="647" t="s">
        <v>1680</v>
      </c>
      <c r="BT391" s="647" t="s">
        <v>1680</v>
      </c>
      <c r="BU391" s="647" t="s">
        <v>1680</v>
      </c>
      <c r="BV391" s="647" t="s">
        <v>1680</v>
      </c>
      <c r="BW391" s="647" t="s">
        <v>1680</v>
      </c>
      <c r="BX391" s="647" t="s">
        <v>1680</v>
      </c>
      <c r="BY391" s="647" t="s">
        <v>1680</v>
      </c>
      <c r="BZ391" s="647" t="s">
        <v>1680</v>
      </c>
      <c r="CA391" s="647" t="s">
        <v>1680</v>
      </c>
      <c r="CB391" s="647" t="s">
        <v>1680</v>
      </c>
      <c r="CC391" s="647" t="s">
        <v>1680</v>
      </c>
      <c r="CD391" s="647" t="s">
        <v>1680</v>
      </c>
      <c r="CE391" s="647" t="s">
        <v>1680</v>
      </c>
      <c r="CF391" s="647" t="s">
        <v>1680</v>
      </c>
      <c r="CG391" s="647" t="s">
        <v>1680</v>
      </c>
      <c r="CH391" s="647" t="s">
        <v>1680</v>
      </c>
      <c r="CI391" s="647" t="s">
        <v>1680</v>
      </c>
      <c r="CJ391" s="647" t="s">
        <v>1680</v>
      </c>
      <c r="CK391" s="647" t="s">
        <v>1680</v>
      </c>
      <c r="CL391" s="647" t="s">
        <v>1688</v>
      </c>
      <c r="CM391" s="647" t="s">
        <v>1688</v>
      </c>
      <c r="CN391" s="647" t="s">
        <v>1688</v>
      </c>
    </row>
    <row r="392" spans="1:92" s="109" customFormat="1">
      <c r="A392" s="329"/>
      <c r="B392" s="646"/>
      <c r="C392" s="646"/>
      <c r="D392" s="646"/>
      <c r="E392" s="646"/>
      <c r="F392" s="646"/>
      <c r="G392" s="646"/>
      <c r="H392" s="646"/>
      <c r="I392" s="646"/>
      <c r="J392" s="646"/>
      <c r="K392" s="646"/>
      <c r="L392" s="647"/>
      <c r="M392" s="647"/>
      <c r="N392" s="647"/>
      <c r="O392" s="647"/>
      <c r="P392" s="647"/>
      <c r="Q392" s="647"/>
      <c r="R392" s="647"/>
      <c r="S392" s="647"/>
      <c r="T392" s="647"/>
      <c r="U392" s="647"/>
      <c r="V392" s="647"/>
      <c r="W392" s="647"/>
      <c r="X392" s="647"/>
      <c r="Y392" s="647"/>
      <c r="Z392" s="647"/>
      <c r="AA392" s="647"/>
      <c r="AB392" s="647"/>
      <c r="AC392" s="647"/>
      <c r="AD392" s="647"/>
      <c r="AE392" s="647"/>
      <c r="AF392" s="647"/>
      <c r="AG392" s="647"/>
      <c r="AH392" s="647"/>
      <c r="AI392" s="647"/>
      <c r="AJ392" s="647"/>
      <c r="AK392" s="647"/>
      <c r="AL392" s="647"/>
      <c r="AM392" s="647"/>
      <c r="AN392" s="647"/>
      <c r="AO392" s="647"/>
      <c r="AP392" s="647"/>
      <c r="AQ392" s="647"/>
      <c r="AR392" s="647"/>
      <c r="AS392" s="647"/>
      <c r="AT392" s="647"/>
      <c r="AU392" s="647"/>
      <c r="AV392" s="647"/>
      <c r="AW392" s="647"/>
      <c r="AX392" s="647"/>
      <c r="AY392" s="647"/>
      <c r="AZ392" s="647"/>
      <c r="BA392" s="647"/>
      <c r="BB392" s="647"/>
      <c r="BC392" s="647"/>
      <c r="BD392" s="647"/>
      <c r="BE392" s="647"/>
      <c r="BF392" s="647"/>
      <c r="BG392" s="647"/>
      <c r="BH392" s="647"/>
      <c r="BI392" s="647"/>
      <c r="BJ392" s="647"/>
      <c r="BK392" s="647"/>
      <c r="BL392" s="647"/>
      <c r="BM392" s="647"/>
      <c r="BN392" s="647"/>
      <c r="BO392" s="647"/>
      <c r="BP392" s="647"/>
      <c r="BQ392" s="647"/>
      <c r="BR392" s="647"/>
      <c r="BS392" s="647"/>
      <c r="BT392" s="647"/>
      <c r="BU392" s="647"/>
      <c r="BV392" s="647"/>
      <c r="BW392" s="647"/>
      <c r="BX392" s="647"/>
      <c r="BY392" s="647"/>
      <c r="BZ392" s="647"/>
      <c r="CA392" s="647"/>
      <c r="CB392" s="647"/>
      <c r="CC392" s="647"/>
      <c r="CD392" s="647"/>
      <c r="CE392" s="647"/>
      <c r="CF392" s="647"/>
      <c r="CG392" s="647"/>
      <c r="CH392" s="647"/>
      <c r="CI392" s="647"/>
      <c r="CJ392" s="647"/>
      <c r="CK392" s="647"/>
      <c r="CL392" s="647"/>
      <c r="CM392" s="647"/>
      <c r="CN392" s="647"/>
    </row>
    <row r="393" spans="1:92" s="109" customFormat="1">
      <c r="A393" s="329"/>
      <c r="B393" s="646" t="s">
        <v>40</v>
      </c>
      <c r="C393" s="646" t="s">
        <v>39</v>
      </c>
      <c r="D393" s="646" t="s">
        <v>39</v>
      </c>
      <c r="E393" s="646" t="s">
        <v>39</v>
      </c>
      <c r="F393" s="646" t="s">
        <v>39</v>
      </c>
      <c r="G393" s="646" t="s">
        <v>39</v>
      </c>
      <c r="H393" s="646" t="s">
        <v>39</v>
      </c>
      <c r="I393" s="646" t="s">
        <v>39</v>
      </c>
      <c r="J393" s="646" t="s">
        <v>39</v>
      </c>
      <c r="K393" s="646" t="s">
        <v>39</v>
      </c>
      <c r="L393" s="646" t="s">
        <v>39</v>
      </c>
      <c r="M393" s="646" t="s">
        <v>39</v>
      </c>
      <c r="N393" s="646" t="s">
        <v>39</v>
      </c>
      <c r="O393" s="646" t="s">
        <v>63</v>
      </c>
      <c r="P393" s="646" t="s">
        <v>63</v>
      </c>
      <c r="Q393" s="646" t="s">
        <v>63</v>
      </c>
      <c r="R393" s="646" t="s">
        <v>63</v>
      </c>
      <c r="S393" s="646" t="s">
        <v>63</v>
      </c>
      <c r="T393" s="646" t="s">
        <v>39</v>
      </c>
      <c r="U393" s="646" t="s">
        <v>39</v>
      </c>
      <c r="V393" s="646" t="s">
        <v>39</v>
      </c>
      <c r="W393" s="646" t="s">
        <v>40</v>
      </c>
      <c r="X393" s="646" t="s">
        <v>40</v>
      </c>
      <c r="Y393" s="646" t="s">
        <v>40</v>
      </c>
      <c r="Z393" s="646" t="s">
        <v>40</v>
      </c>
      <c r="AA393" s="646" t="s">
        <v>41</v>
      </c>
      <c r="AB393" s="646" t="s">
        <v>41</v>
      </c>
      <c r="AC393" s="646" t="s">
        <v>41</v>
      </c>
      <c r="AD393" s="646" t="s">
        <v>41</v>
      </c>
      <c r="AE393" s="646" t="s">
        <v>41</v>
      </c>
      <c r="AF393" s="646" t="s">
        <v>41</v>
      </c>
      <c r="AG393" s="647" t="s">
        <v>41</v>
      </c>
      <c r="AH393" s="647" t="s">
        <v>41</v>
      </c>
      <c r="AI393" s="647" t="s">
        <v>41</v>
      </c>
      <c r="AJ393" s="647" t="s">
        <v>41</v>
      </c>
      <c r="AK393" s="647" t="s">
        <v>41</v>
      </c>
      <c r="AL393" s="647" t="s">
        <v>41</v>
      </c>
      <c r="AM393" s="647" t="s">
        <v>41</v>
      </c>
      <c r="AN393" s="647" t="s">
        <v>41</v>
      </c>
      <c r="AO393" s="647" t="s">
        <v>1679</v>
      </c>
      <c r="AP393" s="647" t="s">
        <v>1679</v>
      </c>
      <c r="AQ393" s="647" t="s">
        <v>1679</v>
      </c>
      <c r="AR393" s="647" t="s">
        <v>1679</v>
      </c>
      <c r="AS393" s="647" t="s">
        <v>1679</v>
      </c>
      <c r="AT393" s="647" t="s">
        <v>1679</v>
      </c>
      <c r="AU393" s="647" t="s">
        <v>1679</v>
      </c>
      <c r="AV393" s="647" t="s">
        <v>1679</v>
      </c>
      <c r="AW393" s="647" t="s">
        <v>1679</v>
      </c>
      <c r="AX393" s="647" t="s">
        <v>41</v>
      </c>
      <c r="AY393" s="647" t="s">
        <v>41</v>
      </c>
      <c r="AZ393" s="647" t="s">
        <v>41</v>
      </c>
      <c r="BA393" s="647" t="s">
        <v>41</v>
      </c>
      <c r="BB393" s="647" t="s">
        <v>41</v>
      </c>
      <c r="BC393" s="647" t="s">
        <v>41</v>
      </c>
      <c r="BD393" s="647" t="s">
        <v>40</v>
      </c>
      <c r="BE393" s="647" t="s">
        <v>40</v>
      </c>
      <c r="BF393" s="647" t="s">
        <v>39</v>
      </c>
      <c r="BG393" s="647" t="s">
        <v>39</v>
      </c>
      <c r="BH393" s="647" t="s">
        <v>39</v>
      </c>
      <c r="BI393" s="647" t="s">
        <v>39</v>
      </c>
      <c r="BJ393" s="647" t="s">
        <v>39</v>
      </c>
      <c r="BK393" s="647" t="s">
        <v>39</v>
      </c>
      <c r="BL393" s="647" t="s">
        <v>39</v>
      </c>
      <c r="BM393" s="647" t="s">
        <v>38</v>
      </c>
      <c r="BN393" s="647" t="s">
        <v>38</v>
      </c>
      <c r="BO393" s="647" t="s">
        <v>38</v>
      </c>
      <c r="BP393" s="647" t="s">
        <v>38</v>
      </c>
      <c r="BQ393" s="647" t="s">
        <v>38</v>
      </c>
      <c r="BR393" s="647" t="s">
        <v>38</v>
      </c>
      <c r="BS393" s="647" t="s">
        <v>38</v>
      </c>
      <c r="BT393" s="647" t="s">
        <v>38</v>
      </c>
      <c r="BU393" s="647" t="s">
        <v>38</v>
      </c>
      <c r="BV393" s="647" t="s">
        <v>38</v>
      </c>
      <c r="BW393" s="647" t="s">
        <v>38</v>
      </c>
      <c r="BX393" s="647" t="s">
        <v>38</v>
      </c>
      <c r="BY393" s="647" t="s">
        <v>38</v>
      </c>
      <c r="BZ393" s="647" t="s">
        <v>38</v>
      </c>
      <c r="CA393" s="647" t="s">
        <v>38</v>
      </c>
      <c r="CB393" s="647" t="s">
        <v>38</v>
      </c>
      <c r="CC393" s="647" t="s">
        <v>38</v>
      </c>
      <c r="CD393" s="647" t="s">
        <v>38</v>
      </c>
      <c r="CE393" s="647" t="s">
        <v>38</v>
      </c>
      <c r="CF393" s="647" t="s">
        <v>38</v>
      </c>
      <c r="CG393" s="647" t="s">
        <v>38</v>
      </c>
      <c r="CH393" s="647" t="s">
        <v>38</v>
      </c>
      <c r="CI393" s="647" t="s">
        <v>38</v>
      </c>
      <c r="CJ393" s="647" t="s">
        <v>38</v>
      </c>
      <c r="CK393" s="647" t="s">
        <v>39</v>
      </c>
      <c r="CL393" s="647" t="s">
        <v>39</v>
      </c>
      <c r="CM393" s="647" t="s">
        <v>39</v>
      </c>
      <c r="CN393" s="647" t="s">
        <v>39</v>
      </c>
    </row>
    <row r="394" spans="1:92" s="109" customFormat="1">
      <c r="A394" s="329"/>
      <c r="B394" s="647" t="s">
        <v>1458</v>
      </c>
      <c r="C394" s="647" t="s">
        <v>1458</v>
      </c>
      <c r="D394" s="647" t="s">
        <v>1458</v>
      </c>
      <c r="E394" s="647" t="s">
        <v>1458</v>
      </c>
      <c r="F394" s="647" t="s">
        <v>1458</v>
      </c>
      <c r="G394" s="647" t="s">
        <v>1458</v>
      </c>
      <c r="H394" s="647" t="s">
        <v>1458</v>
      </c>
      <c r="I394" s="647" t="s">
        <v>1458</v>
      </c>
      <c r="J394" s="647" t="s">
        <v>1458</v>
      </c>
      <c r="K394" s="647" t="s">
        <v>1458</v>
      </c>
      <c r="L394" s="647" t="s">
        <v>1458</v>
      </c>
      <c r="M394" s="647" t="s">
        <v>1458</v>
      </c>
      <c r="N394" s="647" t="s">
        <v>1458</v>
      </c>
      <c r="O394" s="647" t="s">
        <v>1458</v>
      </c>
      <c r="P394" s="647" t="s">
        <v>1458</v>
      </c>
      <c r="Q394" s="647" t="s">
        <v>1458</v>
      </c>
      <c r="R394" s="647" t="s">
        <v>1458</v>
      </c>
      <c r="S394" s="647" t="s">
        <v>1458</v>
      </c>
      <c r="T394" s="647" t="s">
        <v>1458</v>
      </c>
      <c r="U394" s="647" t="s">
        <v>1458</v>
      </c>
      <c r="V394" s="647" t="s">
        <v>1458</v>
      </c>
      <c r="W394" s="647" t="s">
        <v>1458</v>
      </c>
      <c r="X394" s="647" t="s">
        <v>1458</v>
      </c>
      <c r="Y394" s="647" t="s">
        <v>1458</v>
      </c>
      <c r="Z394" s="647" t="s">
        <v>1458</v>
      </c>
      <c r="AA394" s="647" t="s">
        <v>1458</v>
      </c>
      <c r="AB394" s="647" t="s">
        <v>1458</v>
      </c>
      <c r="AC394" s="647" t="s">
        <v>1458</v>
      </c>
      <c r="AD394" s="647" t="s">
        <v>1458</v>
      </c>
      <c r="AE394" s="647" t="s">
        <v>1458</v>
      </c>
      <c r="AF394" s="647" t="s">
        <v>1458</v>
      </c>
      <c r="AG394" s="647" t="s">
        <v>1458</v>
      </c>
      <c r="AH394" s="647" t="s">
        <v>1458</v>
      </c>
      <c r="AI394" s="647" t="s">
        <v>1458</v>
      </c>
      <c r="AJ394" s="647" t="s">
        <v>1458</v>
      </c>
      <c r="AK394" s="647" t="s">
        <v>1458</v>
      </c>
      <c r="AL394" s="647" t="s">
        <v>1458</v>
      </c>
      <c r="AM394" s="647" t="s">
        <v>1688</v>
      </c>
      <c r="AN394" s="647" t="s">
        <v>1688</v>
      </c>
      <c r="AO394" s="647" t="s">
        <v>1680</v>
      </c>
      <c r="AP394" s="647" t="s">
        <v>1680</v>
      </c>
      <c r="AQ394" s="647" t="s">
        <v>1680</v>
      </c>
      <c r="AR394" s="647" t="s">
        <v>1680</v>
      </c>
      <c r="AS394" s="647" t="s">
        <v>1680</v>
      </c>
      <c r="AT394" s="647" t="s">
        <v>1680</v>
      </c>
      <c r="AU394" s="647" t="s">
        <v>1681</v>
      </c>
      <c r="AV394" s="647" t="s">
        <v>1681</v>
      </c>
      <c r="AW394" s="647" t="s">
        <v>1681</v>
      </c>
      <c r="AX394" s="647" t="s">
        <v>1680</v>
      </c>
      <c r="AY394" s="647" t="s">
        <v>1680</v>
      </c>
      <c r="AZ394" s="647" t="s">
        <v>1680</v>
      </c>
      <c r="BA394" s="647" t="s">
        <v>1680</v>
      </c>
      <c r="BB394" s="647" t="s">
        <v>1680</v>
      </c>
      <c r="BC394" s="647" t="s">
        <v>1681</v>
      </c>
      <c r="BD394" s="647" t="s">
        <v>1681</v>
      </c>
      <c r="BE394" s="647" t="s">
        <v>1681</v>
      </c>
      <c r="BF394" s="647" t="s">
        <v>1681</v>
      </c>
      <c r="BG394" s="647" t="s">
        <v>1681</v>
      </c>
      <c r="BH394" s="647" t="s">
        <v>1681</v>
      </c>
      <c r="BI394" s="647" t="s">
        <v>1681</v>
      </c>
      <c r="BJ394" s="647" t="s">
        <v>1681</v>
      </c>
      <c r="BK394" s="647" t="s">
        <v>1681</v>
      </c>
      <c r="BL394" s="647" t="s">
        <v>1681</v>
      </c>
      <c r="BM394" s="647" t="s">
        <v>1680</v>
      </c>
      <c r="BN394" s="647" t="s">
        <v>1680</v>
      </c>
      <c r="BO394" s="647" t="s">
        <v>1680</v>
      </c>
      <c r="BP394" s="647" t="s">
        <v>1680</v>
      </c>
      <c r="BQ394" s="647" t="s">
        <v>1680</v>
      </c>
      <c r="BR394" s="647" t="s">
        <v>1680</v>
      </c>
      <c r="BS394" s="647" t="s">
        <v>1680</v>
      </c>
      <c r="BT394" s="647" t="s">
        <v>1680</v>
      </c>
      <c r="BU394" s="647" t="s">
        <v>1680</v>
      </c>
      <c r="BV394" s="647" t="s">
        <v>1680</v>
      </c>
      <c r="BW394" s="647" t="s">
        <v>1680</v>
      </c>
      <c r="BX394" s="647" t="s">
        <v>1680</v>
      </c>
      <c r="BY394" s="647" t="s">
        <v>1680</v>
      </c>
      <c r="BZ394" s="647" t="s">
        <v>1680</v>
      </c>
      <c r="CA394" s="647" t="s">
        <v>1680</v>
      </c>
      <c r="CB394" s="647" t="s">
        <v>1680</v>
      </c>
      <c r="CC394" s="647" t="s">
        <v>1680</v>
      </c>
      <c r="CD394" s="647" t="s">
        <v>1680</v>
      </c>
      <c r="CE394" s="647" t="s">
        <v>1680</v>
      </c>
      <c r="CF394" s="647" t="s">
        <v>1680</v>
      </c>
      <c r="CG394" s="647" t="s">
        <v>1680</v>
      </c>
      <c r="CH394" s="647" t="s">
        <v>1680</v>
      </c>
      <c r="CI394" s="647" t="e">
        <v>#N/A</v>
      </c>
      <c r="CJ394" s="647" t="e">
        <v>#N/A</v>
      </c>
      <c r="CK394" s="647" t="s">
        <v>1680</v>
      </c>
      <c r="CL394" s="647" t="s">
        <v>1680</v>
      </c>
      <c r="CM394" s="647" t="s">
        <v>1680</v>
      </c>
      <c r="CN394" s="647" t="s">
        <v>1680</v>
      </c>
    </row>
    <row r="395" spans="1:92" s="109" customFormat="1">
      <c r="A395" s="329"/>
      <c r="B395" s="646" t="s">
        <v>1458</v>
      </c>
      <c r="C395" s="646" t="s">
        <v>1458</v>
      </c>
      <c r="D395" s="646" t="s">
        <v>1458</v>
      </c>
      <c r="E395" s="646" t="s">
        <v>1458</v>
      </c>
      <c r="F395" s="646" t="s">
        <v>1458</v>
      </c>
      <c r="G395" s="646" t="s">
        <v>1458</v>
      </c>
      <c r="H395" s="646" t="s">
        <v>1458</v>
      </c>
      <c r="I395" s="646" t="s">
        <v>1458</v>
      </c>
      <c r="J395" s="646" t="s">
        <v>1458</v>
      </c>
      <c r="K395" s="646" t="s">
        <v>1458</v>
      </c>
      <c r="L395" s="646" t="s">
        <v>1458</v>
      </c>
      <c r="M395" s="646" t="s">
        <v>1458</v>
      </c>
      <c r="N395" s="646" t="s">
        <v>1458</v>
      </c>
      <c r="O395" s="646" t="s">
        <v>1458</v>
      </c>
      <c r="P395" s="646" t="s">
        <v>1458</v>
      </c>
      <c r="Q395" s="646" t="s">
        <v>1458</v>
      </c>
      <c r="R395" s="646" t="s">
        <v>1458</v>
      </c>
      <c r="S395" s="646" t="s">
        <v>1458</v>
      </c>
      <c r="T395" s="646" t="s">
        <v>1458</v>
      </c>
      <c r="U395" s="646" t="s">
        <v>1458</v>
      </c>
      <c r="V395" s="646" t="s">
        <v>1458</v>
      </c>
      <c r="W395" s="646" t="s">
        <v>1458</v>
      </c>
      <c r="X395" s="646" t="s">
        <v>1458</v>
      </c>
      <c r="Y395" s="646" t="s">
        <v>1458</v>
      </c>
      <c r="Z395" s="646" t="s">
        <v>1458</v>
      </c>
      <c r="AA395" s="646" t="s">
        <v>1458</v>
      </c>
      <c r="AB395" s="646" t="s">
        <v>1458</v>
      </c>
      <c r="AC395" s="646" t="s">
        <v>1458</v>
      </c>
      <c r="AD395" s="646" t="s">
        <v>1458</v>
      </c>
      <c r="AE395" s="646" t="s">
        <v>1458</v>
      </c>
      <c r="AF395" s="646" t="s">
        <v>1458</v>
      </c>
      <c r="AG395" s="646" t="s">
        <v>1458</v>
      </c>
      <c r="AH395" s="646" t="s">
        <v>1458</v>
      </c>
      <c r="AI395" s="646" t="s">
        <v>1458</v>
      </c>
      <c r="AJ395" s="646" t="s">
        <v>1458</v>
      </c>
      <c r="AK395" s="646" t="s">
        <v>1458</v>
      </c>
      <c r="AL395" s="647" t="s">
        <v>1689</v>
      </c>
      <c r="AM395" s="647" t="s">
        <v>1689</v>
      </c>
      <c r="AN395" s="647" t="s">
        <v>1689</v>
      </c>
      <c r="AO395" s="647" t="s">
        <v>1689</v>
      </c>
      <c r="AP395" s="647" t="s">
        <v>1689</v>
      </c>
      <c r="AQ395" s="647" t="s">
        <v>1690</v>
      </c>
      <c r="AR395" s="647" t="s">
        <v>1690</v>
      </c>
      <c r="AS395" s="647" t="s">
        <v>1690</v>
      </c>
      <c r="AT395" s="647" t="s">
        <v>1690</v>
      </c>
      <c r="AU395" s="647" t="s">
        <v>1690</v>
      </c>
      <c r="AV395" s="647" t="s">
        <v>1690</v>
      </c>
      <c r="AW395" s="647" t="s">
        <v>1690</v>
      </c>
      <c r="AX395" s="647" t="s">
        <v>1689</v>
      </c>
      <c r="AY395" s="647" t="s">
        <v>1689</v>
      </c>
      <c r="AZ395" s="647" t="s">
        <v>1689</v>
      </c>
      <c r="BA395" s="647" t="s">
        <v>1689</v>
      </c>
      <c r="BB395" s="647" t="s">
        <v>1689</v>
      </c>
      <c r="BC395" s="647" t="s">
        <v>1689</v>
      </c>
      <c r="BD395" s="647" t="s">
        <v>21</v>
      </c>
      <c r="BE395" s="647" t="s">
        <v>21</v>
      </c>
      <c r="BF395" s="647" t="s">
        <v>21</v>
      </c>
      <c r="BG395" s="647" t="s">
        <v>21</v>
      </c>
      <c r="BH395" s="647" t="s">
        <v>21</v>
      </c>
      <c r="BI395" s="647" t="s">
        <v>21</v>
      </c>
      <c r="BJ395" s="647" t="s">
        <v>21</v>
      </c>
      <c r="BK395" s="647" t="s">
        <v>21</v>
      </c>
      <c r="BL395" s="647" t="s">
        <v>21</v>
      </c>
      <c r="BM395" s="647" t="s">
        <v>21</v>
      </c>
      <c r="BN395" s="647" t="s">
        <v>21</v>
      </c>
      <c r="BO395" s="647" t="s">
        <v>21</v>
      </c>
      <c r="BP395" s="647" t="s">
        <v>21</v>
      </c>
      <c r="BQ395" s="647" t="s">
        <v>21</v>
      </c>
      <c r="BR395" s="647" t="s">
        <v>21</v>
      </c>
      <c r="BS395" s="647" t="s">
        <v>21</v>
      </c>
      <c r="BT395" s="647" t="s">
        <v>21</v>
      </c>
      <c r="BU395" s="647" t="s">
        <v>21</v>
      </c>
      <c r="BV395" s="647" t="s">
        <v>21</v>
      </c>
      <c r="BW395" s="647" t="s">
        <v>21</v>
      </c>
      <c r="BX395" s="647" t="s">
        <v>21</v>
      </c>
      <c r="BY395" s="647" t="s">
        <v>21</v>
      </c>
      <c r="BZ395" s="647" t="s">
        <v>1691</v>
      </c>
      <c r="CA395" s="647" t="s">
        <v>1691</v>
      </c>
      <c r="CB395" s="647" t="s">
        <v>1691</v>
      </c>
      <c r="CC395" s="647" t="s">
        <v>1691</v>
      </c>
      <c r="CD395" s="647" t="s">
        <v>1691</v>
      </c>
      <c r="CE395" s="647" t="s">
        <v>1691</v>
      </c>
      <c r="CF395" s="647" t="s">
        <v>1691</v>
      </c>
      <c r="CG395" s="647" t="s">
        <v>1691</v>
      </c>
      <c r="CH395" s="647" t="s">
        <v>1691</v>
      </c>
      <c r="CI395" s="647" t="s">
        <v>1691</v>
      </c>
      <c r="CJ395" s="647" t="s">
        <v>1691</v>
      </c>
      <c r="CK395" s="647" t="s">
        <v>1691</v>
      </c>
      <c r="CL395" s="647" t="s">
        <v>21</v>
      </c>
      <c r="CM395" s="647" t="s">
        <v>21</v>
      </c>
      <c r="CN395" s="647" t="s">
        <v>21</v>
      </c>
    </row>
    <row r="396" spans="1:92" s="109" customFormat="1">
      <c r="A396" s="329"/>
      <c r="B396" s="646" t="s">
        <v>38</v>
      </c>
      <c r="C396" s="646" t="s">
        <v>38</v>
      </c>
      <c r="D396" s="646" t="s">
        <v>37</v>
      </c>
      <c r="E396" s="646" t="s">
        <v>37</v>
      </c>
      <c r="F396" s="646" t="s">
        <v>37</v>
      </c>
      <c r="G396" s="646" t="s">
        <v>37</v>
      </c>
      <c r="H396" s="646" t="s">
        <v>37</v>
      </c>
      <c r="I396" s="646" t="s">
        <v>37</v>
      </c>
      <c r="J396" s="646" t="s">
        <v>37</v>
      </c>
      <c r="K396" s="646" t="s">
        <v>37</v>
      </c>
      <c r="L396" s="646" t="s">
        <v>38</v>
      </c>
      <c r="M396" s="646" t="s">
        <v>38</v>
      </c>
      <c r="N396" s="646" t="s">
        <v>38</v>
      </c>
      <c r="O396" s="646" t="s">
        <v>38</v>
      </c>
      <c r="P396" s="646" t="s">
        <v>38</v>
      </c>
      <c r="Q396" s="646" t="s">
        <v>38</v>
      </c>
      <c r="R396" s="646" t="s">
        <v>39</v>
      </c>
      <c r="S396" s="646" t="s">
        <v>39</v>
      </c>
      <c r="T396" s="646" t="s">
        <v>39</v>
      </c>
      <c r="U396" s="646" t="s">
        <v>39</v>
      </c>
      <c r="V396" s="646" t="s">
        <v>39</v>
      </c>
      <c r="W396" s="646" t="s">
        <v>40</v>
      </c>
      <c r="X396" s="646" t="s">
        <v>40</v>
      </c>
      <c r="Y396" s="646" t="s">
        <v>40</v>
      </c>
      <c r="Z396" s="646" t="s">
        <v>40</v>
      </c>
      <c r="AA396" s="646" t="s">
        <v>41</v>
      </c>
      <c r="AB396" s="646" t="s">
        <v>41</v>
      </c>
      <c r="AC396" s="646" t="s">
        <v>41</v>
      </c>
      <c r="AD396" s="646" t="s">
        <v>41</v>
      </c>
      <c r="AE396" s="646" t="s">
        <v>41</v>
      </c>
      <c r="AF396" s="646" t="s">
        <v>41</v>
      </c>
      <c r="AG396" s="647" t="s">
        <v>41</v>
      </c>
      <c r="AH396" s="647" t="s">
        <v>41</v>
      </c>
      <c r="AI396" s="647" t="s">
        <v>41</v>
      </c>
      <c r="AJ396" s="647" t="s">
        <v>41</v>
      </c>
      <c r="AK396" s="647" t="s">
        <v>41</v>
      </c>
      <c r="AL396" s="647" t="s">
        <v>41</v>
      </c>
      <c r="AM396" s="647" t="s">
        <v>41</v>
      </c>
      <c r="AN396" s="647" t="s">
        <v>41</v>
      </c>
      <c r="AO396" s="647" t="s">
        <v>1679</v>
      </c>
      <c r="AP396" s="647" t="s">
        <v>1679</v>
      </c>
      <c r="AQ396" s="647" t="s">
        <v>1679</v>
      </c>
      <c r="AR396" s="647" t="s">
        <v>1679</v>
      </c>
      <c r="AS396" s="647" t="s">
        <v>1679</v>
      </c>
      <c r="AT396" s="647" t="s">
        <v>1679</v>
      </c>
      <c r="AU396" s="647" t="s">
        <v>1679</v>
      </c>
      <c r="AV396" s="647" t="s">
        <v>1679</v>
      </c>
      <c r="AW396" s="647" t="s">
        <v>1679</v>
      </c>
      <c r="AX396" s="647" t="s">
        <v>41</v>
      </c>
      <c r="AY396" s="647" t="s">
        <v>41</v>
      </c>
      <c r="AZ396" s="647" t="s">
        <v>41</v>
      </c>
      <c r="BA396" s="647" t="s">
        <v>41</v>
      </c>
      <c r="BB396" s="647" t="s">
        <v>41</v>
      </c>
      <c r="BC396" s="647" t="s">
        <v>41</v>
      </c>
      <c r="BD396" s="647" t="s">
        <v>40</v>
      </c>
      <c r="BE396" s="647" t="s">
        <v>40</v>
      </c>
      <c r="BF396" s="647" t="s">
        <v>39</v>
      </c>
      <c r="BG396" s="647" t="s">
        <v>39</v>
      </c>
      <c r="BH396" s="647" t="s">
        <v>39</v>
      </c>
      <c r="BI396" s="647" t="s">
        <v>39</v>
      </c>
      <c r="BJ396" s="647" t="s">
        <v>39</v>
      </c>
      <c r="BK396" s="647" t="s">
        <v>39</v>
      </c>
      <c r="BL396" s="647" t="s">
        <v>39</v>
      </c>
      <c r="BM396" s="647" t="s">
        <v>38</v>
      </c>
      <c r="BN396" s="647" t="s">
        <v>38</v>
      </c>
      <c r="BO396" s="647" t="s">
        <v>38</v>
      </c>
      <c r="BP396" s="647" t="s">
        <v>38</v>
      </c>
      <c r="BQ396" s="647" t="s">
        <v>38</v>
      </c>
      <c r="BR396" s="647" t="s">
        <v>38</v>
      </c>
      <c r="BS396" s="647" t="s">
        <v>38</v>
      </c>
      <c r="BT396" s="647" t="s">
        <v>38</v>
      </c>
      <c r="BU396" s="647" t="s">
        <v>38</v>
      </c>
      <c r="BV396" s="647" t="s">
        <v>38</v>
      </c>
      <c r="BW396" s="647" t="s">
        <v>38</v>
      </c>
      <c r="BX396" s="647" t="s">
        <v>38</v>
      </c>
      <c r="BY396" s="647" t="s">
        <v>38</v>
      </c>
      <c r="BZ396" s="647" t="s">
        <v>38</v>
      </c>
      <c r="CA396" s="647" t="s">
        <v>38</v>
      </c>
      <c r="CB396" s="647" t="s">
        <v>38</v>
      </c>
      <c r="CC396" s="647" t="s">
        <v>38</v>
      </c>
      <c r="CD396" s="647" t="s">
        <v>38</v>
      </c>
      <c r="CE396" s="647" t="s">
        <v>38</v>
      </c>
      <c r="CF396" s="647" t="s">
        <v>38</v>
      </c>
      <c r="CG396" s="647" t="s">
        <v>38</v>
      </c>
      <c r="CH396" s="647" t="s">
        <v>38</v>
      </c>
      <c r="CI396" s="647" t="s">
        <v>38</v>
      </c>
      <c r="CJ396" s="647" t="s">
        <v>38</v>
      </c>
      <c r="CK396" s="647" t="s">
        <v>39</v>
      </c>
      <c r="CL396" s="647" t="s">
        <v>39</v>
      </c>
      <c r="CM396" s="647" t="s">
        <v>39</v>
      </c>
      <c r="CN396" s="647" t="s">
        <v>39</v>
      </c>
    </row>
    <row r="397" spans="1:92" s="109" customFormat="1">
      <c r="A397" s="329"/>
      <c r="B397" s="647" t="s">
        <v>1458</v>
      </c>
      <c r="C397" s="647" t="s">
        <v>1458</v>
      </c>
      <c r="D397" s="647" t="s">
        <v>1458</v>
      </c>
      <c r="E397" s="647" t="s">
        <v>1458</v>
      </c>
      <c r="F397" s="647" t="s">
        <v>1458</v>
      </c>
      <c r="G397" s="647" t="s">
        <v>1458</v>
      </c>
      <c r="H397" s="647" t="s">
        <v>1458</v>
      </c>
      <c r="I397" s="647" t="s">
        <v>1458</v>
      </c>
      <c r="J397" s="647" t="s">
        <v>1458</v>
      </c>
      <c r="K397" s="647" t="s">
        <v>1458</v>
      </c>
      <c r="L397" s="647" t="s">
        <v>1458</v>
      </c>
      <c r="M397" s="647" t="s">
        <v>1458</v>
      </c>
      <c r="N397" s="647" t="s">
        <v>1458</v>
      </c>
      <c r="O397" s="647" t="s">
        <v>1458</v>
      </c>
      <c r="P397" s="647" t="s">
        <v>1458</v>
      </c>
      <c r="Q397" s="647" t="s">
        <v>1458</v>
      </c>
      <c r="R397" s="647" t="s">
        <v>1458</v>
      </c>
      <c r="S397" s="647" t="s">
        <v>1458</v>
      </c>
      <c r="T397" s="647" t="s">
        <v>1458</v>
      </c>
      <c r="U397" s="647" t="s">
        <v>1458</v>
      </c>
      <c r="V397" s="647" t="s">
        <v>1458</v>
      </c>
      <c r="W397" s="647" t="s">
        <v>1458</v>
      </c>
      <c r="X397" s="647" t="s">
        <v>1458</v>
      </c>
      <c r="Y397" s="647" t="s">
        <v>1458</v>
      </c>
      <c r="Z397" s="647" t="s">
        <v>1458</v>
      </c>
      <c r="AA397" s="647" t="s">
        <v>1458</v>
      </c>
      <c r="AB397" s="647" t="s">
        <v>1458</v>
      </c>
      <c r="AC397" s="647" t="s">
        <v>1458</v>
      </c>
      <c r="AD397" s="647" t="s">
        <v>1458</v>
      </c>
      <c r="AE397" s="647" t="s">
        <v>1458</v>
      </c>
      <c r="AF397" s="647" t="s">
        <v>1458</v>
      </c>
      <c r="AG397" s="647" t="s">
        <v>1458</v>
      </c>
      <c r="AH397" s="647" t="s">
        <v>1458</v>
      </c>
      <c r="AI397" s="647" t="s">
        <v>1458</v>
      </c>
      <c r="AJ397" s="647" t="s">
        <v>1458</v>
      </c>
      <c r="AK397" s="647" t="s">
        <v>1458</v>
      </c>
      <c r="AL397" s="647" t="s">
        <v>1458</v>
      </c>
      <c r="AM397" s="647" t="s">
        <v>1458</v>
      </c>
      <c r="AN397" s="647" t="s">
        <v>1458</v>
      </c>
      <c r="AO397" s="647" t="s">
        <v>1458</v>
      </c>
      <c r="AP397" s="647" t="s">
        <v>1680</v>
      </c>
      <c r="AQ397" s="647" t="s">
        <v>1680</v>
      </c>
      <c r="AR397" s="647" t="s">
        <v>1680</v>
      </c>
      <c r="AS397" s="647" t="s">
        <v>1680</v>
      </c>
      <c r="AT397" s="647" t="s">
        <v>1680</v>
      </c>
      <c r="AU397" s="647" t="s">
        <v>1681</v>
      </c>
      <c r="AV397" s="647" t="s">
        <v>1681</v>
      </c>
      <c r="AW397" s="647" t="s">
        <v>1681</v>
      </c>
      <c r="AX397" s="647" t="s">
        <v>1680</v>
      </c>
      <c r="AY397" s="647" t="s">
        <v>1680</v>
      </c>
      <c r="AZ397" s="647" t="s">
        <v>1680</v>
      </c>
      <c r="BA397" s="647" t="s">
        <v>1680</v>
      </c>
      <c r="BB397" s="647" t="s">
        <v>1680</v>
      </c>
      <c r="BC397" s="647" t="s">
        <v>1681</v>
      </c>
      <c r="BD397" s="647" t="s">
        <v>1681</v>
      </c>
      <c r="BE397" s="647" t="s">
        <v>1681</v>
      </c>
      <c r="BF397" s="647" t="s">
        <v>1681</v>
      </c>
      <c r="BG397" s="647" t="s">
        <v>1681</v>
      </c>
      <c r="BH397" s="647" t="s">
        <v>1681</v>
      </c>
      <c r="BI397" s="647" t="s">
        <v>1681</v>
      </c>
      <c r="BJ397" s="647" t="s">
        <v>1681</v>
      </c>
      <c r="BK397" s="647" t="s">
        <v>1681</v>
      </c>
      <c r="BL397" s="647" t="s">
        <v>1681</v>
      </c>
      <c r="BM397" s="647" t="s">
        <v>1680</v>
      </c>
      <c r="BN397" s="647" t="s">
        <v>1680</v>
      </c>
      <c r="BO397" s="647" t="s">
        <v>1680</v>
      </c>
      <c r="BP397" s="647" t="s">
        <v>1680</v>
      </c>
      <c r="BQ397" s="647" t="s">
        <v>1680</v>
      </c>
      <c r="BR397" s="647" t="s">
        <v>1680</v>
      </c>
      <c r="BS397" s="647" t="s">
        <v>1680</v>
      </c>
      <c r="BT397" s="647" t="s">
        <v>1680</v>
      </c>
      <c r="BU397" s="647" t="s">
        <v>1680</v>
      </c>
      <c r="BV397" s="647" t="s">
        <v>1680</v>
      </c>
      <c r="BW397" s="647" t="s">
        <v>1680</v>
      </c>
      <c r="BX397" s="647" t="s">
        <v>1680</v>
      </c>
      <c r="BY397" s="647" t="s">
        <v>1680</v>
      </c>
      <c r="BZ397" s="647" t="s">
        <v>1680</v>
      </c>
      <c r="CA397" s="647" t="s">
        <v>1680</v>
      </c>
      <c r="CB397" s="647" t="s">
        <v>1680</v>
      </c>
      <c r="CC397" s="647" t="s">
        <v>1680</v>
      </c>
      <c r="CD397" s="647" t="s">
        <v>1680</v>
      </c>
      <c r="CE397" s="647" t="s">
        <v>1680</v>
      </c>
      <c r="CF397" s="647" t="s">
        <v>1680</v>
      </c>
      <c r="CG397" s="647" t="s">
        <v>1680</v>
      </c>
      <c r="CH397" s="647" t="s">
        <v>1680</v>
      </c>
      <c r="CI397" s="647" t="e">
        <v>#N/A</v>
      </c>
      <c r="CJ397" s="647" t="e">
        <v>#N/A</v>
      </c>
      <c r="CK397" s="647" t="s">
        <v>1680</v>
      </c>
      <c r="CL397" s="647" t="s">
        <v>1680</v>
      </c>
      <c r="CM397" s="647" t="s">
        <v>1680</v>
      </c>
      <c r="CN397" s="647" t="s">
        <v>1680</v>
      </c>
    </row>
    <row r="398" spans="1:92" s="109" customFormat="1">
      <c r="A398" s="329"/>
      <c r="B398" s="650"/>
      <c r="C398" s="650"/>
      <c r="D398" s="650"/>
      <c r="E398" s="650"/>
      <c r="F398" s="650"/>
      <c r="G398" s="650"/>
      <c r="H398" s="650"/>
      <c r="I398" s="650"/>
      <c r="J398" s="650"/>
      <c r="K398" s="650"/>
      <c r="L398" s="650"/>
      <c r="M398" s="650"/>
      <c r="N398" s="650"/>
      <c r="O398" s="650"/>
      <c r="P398" s="650"/>
      <c r="Q398" s="650"/>
      <c r="R398" s="650"/>
      <c r="S398" s="650"/>
      <c r="T398" s="650"/>
      <c r="U398" s="650"/>
      <c r="V398" s="650"/>
      <c r="W398" s="650"/>
      <c r="X398" s="650"/>
      <c r="Y398" s="650"/>
      <c r="Z398" s="650"/>
      <c r="AA398" s="650"/>
      <c r="AB398" s="650"/>
      <c r="AC398" s="650"/>
      <c r="AD398" s="650"/>
      <c r="AE398" s="650"/>
      <c r="AF398" s="650"/>
      <c r="AG398" s="651"/>
      <c r="AH398" s="651"/>
      <c r="AI398" s="651"/>
      <c r="AJ398" s="651"/>
      <c r="AK398" s="651"/>
      <c r="AL398" s="651"/>
      <c r="AM398" s="651"/>
      <c r="AN398" s="651"/>
      <c r="AO398" s="651"/>
      <c r="AP398" s="651"/>
      <c r="AQ398" s="651"/>
      <c r="AR398" s="651"/>
      <c r="AS398" s="651"/>
      <c r="AT398" s="651"/>
      <c r="AU398" s="651"/>
      <c r="AV398" s="651"/>
      <c r="AW398" s="651"/>
      <c r="AX398" s="651"/>
      <c r="AY398" s="651"/>
      <c r="AZ398" s="651"/>
      <c r="BA398" s="651"/>
      <c r="BB398" s="651"/>
      <c r="BC398" s="651"/>
      <c r="BD398" s="651"/>
      <c r="BE398" s="651"/>
      <c r="BF398" s="651"/>
      <c r="BG398" s="651"/>
      <c r="BH398" s="651"/>
      <c r="BI398" s="651"/>
      <c r="BJ398" s="651"/>
      <c r="BK398" s="651"/>
      <c r="BL398" s="651"/>
      <c r="BM398" s="651"/>
      <c r="BN398" s="651"/>
      <c r="BO398" s="651"/>
      <c r="BP398" s="651"/>
      <c r="BQ398" s="651"/>
      <c r="BR398" s="651"/>
      <c r="BS398" s="651"/>
      <c r="BT398" s="651"/>
      <c r="BU398" s="651"/>
      <c r="BV398" s="651"/>
      <c r="BW398" s="651"/>
      <c r="BX398" s="651"/>
      <c r="BY398" s="651"/>
      <c r="BZ398" s="651"/>
      <c r="CA398" s="651"/>
      <c r="CB398" s="651"/>
      <c r="CC398" s="651"/>
      <c r="CD398" s="651"/>
      <c r="CE398" s="651"/>
      <c r="CF398" s="651"/>
      <c r="CG398" s="651"/>
      <c r="CH398" s="651"/>
      <c r="CI398" s="651"/>
      <c r="CJ398" s="651"/>
      <c r="CK398" s="651"/>
      <c r="CL398" s="651"/>
      <c r="CM398" s="651"/>
      <c r="CN398" s="651"/>
    </row>
    <row r="399" spans="1:92" s="109" customFormat="1">
      <c r="A399" s="329"/>
      <c r="B399" s="646"/>
      <c r="C399" s="646"/>
      <c r="D399" s="646"/>
      <c r="E399" s="646"/>
      <c r="F399" s="646"/>
      <c r="G399" s="646"/>
      <c r="H399" s="646"/>
      <c r="I399" s="646"/>
      <c r="J399" s="646"/>
      <c r="K399" s="646"/>
      <c r="L399" s="646"/>
      <c r="M399" s="646"/>
      <c r="N399" s="646"/>
      <c r="O399" s="646"/>
      <c r="P399" s="646"/>
      <c r="Q399" s="646"/>
      <c r="R399" s="646"/>
      <c r="S399" s="646"/>
      <c r="T399" s="646"/>
      <c r="U399" s="646"/>
      <c r="V399" s="646"/>
      <c r="W399" s="646"/>
      <c r="X399" s="646"/>
      <c r="Y399" s="646"/>
      <c r="Z399" s="646"/>
      <c r="AA399" s="646"/>
      <c r="AB399" s="646"/>
      <c r="AC399" s="646"/>
      <c r="AD399" s="646"/>
      <c r="AE399" s="646"/>
      <c r="AF399" s="646"/>
      <c r="AG399" s="647"/>
      <c r="AH399" s="647"/>
      <c r="AI399" s="647"/>
      <c r="AJ399" s="647"/>
      <c r="AK399" s="647"/>
      <c r="AL399" s="647"/>
      <c r="AM399" s="647"/>
      <c r="AN399" s="647"/>
      <c r="AO399" s="647"/>
      <c r="AP399" s="647"/>
      <c r="AQ399" s="647"/>
      <c r="AR399" s="647"/>
      <c r="AS399" s="647"/>
      <c r="AT399" s="647"/>
      <c r="AU399" s="647"/>
      <c r="AV399" s="647"/>
      <c r="AW399" s="647"/>
      <c r="AX399" s="647"/>
      <c r="AY399" s="647"/>
      <c r="AZ399" s="647"/>
      <c r="BA399" s="647"/>
      <c r="BB399" s="647"/>
      <c r="BC399" s="647"/>
      <c r="BD399" s="647"/>
      <c r="BE399" s="647"/>
      <c r="BF399" s="647"/>
      <c r="BG399" s="647"/>
      <c r="BH399" s="647"/>
      <c r="BI399" s="647"/>
      <c r="BJ399" s="647"/>
      <c r="BK399" s="647"/>
      <c r="BL399" s="647"/>
      <c r="BM399" s="647"/>
      <c r="BN399" s="647"/>
      <c r="BO399" s="647"/>
      <c r="BP399" s="647"/>
      <c r="BQ399" s="647"/>
      <c r="BR399" s="647"/>
      <c r="BS399" s="647"/>
      <c r="BT399" s="647"/>
      <c r="BU399" s="647"/>
      <c r="BV399" s="647"/>
      <c r="BW399" s="647"/>
      <c r="BX399" s="647"/>
      <c r="BY399" s="647"/>
      <c r="BZ399" s="647"/>
      <c r="CA399" s="647"/>
      <c r="CB399" s="647"/>
      <c r="CC399" s="647"/>
      <c r="CD399" s="647"/>
      <c r="CE399" s="647"/>
      <c r="CF399" s="647"/>
      <c r="CG399" s="647"/>
      <c r="CH399" s="647"/>
      <c r="CI399" s="647"/>
      <c r="CJ399" s="647"/>
      <c r="CK399" s="647"/>
      <c r="CL399" s="647"/>
      <c r="CM399" s="647"/>
      <c r="CN399" s="647"/>
    </row>
    <row r="400" spans="1:92" s="109" customFormat="1">
      <c r="A400" s="329"/>
      <c r="B400" s="646" t="s">
        <v>1458</v>
      </c>
      <c r="C400" s="646" t="s">
        <v>1458</v>
      </c>
      <c r="D400" s="646" t="s">
        <v>1458</v>
      </c>
      <c r="E400" s="646" t="s">
        <v>65</v>
      </c>
      <c r="F400" s="646" t="s">
        <v>65</v>
      </c>
      <c r="G400" s="646" t="s">
        <v>65</v>
      </c>
      <c r="H400" s="646" t="s">
        <v>65</v>
      </c>
      <c r="I400" s="646" t="s">
        <v>65</v>
      </c>
      <c r="J400" s="646" t="s">
        <v>65</v>
      </c>
      <c r="K400" s="646" t="s">
        <v>65</v>
      </c>
      <c r="L400" s="646" t="s">
        <v>65</v>
      </c>
      <c r="M400" s="646" t="s">
        <v>65</v>
      </c>
      <c r="N400" s="646" t="s">
        <v>65</v>
      </c>
      <c r="O400" s="646" t="s">
        <v>66</v>
      </c>
      <c r="P400" s="646" t="s">
        <v>66</v>
      </c>
      <c r="Q400" s="646" t="s">
        <v>66</v>
      </c>
      <c r="R400" s="646" t="s">
        <v>66</v>
      </c>
      <c r="S400" s="646" t="s">
        <v>66</v>
      </c>
      <c r="T400" s="646" t="s">
        <v>65</v>
      </c>
      <c r="U400" s="646" t="s">
        <v>65</v>
      </c>
      <c r="V400" s="646" t="s">
        <v>65</v>
      </c>
      <c r="W400" s="646" t="s">
        <v>65</v>
      </c>
      <c r="X400" s="646" t="s">
        <v>65</v>
      </c>
      <c r="Y400" s="646" t="s">
        <v>65</v>
      </c>
      <c r="Z400" s="646" t="s">
        <v>65</v>
      </c>
      <c r="AA400" s="646" t="s">
        <v>65</v>
      </c>
      <c r="AB400" s="646" t="s">
        <v>65</v>
      </c>
      <c r="AC400" s="646" t="s">
        <v>65</v>
      </c>
      <c r="AD400" s="646" t="s">
        <v>65</v>
      </c>
      <c r="AE400" s="646" t="s">
        <v>65</v>
      </c>
      <c r="AF400" s="646" t="s">
        <v>65</v>
      </c>
      <c r="AG400" s="647" t="s">
        <v>65</v>
      </c>
      <c r="AH400" s="647" t="s">
        <v>65</v>
      </c>
      <c r="AI400" s="647" t="s">
        <v>65</v>
      </c>
      <c r="AJ400" s="647" t="s">
        <v>65</v>
      </c>
      <c r="AK400" s="647" t="s">
        <v>65</v>
      </c>
      <c r="AL400" s="647" t="s">
        <v>65</v>
      </c>
      <c r="AM400" s="647" t="s">
        <v>65</v>
      </c>
      <c r="AN400" s="647" t="s">
        <v>65</v>
      </c>
      <c r="AO400" s="647" t="s">
        <v>65</v>
      </c>
      <c r="AP400" s="647" t="s">
        <v>65</v>
      </c>
      <c r="AQ400" s="647" t="s">
        <v>65</v>
      </c>
      <c r="AR400" s="647" t="s">
        <v>65</v>
      </c>
      <c r="AS400" s="647" t="s">
        <v>65</v>
      </c>
      <c r="AT400" s="647" t="s">
        <v>65</v>
      </c>
      <c r="AU400" s="647" t="s">
        <v>65</v>
      </c>
      <c r="AV400" s="647" t="s">
        <v>65</v>
      </c>
      <c r="AW400" s="647" t="s">
        <v>65</v>
      </c>
      <c r="AX400" s="647" t="s">
        <v>65</v>
      </c>
      <c r="AY400" s="647" t="s">
        <v>65</v>
      </c>
      <c r="AZ400" s="647" t="s">
        <v>65</v>
      </c>
      <c r="BA400" s="647" t="s">
        <v>65</v>
      </c>
      <c r="BB400" s="647" t="s">
        <v>65</v>
      </c>
      <c r="BC400" s="647" t="s">
        <v>65</v>
      </c>
      <c r="BD400" s="647" t="s">
        <v>65</v>
      </c>
      <c r="BE400" s="647" t="s">
        <v>65</v>
      </c>
      <c r="BF400" s="647" t="s">
        <v>65</v>
      </c>
      <c r="BG400" s="647" t="s">
        <v>65</v>
      </c>
      <c r="BH400" s="647" t="s">
        <v>65</v>
      </c>
      <c r="BI400" s="647" t="s">
        <v>65</v>
      </c>
      <c r="BJ400" s="647" t="s">
        <v>65</v>
      </c>
      <c r="BK400" s="647" t="s">
        <v>65</v>
      </c>
      <c r="BL400" s="647" t="s">
        <v>65</v>
      </c>
      <c r="BM400" s="647" t="s">
        <v>65</v>
      </c>
      <c r="BN400" s="647" t="s">
        <v>65</v>
      </c>
      <c r="BO400" s="647" t="s">
        <v>65</v>
      </c>
      <c r="BP400" s="647" t="s">
        <v>65</v>
      </c>
      <c r="BQ400" s="647" t="s">
        <v>65</v>
      </c>
      <c r="BR400" s="647" t="s">
        <v>65</v>
      </c>
      <c r="BS400" s="647" t="s">
        <v>65</v>
      </c>
      <c r="BT400" s="647" t="s">
        <v>65</v>
      </c>
      <c r="BU400" s="647" t="s">
        <v>65</v>
      </c>
      <c r="BV400" s="647" t="s">
        <v>65</v>
      </c>
      <c r="BW400" s="647" t="s">
        <v>65</v>
      </c>
      <c r="BX400" s="647" t="s">
        <v>65</v>
      </c>
      <c r="BY400" s="647" t="s">
        <v>65</v>
      </c>
      <c r="BZ400" s="647" t="s">
        <v>65</v>
      </c>
      <c r="CA400" s="647" t="s">
        <v>65</v>
      </c>
      <c r="CB400" s="647" t="s">
        <v>65</v>
      </c>
      <c r="CC400" s="647" t="s">
        <v>65</v>
      </c>
      <c r="CD400" s="647" t="s">
        <v>65</v>
      </c>
      <c r="CE400" s="647" t="s">
        <v>65</v>
      </c>
      <c r="CF400" s="647" t="s">
        <v>65</v>
      </c>
      <c r="CG400" s="647" t="s">
        <v>65</v>
      </c>
      <c r="CH400" s="647" t="s">
        <v>65</v>
      </c>
      <c r="CI400" s="647" t="s">
        <v>65</v>
      </c>
      <c r="CJ400" s="647" t="s">
        <v>65</v>
      </c>
      <c r="CK400" s="647" t="s">
        <v>65</v>
      </c>
      <c r="CL400" s="647" t="s">
        <v>65</v>
      </c>
      <c r="CM400" s="647" t="s">
        <v>65</v>
      </c>
      <c r="CN400" s="647" t="s">
        <v>65</v>
      </c>
    </row>
    <row r="401" spans="1:92" s="109" customFormat="1">
      <c r="A401" s="329"/>
      <c r="B401" s="646" t="s">
        <v>1458</v>
      </c>
      <c r="C401" s="646" t="s">
        <v>1458</v>
      </c>
      <c r="D401" s="646" t="s">
        <v>1458</v>
      </c>
      <c r="E401" s="646" t="s">
        <v>67</v>
      </c>
      <c r="F401" s="646" t="s">
        <v>67</v>
      </c>
      <c r="G401" s="646" t="s">
        <v>67</v>
      </c>
      <c r="H401" s="646" t="s">
        <v>67</v>
      </c>
      <c r="I401" s="646" t="s">
        <v>67</v>
      </c>
      <c r="J401" s="646" t="s">
        <v>67</v>
      </c>
      <c r="K401" s="646" t="s">
        <v>67</v>
      </c>
      <c r="L401" s="646" t="s">
        <v>67</v>
      </c>
      <c r="M401" s="646" t="s">
        <v>67</v>
      </c>
      <c r="N401" s="646" t="s">
        <v>67</v>
      </c>
      <c r="O401" s="646" t="s">
        <v>68</v>
      </c>
      <c r="P401" s="646" t="s">
        <v>68</v>
      </c>
      <c r="Q401" s="646" t="s">
        <v>68</v>
      </c>
      <c r="R401" s="646" t="s">
        <v>68</v>
      </c>
      <c r="S401" s="646" t="s">
        <v>68</v>
      </c>
      <c r="T401" s="646" t="s">
        <v>67</v>
      </c>
      <c r="U401" s="646" t="s">
        <v>67</v>
      </c>
      <c r="V401" s="646" t="s">
        <v>67</v>
      </c>
      <c r="W401" s="646" t="s">
        <v>69</v>
      </c>
      <c r="X401" s="646" t="s">
        <v>69</v>
      </c>
      <c r="Y401" s="646" t="s">
        <v>69</v>
      </c>
      <c r="Z401" s="646" t="s">
        <v>69</v>
      </c>
      <c r="AA401" s="646" t="s">
        <v>69</v>
      </c>
      <c r="AB401" s="646" t="s">
        <v>69</v>
      </c>
      <c r="AC401" s="646" t="s">
        <v>69</v>
      </c>
      <c r="AD401" s="646" t="s">
        <v>69</v>
      </c>
      <c r="AE401" s="646" t="s">
        <v>69</v>
      </c>
      <c r="AF401" s="646" t="s">
        <v>69</v>
      </c>
      <c r="AG401" s="647" t="s">
        <v>69</v>
      </c>
      <c r="AH401" s="647" t="s">
        <v>69</v>
      </c>
      <c r="AI401" s="647" t="s">
        <v>69</v>
      </c>
      <c r="AJ401" s="647" t="s">
        <v>69</v>
      </c>
      <c r="AK401" s="647" t="s">
        <v>69</v>
      </c>
      <c r="AL401" s="647" t="s">
        <v>1692</v>
      </c>
      <c r="AM401" s="647" t="s">
        <v>1692</v>
      </c>
      <c r="AN401" s="647" t="s">
        <v>1692</v>
      </c>
      <c r="AO401" s="647" t="s">
        <v>1692</v>
      </c>
      <c r="AP401" s="647" t="s">
        <v>1692</v>
      </c>
      <c r="AQ401" s="647" t="s">
        <v>1692</v>
      </c>
      <c r="AR401" s="647" t="s">
        <v>1692</v>
      </c>
      <c r="AS401" s="647" t="s">
        <v>1692</v>
      </c>
      <c r="AT401" s="647" t="s">
        <v>1692</v>
      </c>
      <c r="AU401" s="647" t="s">
        <v>1692</v>
      </c>
      <c r="AV401" s="647" t="s">
        <v>1692</v>
      </c>
      <c r="AW401" s="647" t="s">
        <v>1692</v>
      </c>
      <c r="AX401" s="647" t="s">
        <v>1692</v>
      </c>
      <c r="AY401" s="647" t="s">
        <v>1692</v>
      </c>
      <c r="AZ401" s="647" t="s">
        <v>1692</v>
      </c>
      <c r="BA401" s="647" t="s">
        <v>1692</v>
      </c>
      <c r="BB401" s="647" t="s">
        <v>1692</v>
      </c>
      <c r="BC401" s="647" t="s">
        <v>1692</v>
      </c>
      <c r="BD401" s="647" t="s">
        <v>1692</v>
      </c>
      <c r="BE401" s="647" t="s">
        <v>1692</v>
      </c>
      <c r="BF401" s="647" t="s">
        <v>1692</v>
      </c>
      <c r="BG401" s="647" t="s">
        <v>69</v>
      </c>
      <c r="BH401" s="647" t="s">
        <v>69</v>
      </c>
      <c r="BI401" s="647" t="s">
        <v>69</v>
      </c>
      <c r="BJ401" s="647" t="s">
        <v>69</v>
      </c>
      <c r="BK401" s="647" t="s">
        <v>69</v>
      </c>
      <c r="BL401" s="647" t="s">
        <v>69</v>
      </c>
      <c r="BM401" s="647" t="s">
        <v>69</v>
      </c>
      <c r="BN401" s="647" t="s">
        <v>69</v>
      </c>
      <c r="BO401" s="647" t="s">
        <v>67</v>
      </c>
      <c r="BP401" s="647" t="s">
        <v>67</v>
      </c>
      <c r="BQ401" s="647" t="s">
        <v>67</v>
      </c>
      <c r="BR401" s="647" t="s">
        <v>67</v>
      </c>
      <c r="BS401" s="647" t="s">
        <v>67</v>
      </c>
      <c r="BT401" s="647" t="s">
        <v>67</v>
      </c>
      <c r="BU401" s="647" t="s">
        <v>67</v>
      </c>
      <c r="BV401" s="647" t="s">
        <v>67</v>
      </c>
      <c r="BW401" s="647" t="s">
        <v>67</v>
      </c>
      <c r="BX401" s="647" t="s">
        <v>67</v>
      </c>
      <c r="BY401" s="647" t="s">
        <v>67</v>
      </c>
      <c r="BZ401" s="647" t="s">
        <v>67</v>
      </c>
      <c r="CA401" s="647" t="s">
        <v>67</v>
      </c>
      <c r="CB401" s="647" t="s">
        <v>67</v>
      </c>
      <c r="CC401" s="647" t="s">
        <v>67</v>
      </c>
      <c r="CD401" s="647" t="s">
        <v>67</v>
      </c>
      <c r="CE401" s="647" t="s">
        <v>67</v>
      </c>
      <c r="CF401" s="647" t="s">
        <v>67</v>
      </c>
      <c r="CG401" s="647" t="s">
        <v>67</v>
      </c>
      <c r="CH401" s="647" t="s">
        <v>67</v>
      </c>
      <c r="CI401" s="647" t="s">
        <v>67</v>
      </c>
      <c r="CJ401" s="647" t="s">
        <v>67</v>
      </c>
      <c r="CK401" s="647" t="s">
        <v>1693</v>
      </c>
      <c r="CL401" s="647" t="s">
        <v>1693</v>
      </c>
      <c r="CM401" s="647" t="s">
        <v>1694</v>
      </c>
      <c r="CN401" s="647" t="s">
        <v>1694</v>
      </c>
    </row>
    <row r="402" spans="1:92" s="109" customFormat="1">
      <c r="A402" s="329"/>
      <c r="B402" s="647" t="s">
        <v>1458</v>
      </c>
      <c r="C402" s="647" t="s">
        <v>1458</v>
      </c>
      <c r="D402" s="647" t="s">
        <v>1458</v>
      </c>
      <c r="E402" s="647" t="s">
        <v>1458</v>
      </c>
      <c r="F402" s="647" t="s">
        <v>1458</v>
      </c>
      <c r="G402" s="647" t="s">
        <v>1458</v>
      </c>
      <c r="H402" s="647" t="s">
        <v>1458</v>
      </c>
      <c r="I402" s="647" t="s">
        <v>1458</v>
      </c>
      <c r="J402" s="647" t="s">
        <v>1458</v>
      </c>
      <c r="K402" s="647" t="s">
        <v>1458</v>
      </c>
      <c r="L402" s="647" t="s">
        <v>1458</v>
      </c>
      <c r="M402" s="647" t="s">
        <v>1458</v>
      </c>
      <c r="N402" s="647" t="s">
        <v>1458</v>
      </c>
      <c r="O402" s="647" t="s">
        <v>1458</v>
      </c>
      <c r="P402" s="647" t="s">
        <v>1458</v>
      </c>
      <c r="Q402" s="647" t="s">
        <v>1458</v>
      </c>
      <c r="R402" s="647" t="s">
        <v>1458</v>
      </c>
      <c r="S402" s="647" t="s">
        <v>1458</v>
      </c>
      <c r="T402" s="647" t="s">
        <v>1458</v>
      </c>
      <c r="U402" s="647" t="s">
        <v>1458</v>
      </c>
      <c r="V402" s="647" t="s">
        <v>1458</v>
      </c>
      <c r="W402" s="647" t="s">
        <v>1458</v>
      </c>
      <c r="X402" s="647" t="s">
        <v>1458</v>
      </c>
      <c r="Y402" s="647" t="s">
        <v>1458</v>
      </c>
      <c r="Z402" s="647" t="s">
        <v>1458</v>
      </c>
      <c r="AA402" s="647" t="s">
        <v>1458</v>
      </c>
      <c r="AB402" s="647" t="s">
        <v>1458</v>
      </c>
      <c r="AC402" s="647" t="s">
        <v>1458</v>
      </c>
      <c r="AD402" s="647" t="s">
        <v>1458</v>
      </c>
      <c r="AE402" s="647" t="s">
        <v>1458</v>
      </c>
      <c r="AF402" s="647" t="s">
        <v>1458</v>
      </c>
      <c r="AG402" s="647" t="s">
        <v>1458</v>
      </c>
      <c r="AH402" s="647" t="s">
        <v>1458</v>
      </c>
      <c r="AI402" s="647" t="s">
        <v>1458</v>
      </c>
      <c r="AJ402" s="647" t="s">
        <v>1458</v>
      </c>
      <c r="AK402" s="647" t="s">
        <v>1458</v>
      </c>
      <c r="AL402" s="647" t="s">
        <v>1458</v>
      </c>
      <c r="AM402" s="647" t="s">
        <v>1458</v>
      </c>
      <c r="AN402" s="647" t="s">
        <v>1458</v>
      </c>
      <c r="AO402" s="647" t="s">
        <v>1458</v>
      </c>
      <c r="AP402" s="647" t="s">
        <v>1680</v>
      </c>
      <c r="AQ402" s="647" t="s">
        <v>1680</v>
      </c>
      <c r="AR402" s="647" t="s">
        <v>1680</v>
      </c>
      <c r="AS402" s="647" t="s">
        <v>1680</v>
      </c>
      <c r="AT402" s="647" t="s">
        <v>1680</v>
      </c>
      <c r="AU402" s="647" t="s">
        <v>1680</v>
      </c>
      <c r="AV402" s="647" t="s">
        <v>1680</v>
      </c>
      <c r="AW402" s="647" t="s">
        <v>1680</v>
      </c>
      <c r="AX402" s="647" t="s">
        <v>1680</v>
      </c>
      <c r="AY402" s="647" t="s">
        <v>1680</v>
      </c>
      <c r="AZ402" s="647" t="s">
        <v>1680</v>
      </c>
      <c r="BA402" s="647" t="s">
        <v>1680</v>
      </c>
      <c r="BB402" s="647" t="s">
        <v>1680</v>
      </c>
      <c r="BC402" s="647" t="s">
        <v>1680</v>
      </c>
      <c r="BD402" s="647" t="s">
        <v>1681</v>
      </c>
      <c r="BE402" s="647" t="s">
        <v>1681</v>
      </c>
      <c r="BF402" s="647" t="s">
        <v>1681</v>
      </c>
      <c r="BG402" s="647" t="s">
        <v>1681</v>
      </c>
      <c r="BH402" s="647" t="s">
        <v>1681</v>
      </c>
      <c r="BI402" s="647" t="s">
        <v>1681</v>
      </c>
      <c r="BJ402" s="647" t="s">
        <v>1681</v>
      </c>
      <c r="BK402" s="647" t="s">
        <v>1681</v>
      </c>
      <c r="BL402" s="647" t="s">
        <v>1681</v>
      </c>
      <c r="BM402" s="647" t="s">
        <v>1681</v>
      </c>
      <c r="BN402" s="647" t="s">
        <v>1681</v>
      </c>
      <c r="BO402" s="647" t="s">
        <v>1680</v>
      </c>
      <c r="BP402" s="647" t="s">
        <v>1680</v>
      </c>
      <c r="BQ402" s="647" t="s">
        <v>1680</v>
      </c>
      <c r="BR402" s="647" t="s">
        <v>1680</v>
      </c>
      <c r="BS402" s="647" t="s">
        <v>1680</v>
      </c>
      <c r="BT402" s="647" t="s">
        <v>1680</v>
      </c>
      <c r="BU402" s="647" t="s">
        <v>1680</v>
      </c>
      <c r="BV402" s="647" t="s">
        <v>1680</v>
      </c>
      <c r="BW402" s="647" t="s">
        <v>1680</v>
      </c>
      <c r="BX402" s="647" t="s">
        <v>1680</v>
      </c>
      <c r="BY402" s="647" t="e">
        <v>#N/A</v>
      </c>
      <c r="BZ402" s="647" t="e">
        <v>#N/A</v>
      </c>
      <c r="CA402" s="647" t="s">
        <v>1458</v>
      </c>
      <c r="CB402" s="647" t="s">
        <v>1458</v>
      </c>
      <c r="CC402" s="647" t="s">
        <v>1458</v>
      </c>
      <c r="CD402" s="647" t="s">
        <v>1458</v>
      </c>
      <c r="CE402" s="647" t="s">
        <v>1458</v>
      </c>
      <c r="CF402" s="647" t="s">
        <v>1458</v>
      </c>
      <c r="CG402" s="647" t="e">
        <v>#N/A</v>
      </c>
      <c r="CH402" s="647" t="e">
        <v>#N/A</v>
      </c>
      <c r="CI402" s="647" t="e">
        <v>#N/A</v>
      </c>
      <c r="CJ402" s="647" t="e">
        <v>#N/A</v>
      </c>
      <c r="CK402" s="647" t="e">
        <v>#N/A</v>
      </c>
      <c r="CL402" s="647" t="e">
        <v>#N/A</v>
      </c>
      <c r="CM402" s="647" t="s">
        <v>1680</v>
      </c>
      <c r="CN402" s="647" t="s">
        <v>1680</v>
      </c>
    </row>
    <row r="403" spans="1:92" s="109" customFormat="1">
      <c r="A403" s="329"/>
      <c r="B403" s="646"/>
      <c r="C403" s="646"/>
      <c r="D403" s="646"/>
      <c r="E403" s="646"/>
      <c r="F403" s="646"/>
      <c r="G403" s="646"/>
      <c r="H403" s="646"/>
      <c r="I403" s="646"/>
      <c r="J403" s="646"/>
      <c r="K403" s="646"/>
      <c r="L403" s="647"/>
      <c r="M403" s="647"/>
      <c r="N403" s="647"/>
      <c r="O403" s="647"/>
      <c r="P403" s="647"/>
      <c r="Q403" s="647"/>
      <c r="R403" s="647"/>
      <c r="S403" s="647"/>
      <c r="T403" s="647"/>
      <c r="U403" s="647"/>
      <c r="V403" s="647"/>
      <c r="W403" s="647"/>
      <c r="X403" s="647"/>
      <c r="Y403" s="647"/>
      <c r="Z403" s="647"/>
      <c r="AA403" s="647"/>
      <c r="AB403" s="647"/>
      <c r="AC403" s="647"/>
      <c r="AD403" s="647"/>
      <c r="AE403" s="647"/>
      <c r="AF403" s="647"/>
      <c r="AG403" s="647"/>
      <c r="AH403" s="647"/>
      <c r="AI403" s="647"/>
      <c r="AJ403" s="647"/>
      <c r="AK403" s="647"/>
      <c r="AL403" s="647"/>
      <c r="AM403" s="647"/>
      <c r="AN403" s="647"/>
      <c r="AO403" s="647"/>
      <c r="AP403" s="647"/>
      <c r="AQ403" s="647"/>
      <c r="AR403" s="647"/>
      <c r="AS403" s="647"/>
      <c r="AT403" s="647"/>
      <c r="AU403" s="647"/>
      <c r="AV403" s="647"/>
      <c r="AW403" s="647"/>
      <c r="AX403" s="647"/>
      <c r="AY403" s="647"/>
      <c r="AZ403" s="647"/>
      <c r="BA403" s="647"/>
      <c r="BB403" s="647"/>
      <c r="BC403" s="647"/>
      <c r="BD403" s="647"/>
      <c r="BE403" s="647"/>
      <c r="BF403" s="647"/>
      <c r="BG403" s="647"/>
      <c r="BH403" s="647"/>
      <c r="BI403" s="647"/>
      <c r="BJ403" s="647"/>
      <c r="BK403" s="647"/>
      <c r="BL403" s="647"/>
      <c r="BM403" s="647"/>
      <c r="BN403" s="647"/>
      <c r="BO403" s="647"/>
      <c r="BP403" s="647"/>
      <c r="BQ403" s="647"/>
      <c r="BR403" s="647"/>
      <c r="BS403" s="647"/>
      <c r="BT403" s="647"/>
      <c r="BU403" s="647"/>
      <c r="BV403" s="647"/>
      <c r="BW403" s="647"/>
      <c r="BX403" s="647"/>
      <c r="BY403" s="647"/>
      <c r="BZ403" s="647"/>
      <c r="CA403" s="647"/>
      <c r="CB403" s="647"/>
      <c r="CC403" s="647"/>
      <c r="CD403" s="647"/>
      <c r="CE403" s="647"/>
      <c r="CF403" s="647"/>
      <c r="CG403" s="647"/>
      <c r="CH403" s="647"/>
      <c r="CI403" s="647"/>
      <c r="CJ403" s="647"/>
      <c r="CK403" s="647"/>
      <c r="CL403" s="647"/>
      <c r="CM403" s="647"/>
      <c r="CN403" s="647"/>
    </row>
    <row r="404" spans="1:92" s="109" customFormat="1">
      <c r="A404" s="329"/>
      <c r="B404" s="646" t="s">
        <v>1458</v>
      </c>
      <c r="C404" s="646" t="s">
        <v>1458</v>
      </c>
      <c r="D404" s="646" t="s">
        <v>1458</v>
      </c>
      <c r="E404" s="646" t="s">
        <v>70</v>
      </c>
      <c r="F404" s="646" t="s">
        <v>70</v>
      </c>
      <c r="G404" s="646" t="s">
        <v>70</v>
      </c>
      <c r="H404" s="646" t="s">
        <v>70</v>
      </c>
      <c r="I404" s="646" t="s">
        <v>70</v>
      </c>
      <c r="J404" s="646" t="s">
        <v>70</v>
      </c>
      <c r="K404" s="646" t="s">
        <v>70</v>
      </c>
      <c r="L404" s="646" t="s">
        <v>70</v>
      </c>
      <c r="M404" s="646" t="s">
        <v>70</v>
      </c>
      <c r="N404" s="646" t="s">
        <v>70</v>
      </c>
      <c r="O404" s="646" t="s">
        <v>71</v>
      </c>
      <c r="P404" s="646" t="s">
        <v>71</v>
      </c>
      <c r="Q404" s="646" t="s">
        <v>71</v>
      </c>
      <c r="R404" s="646" t="s">
        <v>71</v>
      </c>
      <c r="S404" s="646" t="s">
        <v>71</v>
      </c>
      <c r="T404" s="646" t="s">
        <v>70</v>
      </c>
      <c r="U404" s="646" t="s">
        <v>70</v>
      </c>
      <c r="V404" s="646" t="s">
        <v>70</v>
      </c>
      <c r="W404" s="646" t="s">
        <v>70</v>
      </c>
      <c r="X404" s="646" t="s">
        <v>70</v>
      </c>
      <c r="Y404" s="646" t="s">
        <v>70</v>
      </c>
      <c r="Z404" s="646" t="s">
        <v>70</v>
      </c>
      <c r="AA404" s="646" t="s">
        <v>70</v>
      </c>
      <c r="AB404" s="646" t="s">
        <v>70</v>
      </c>
      <c r="AC404" s="646" t="s">
        <v>70</v>
      </c>
      <c r="AD404" s="646" t="s">
        <v>70</v>
      </c>
      <c r="AE404" s="646" t="s">
        <v>70</v>
      </c>
      <c r="AF404" s="646" t="s">
        <v>70</v>
      </c>
      <c r="AG404" s="647" t="s">
        <v>70</v>
      </c>
      <c r="AH404" s="647" t="s">
        <v>70</v>
      </c>
      <c r="AI404" s="647" t="s">
        <v>70</v>
      </c>
      <c r="AJ404" s="647" t="s">
        <v>70</v>
      </c>
      <c r="AK404" s="647" t="s">
        <v>70</v>
      </c>
      <c r="AL404" s="647" t="s">
        <v>70</v>
      </c>
      <c r="AM404" s="647" t="s">
        <v>70</v>
      </c>
      <c r="AN404" s="647" t="s">
        <v>70</v>
      </c>
      <c r="AO404" s="647" t="s">
        <v>70</v>
      </c>
      <c r="AP404" s="647" t="s">
        <v>70</v>
      </c>
      <c r="AQ404" s="647" t="s">
        <v>70</v>
      </c>
      <c r="AR404" s="647" t="s">
        <v>70</v>
      </c>
      <c r="AS404" s="647" t="s">
        <v>70</v>
      </c>
      <c r="AT404" s="647" t="s">
        <v>70</v>
      </c>
      <c r="AU404" s="647" t="s">
        <v>70</v>
      </c>
      <c r="AV404" s="647" t="s">
        <v>70</v>
      </c>
      <c r="AW404" s="647" t="s">
        <v>70</v>
      </c>
      <c r="AX404" s="647" t="s">
        <v>70</v>
      </c>
      <c r="AY404" s="647" t="s">
        <v>70</v>
      </c>
      <c r="AZ404" s="647" t="s">
        <v>70</v>
      </c>
      <c r="BA404" s="647" t="s">
        <v>70</v>
      </c>
      <c r="BB404" s="647" t="s">
        <v>70</v>
      </c>
      <c r="BC404" s="647" t="s">
        <v>70</v>
      </c>
      <c r="BD404" s="647" t="s">
        <v>70</v>
      </c>
      <c r="BE404" s="647" t="s">
        <v>70</v>
      </c>
      <c r="BF404" s="647" t="s">
        <v>70</v>
      </c>
      <c r="BG404" s="647" t="s">
        <v>70</v>
      </c>
      <c r="BH404" s="647" t="s">
        <v>70</v>
      </c>
      <c r="BI404" s="647" t="s">
        <v>70</v>
      </c>
      <c r="BJ404" s="647" t="s">
        <v>70</v>
      </c>
      <c r="BK404" s="647" t="s">
        <v>70</v>
      </c>
      <c r="BL404" s="647" t="s">
        <v>70</v>
      </c>
      <c r="BM404" s="647" t="s">
        <v>70</v>
      </c>
      <c r="BN404" s="647" t="s">
        <v>70</v>
      </c>
      <c r="BO404" s="647" t="s">
        <v>70</v>
      </c>
      <c r="BP404" s="647" t="s">
        <v>70</v>
      </c>
      <c r="BQ404" s="647" t="s">
        <v>70</v>
      </c>
      <c r="BR404" s="647" t="s">
        <v>70</v>
      </c>
      <c r="BS404" s="647" t="s">
        <v>70</v>
      </c>
      <c r="BT404" s="647" t="s">
        <v>70</v>
      </c>
      <c r="BU404" s="647" t="s">
        <v>70</v>
      </c>
      <c r="BV404" s="647" t="s">
        <v>70</v>
      </c>
      <c r="BW404" s="647" t="s">
        <v>70</v>
      </c>
      <c r="BX404" s="647" t="s">
        <v>70</v>
      </c>
      <c r="BY404" s="647" t="s">
        <v>70</v>
      </c>
      <c r="BZ404" s="647" t="s">
        <v>70</v>
      </c>
      <c r="CA404" s="647" t="s">
        <v>70</v>
      </c>
      <c r="CB404" s="647" t="s">
        <v>1695</v>
      </c>
      <c r="CC404" s="647" t="s">
        <v>1695</v>
      </c>
      <c r="CD404" s="647" t="s">
        <v>1695</v>
      </c>
      <c r="CE404" s="647" t="s">
        <v>1695</v>
      </c>
      <c r="CF404" s="647" t="s">
        <v>1695</v>
      </c>
      <c r="CG404" s="647" t="s">
        <v>1695</v>
      </c>
      <c r="CH404" s="647" t="s">
        <v>1695</v>
      </c>
      <c r="CI404" s="647" t="s">
        <v>1695</v>
      </c>
      <c r="CJ404" s="647" t="s">
        <v>1695</v>
      </c>
      <c r="CK404" s="647" t="s">
        <v>1695</v>
      </c>
      <c r="CL404" s="647" t="s">
        <v>1695</v>
      </c>
      <c r="CM404" s="647" t="s">
        <v>1695</v>
      </c>
      <c r="CN404" s="647" t="s">
        <v>1695</v>
      </c>
    </row>
    <row r="405" spans="1:92" s="109" customFormat="1">
      <c r="A405" s="329"/>
      <c r="B405" s="646" t="s">
        <v>1458</v>
      </c>
      <c r="C405" s="646" t="s">
        <v>1458</v>
      </c>
      <c r="D405" s="646" t="s">
        <v>1458</v>
      </c>
      <c r="E405" s="646" t="s">
        <v>72</v>
      </c>
      <c r="F405" s="646" t="s">
        <v>72</v>
      </c>
      <c r="G405" s="646" t="s">
        <v>72</v>
      </c>
      <c r="H405" s="646" t="s">
        <v>72</v>
      </c>
      <c r="I405" s="646" t="s">
        <v>72</v>
      </c>
      <c r="J405" s="646" t="s">
        <v>72</v>
      </c>
      <c r="K405" s="646" t="s">
        <v>72</v>
      </c>
      <c r="L405" s="646" t="s">
        <v>72</v>
      </c>
      <c r="M405" s="646" t="s">
        <v>72</v>
      </c>
      <c r="N405" s="646" t="s">
        <v>72</v>
      </c>
      <c r="O405" s="646" t="s">
        <v>73</v>
      </c>
      <c r="P405" s="646" t="s">
        <v>73</v>
      </c>
      <c r="Q405" s="646" t="s">
        <v>73</v>
      </c>
      <c r="R405" s="646" t="s">
        <v>73</v>
      </c>
      <c r="S405" s="646" t="s">
        <v>73</v>
      </c>
      <c r="T405" s="646" t="s">
        <v>72</v>
      </c>
      <c r="U405" s="646" t="s">
        <v>72</v>
      </c>
      <c r="V405" s="646" t="s">
        <v>74</v>
      </c>
      <c r="W405" s="646" t="s">
        <v>74</v>
      </c>
      <c r="X405" s="646" t="s">
        <v>74</v>
      </c>
      <c r="Y405" s="646" t="s">
        <v>74</v>
      </c>
      <c r="Z405" s="646" t="s">
        <v>74</v>
      </c>
      <c r="AA405" s="646" t="s">
        <v>74</v>
      </c>
      <c r="AB405" s="646" t="s">
        <v>74</v>
      </c>
      <c r="AC405" s="646" t="s">
        <v>74</v>
      </c>
      <c r="AD405" s="646" t="s">
        <v>74</v>
      </c>
      <c r="AE405" s="646" t="s">
        <v>74</v>
      </c>
      <c r="AF405" s="646" t="s">
        <v>74</v>
      </c>
      <c r="AG405" s="647" t="s">
        <v>74</v>
      </c>
      <c r="AH405" s="647" t="s">
        <v>74</v>
      </c>
      <c r="AI405" s="647" t="s">
        <v>74</v>
      </c>
      <c r="AJ405" s="647" t="s">
        <v>74</v>
      </c>
      <c r="AK405" s="647" t="s">
        <v>74</v>
      </c>
      <c r="AL405" s="647" t="s">
        <v>74</v>
      </c>
      <c r="AM405" s="647" t="s">
        <v>74</v>
      </c>
      <c r="AN405" s="647" t="s">
        <v>74</v>
      </c>
      <c r="AO405" s="647" t="s">
        <v>74</v>
      </c>
      <c r="AP405" s="647" t="s">
        <v>74</v>
      </c>
      <c r="AQ405" s="647" t="s">
        <v>74</v>
      </c>
      <c r="AR405" s="647" t="s">
        <v>74</v>
      </c>
      <c r="AS405" s="647" t="s">
        <v>74</v>
      </c>
      <c r="AT405" s="647" t="s">
        <v>74</v>
      </c>
      <c r="AU405" s="647" t="s">
        <v>74</v>
      </c>
      <c r="AV405" s="647" t="s">
        <v>74</v>
      </c>
      <c r="AW405" s="647" t="s">
        <v>74</v>
      </c>
      <c r="AX405" s="647" t="s">
        <v>74</v>
      </c>
      <c r="AY405" s="647" t="s">
        <v>74</v>
      </c>
      <c r="AZ405" s="647" t="s">
        <v>74</v>
      </c>
      <c r="BA405" s="647" t="s">
        <v>74</v>
      </c>
      <c r="BB405" s="647" t="s">
        <v>74</v>
      </c>
      <c r="BC405" s="647" t="s">
        <v>74</v>
      </c>
      <c r="BD405" s="647" t="s">
        <v>74</v>
      </c>
      <c r="BE405" s="647" t="s">
        <v>74</v>
      </c>
      <c r="BF405" s="647" t="s">
        <v>1696</v>
      </c>
      <c r="BG405" s="647" t="s">
        <v>1696</v>
      </c>
      <c r="BH405" s="647" t="s">
        <v>1697</v>
      </c>
      <c r="BI405" s="647" t="s">
        <v>1697</v>
      </c>
      <c r="BJ405" s="647" t="s">
        <v>1697</v>
      </c>
      <c r="BK405" s="647" t="s">
        <v>1697</v>
      </c>
      <c r="BL405" s="647" t="s">
        <v>1697</v>
      </c>
      <c r="BM405" s="647" t="s">
        <v>1697</v>
      </c>
      <c r="BN405" s="647" t="s">
        <v>1697</v>
      </c>
      <c r="BO405" s="647" t="s">
        <v>1697</v>
      </c>
      <c r="BP405" s="647" t="s">
        <v>1697</v>
      </c>
      <c r="BQ405" s="647" t="s">
        <v>1697</v>
      </c>
      <c r="BR405" s="647" t="s">
        <v>1697</v>
      </c>
      <c r="BS405" s="647" t="s">
        <v>1697</v>
      </c>
      <c r="BT405" s="647" t="s">
        <v>1697</v>
      </c>
      <c r="BU405" s="647" t="s">
        <v>1697</v>
      </c>
      <c r="BV405" s="647" t="s">
        <v>1697</v>
      </c>
      <c r="BW405" s="647" t="s">
        <v>1697</v>
      </c>
      <c r="BX405" s="647" t="s">
        <v>1697</v>
      </c>
      <c r="BY405" s="647" t="s">
        <v>1697</v>
      </c>
      <c r="BZ405" s="647" t="s">
        <v>1697</v>
      </c>
      <c r="CA405" s="647" t="s">
        <v>1697</v>
      </c>
      <c r="CB405" s="647" t="s">
        <v>1698</v>
      </c>
      <c r="CC405" s="647" t="s">
        <v>1698</v>
      </c>
      <c r="CD405" s="647" t="s">
        <v>1698</v>
      </c>
      <c r="CE405" s="647" t="s">
        <v>1698</v>
      </c>
      <c r="CF405" s="647" t="s">
        <v>1698</v>
      </c>
      <c r="CG405" s="647" t="s">
        <v>1698</v>
      </c>
      <c r="CH405" s="647" t="s">
        <v>1698</v>
      </c>
      <c r="CI405" s="647" t="s">
        <v>1698</v>
      </c>
      <c r="CJ405" s="647" t="s">
        <v>1698</v>
      </c>
      <c r="CK405" s="647" t="s">
        <v>1698</v>
      </c>
      <c r="CL405" s="647" t="s">
        <v>1698</v>
      </c>
      <c r="CM405" s="647" t="s">
        <v>1698</v>
      </c>
      <c r="CN405" s="647" t="s">
        <v>1698</v>
      </c>
    </row>
    <row r="406" spans="1:92" s="109" customFormat="1" ht="13.5" thickBot="1">
      <c r="A406" s="329"/>
      <c r="B406" s="655" t="s">
        <v>1458</v>
      </c>
      <c r="C406" s="655" t="s">
        <v>1458</v>
      </c>
      <c r="D406" s="655" t="s">
        <v>1458</v>
      </c>
      <c r="E406" s="655" t="s">
        <v>1458</v>
      </c>
      <c r="F406" s="655" t="s">
        <v>1458</v>
      </c>
      <c r="G406" s="655" t="s">
        <v>1458</v>
      </c>
      <c r="H406" s="655" t="s">
        <v>1458</v>
      </c>
      <c r="I406" s="655" t="s">
        <v>1458</v>
      </c>
      <c r="J406" s="655" t="s">
        <v>1458</v>
      </c>
      <c r="K406" s="655" t="s">
        <v>1458</v>
      </c>
      <c r="L406" s="655" t="s">
        <v>1458</v>
      </c>
      <c r="M406" s="655" t="s">
        <v>1458</v>
      </c>
      <c r="N406" s="655" t="s">
        <v>1458</v>
      </c>
      <c r="O406" s="655" t="s">
        <v>1458</v>
      </c>
      <c r="P406" s="655" t="s">
        <v>1458</v>
      </c>
      <c r="Q406" s="655" t="s">
        <v>1458</v>
      </c>
      <c r="R406" s="655" t="s">
        <v>1458</v>
      </c>
      <c r="S406" s="655" t="s">
        <v>1458</v>
      </c>
      <c r="T406" s="655" t="s">
        <v>1458</v>
      </c>
      <c r="U406" s="655" t="s">
        <v>1458</v>
      </c>
      <c r="V406" s="655" t="s">
        <v>1458</v>
      </c>
      <c r="W406" s="655" t="s">
        <v>1458</v>
      </c>
      <c r="X406" s="655" t="s">
        <v>1458</v>
      </c>
      <c r="Y406" s="655" t="s">
        <v>1458</v>
      </c>
      <c r="Z406" s="655" t="s">
        <v>1458</v>
      </c>
      <c r="AA406" s="655" t="s">
        <v>1458</v>
      </c>
      <c r="AB406" s="655" t="s">
        <v>1458</v>
      </c>
      <c r="AC406" s="655" t="s">
        <v>1458</v>
      </c>
      <c r="AD406" s="655" t="s">
        <v>1458</v>
      </c>
      <c r="AE406" s="655" t="s">
        <v>1458</v>
      </c>
      <c r="AF406" s="655" t="s">
        <v>1458</v>
      </c>
      <c r="AG406" s="655" t="s">
        <v>1458</v>
      </c>
      <c r="AH406" s="655" t="s">
        <v>1458</v>
      </c>
      <c r="AI406" s="655" t="s">
        <v>1458</v>
      </c>
      <c r="AJ406" s="655" t="s">
        <v>1458</v>
      </c>
      <c r="AK406" s="655" t="s">
        <v>1458</v>
      </c>
      <c r="AL406" s="655" t="s">
        <v>1458</v>
      </c>
      <c r="AM406" s="655" t="s">
        <v>1458</v>
      </c>
      <c r="AN406" s="655" t="s">
        <v>1458</v>
      </c>
      <c r="AO406" s="655" t="s">
        <v>1458</v>
      </c>
      <c r="AP406" s="655" t="s">
        <v>1458</v>
      </c>
      <c r="AQ406" s="655" t="s">
        <v>1458</v>
      </c>
      <c r="AR406" s="655" t="s">
        <v>1458</v>
      </c>
      <c r="AS406" s="655" t="s">
        <v>1458</v>
      </c>
      <c r="AT406" s="655" t="s">
        <v>1458</v>
      </c>
      <c r="AU406" s="655" t="s">
        <v>1688</v>
      </c>
      <c r="AV406" s="655" t="s">
        <v>1680</v>
      </c>
      <c r="AW406" s="655" t="s">
        <v>1680</v>
      </c>
      <c r="AX406" s="655" t="s">
        <v>1680</v>
      </c>
      <c r="AY406" s="655" t="s">
        <v>1680</v>
      </c>
      <c r="AZ406" s="655" t="s">
        <v>1681</v>
      </c>
      <c r="BA406" s="655" t="s">
        <v>1681</v>
      </c>
      <c r="BB406" s="655" t="s">
        <v>1681</v>
      </c>
      <c r="BC406" s="655" t="s">
        <v>1681</v>
      </c>
      <c r="BD406" s="655" t="s">
        <v>1680</v>
      </c>
      <c r="BE406" s="655" t="s">
        <v>1681</v>
      </c>
      <c r="BF406" s="655" t="s">
        <v>1681</v>
      </c>
      <c r="BG406" s="655" t="s">
        <v>1681</v>
      </c>
      <c r="BH406" s="655" t="s">
        <v>1681</v>
      </c>
      <c r="BI406" s="655" t="s">
        <v>1681</v>
      </c>
      <c r="BJ406" s="655" t="s">
        <v>1680</v>
      </c>
      <c r="BK406" s="655" t="s">
        <v>1681</v>
      </c>
      <c r="BL406" s="655" t="s">
        <v>1681</v>
      </c>
      <c r="BM406" s="655" t="s">
        <v>1681</v>
      </c>
      <c r="BN406" s="655" t="s">
        <v>1681</v>
      </c>
      <c r="BO406" s="655" t="s">
        <v>1680</v>
      </c>
      <c r="BP406" s="655" t="s">
        <v>1680</v>
      </c>
      <c r="BQ406" s="655" t="s">
        <v>1680</v>
      </c>
      <c r="BR406" s="655" t="s">
        <v>1680</v>
      </c>
      <c r="BS406" s="655" t="s">
        <v>1680</v>
      </c>
      <c r="BT406" s="655" t="s">
        <v>1680</v>
      </c>
      <c r="BU406" s="655" t="s">
        <v>1680</v>
      </c>
      <c r="BV406" s="655" t="s">
        <v>1680</v>
      </c>
      <c r="BW406" s="655" t="s">
        <v>1680</v>
      </c>
      <c r="BX406" s="655" t="s">
        <v>1680</v>
      </c>
      <c r="BY406" s="655" t="s">
        <v>1680</v>
      </c>
      <c r="BZ406" s="655" t="s">
        <v>1680</v>
      </c>
      <c r="CA406" s="655" t="s">
        <v>1680</v>
      </c>
      <c r="CB406" s="655" t="s">
        <v>1680</v>
      </c>
      <c r="CC406" s="655" t="s">
        <v>1680</v>
      </c>
      <c r="CD406" s="655" t="s">
        <v>1680</v>
      </c>
      <c r="CE406" s="655" t="s">
        <v>1680</v>
      </c>
      <c r="CF406" s="655" t="s">
        <v>1680</v>
      </c>
      <c r="CG406" s="655" t="s">
        <v>1680</v>
      </c>
      <c r="CH406" s="655" t="s">
        <v>1680</v>
      </c>
      <c r="CI406" s="655" t="s">
        <v>1680</v>
      </c>
      <c r="CJ406" s="655" t="s">
        <v>1680</v>
      </c>
      <c r="CK406" s="655" t="s">
        <v>1680</v>
      </c>
      <c r="CL406" s="655" t="s">
        <v>1680</v>
      </c>
      <c r="CM406" s="655" t="s">
        <v>1680</v>
      </c>
      <c r="CN406" s="655" t="s">
        <v>1680</v>
      </c>
    </row>
    <row r="407" spans="1:92" s="109" customFormat="1" ht="13.5" thickTop="1">
      <c r="A407" s="329"/>
      <c r="B407" s="329"/>
      <c r="C407" s="291"/>
      <c r="D407" s="291"/>
      <c r="E407" s="291"/>
      <c r="F407" s="291"/>
      <c r="G407" s="291"/>
      <c r="H407" s="291"/>
      <c r="I407" s="291"/>
      <c r="J407" s="291"/>
      <c r="K407" s="291"/>
      <c r="L407" s="291"/>
      <c r="M407" s="291"/>
      <c r="N407" s="291"/>
      <c r="O407" s="291"/>
      <c r="P407" s="291"/>
      <c r="Q407" s="291"/>
      <c r="R407" s="291"/>
      <c r="S407" s="291"/>
      <c r="T407" s="291"/>
      <c r="U407" s="291"/>
      <c r="V407" s="291"/>
      <c r="W407" s="291"/>
      <c r="X407" s="291"/>
      <c r="Y407" s="291"/>
      <c r="Z407" s="291"/>
      <c r="AA407" s="291"/>
      <c r="AB407" s="291"/>
      <c r="AC407" s="291"/>
      <c r="AD407" s="291"/>
      <c r="AE407" s="291"/>
      <c r="AF407" s="291"/>
      <c r="AG407" s="291"/>
      <c r="AH407" s="291"/>
      <c r="AI407" s="291"/>
      <c r="AJ407" s="291"/>
      <c r="AK407" s="291"/>
      <c r="AL407" s="291"/>
      <c r="AM407" s="291"/>
      <c r="AN407" s="291"/>
      <c r="AO407" s="291"/>
      <c r="AP407" s="291"/>
      <c r="AQ407" s="291"/>
      <c r="AR407" s="291"/>
      <c r="AS407" s="291"/>
      <c r="AT407" s="291"/>
      <c r="AU407" s="291"/>
      <c r="AV407" s="291"/>
      <c r="AW407" s="291"/>
      <c r="AX407" s="291"/>
      <c r="AY407" s="291"/>
      <c r="AZ407" s="291"/>
      <c r="BA407" s="291"/>
      <c r="BB407" s="291"/>
      <c r="BC407" s="291"/>
      <c r="BD407" s="291"/>
      <c r="BE407" s="291"/>
      <c r="BF407" s="291"/>
      <c r="BG407" s="291"/>
      <c r="BH407" s="291"/>
      <c r="BI407" s="291"/>
      <c r="BJ407" s="291"/>
      <c r="BK407" s="291"/>
      <c r="BL407" s="291"/>
      <c r="BM407" s="291"/>
      <c r="BN407" s="291"/>
      <c r="BO407" s="291"/>
      <c r="BP407" s="291"/>
      <c r="BQ407" s="291"/>
      <c r="BR407" s="291"/>
    </row>
    <row r="408" spans="1:92" s="109" customFormat="1">
      <c r="A408" s="329"/>
      <c r="B408" s="329"/>
      <c r="C408" s="291"/>
      <c r="D408" s="291"/>
      <c r="E408" s="291"/>
      <c r="F408" s="291"/>
      <c r="G408" s="291"/>
      <c r="H408" s="291"/>
      <c r="I408" s="291"/>
      <c r="J408" s="291"/>
      <c r="K408" s="291"/>
      <c r="L408" s="291"/>
      <c r="M408" s="291"/>
      <c r="N408" s="291"/>
      <c r="O408" s="291"/>
      <c r="P408" s="291"/>
      <c r="Q408" s="291"/>
      <c r="R408" s="291"/>
      <c r="S408" s="291"/>
      <c r="T408" s="291"/>
      <c r="U408" s="291"/>
      <c r="V408" s="291"/>
      <c r="W408" s="291"/>
      <c r="X408" s="291"/>
      <c r="Y408" s="291"/>
      <c r="Z408" s="291"/>
      <c r="AA408" s="291"/>
      <c r="AB408" s="291"/>
      <c r="AC408" s="291"/>
      <c r="AD408" s="291"/>
      <c r="AE408" s="291"/>
      <c r="AF408" s="291"/>
      <c r="AG408" s="291"/>
      <c r="AH408" s="291"/>
      <c r="AI408" s="291"/>
      <c r="AJ408" s="291"/>
      <c r="AK408" s="291"/>
      <c r="AL408" s="291"/>
      <c r="AM408" s="291"/>
      <c r="AN408" s="291"/>
      <c r="AO408" s="291"/>
      <c r="AP408" s="291"/>
      <c r="AQ408" s="291"/>
      <c r="AR408" s="291"/>
      <c r="AS408" s="291"/>
      <c r="AT408" s="291"/>
      <c r="AU408" s="291"/>
      <c r="AV408" s="291"/>
      <c r="AW408" s="291"/>
      <c r="AX408" s="291"/>
      <c r="AY408" s="291"/>
      <c r="AZ408" s="291"/>
      <c r="BA408" s="291"/>
      <c r="BB408" s="291"/>
      <c r="BC408" s="291"/>
      <c r="BD408" s="291"/>
      <c r="BE408" s="291"/>
      <c r="BF408" s="291"/>
      <c r="BG408" s="291"/>
      <c r="BH408" s="291"/>
      <c r="BI408" s="291"/>
      <c r="BJ408" s="291"/>
      <c r="BK408" s="291"/>
      <c r="BL408" s="291"/>
      <c r="BM408" s="291"/>
      <c r="BN408" s="291"/>
      <c r="BO408" s="291"/>
      <c r="BP408" s="291"/>
      <c r="BQ408" s="291"/>
      <c r="BR408" s="291"/>
    </row>
    <row r="409" spans="1:92" s="109" customFormat="1">
      <c r="A409" s="329"/>
      <c r="B409" s="329"/>
      <c r="C409" s="291"/>
      <c r="D409" s="291"/>
      <c r="E409" s="291"/>
      <c r="F409" s="291"/>
      <c r="G409" s="291"/>
      <c r="H409" s="291"/>
      <c r="I409" s="291"/>
      <c r="J409" s="291"/>
      <c r="K409" s="291"/>
      <c r="L409" s="291"/>
      <c r="M409" s="291"/>
      <c r="N409" s="291"/>
      <c r="O409" s="291"/>
      <c r="P409" s="291"/>
      <c r="Q409" s="291"/>
      <c r="R409" s="291"/>
      <c r="S409" s="291"/>
      <c r="T409" s="291"/>
      <c r="U409" s="291"/>
      <c r="V409" s="291"/>
      <c r="W409" s="291"/>
      <c r="X409" s="291"/>
      <c r="Y409" s="291"/>
      <c r="Z409" s="291"/>
      <c r="AA409" s="291"/>
      <c r="AB409" s="291"/>
      <c r="AC409" s="291"/>
      <c r="AD409" s="291"/>
      <c r="AE409" s="291"/>
      <c r="AF409" s="291"/>
      <c r="AG409" s="291"/>
      <c r="AH409" s="291"/>
      <c r="AI409" s="291"/>
      <c r="AJ409" s="291"/>
      <c r="AK409" s="291"/>
      <c r="AL409" s="291"/>
      <c r="AM409" s="291"/>
      <c r="AN409" s="291"/>
      <c r="AO409" s="291"/>
      <c r="AP409" s="291"/>
      <c r="AQ409" s="291"/>
      <c r="AR409" s="291"/>
      <c r="AS409" s="291"/>
      <c r="AT409" s="291"/>
      <c r="AU409" s="291"/>
      <c r="AV409" s="291"/>
      <c r="AW409" s="291"/>
      <c r="AX409" s="291"/>
      <c r="AY409" s="291"/>
      <c r="AZ409" s="291"/>
      <c r="BA409" s="291"/>
      <c r="BB409" s="291"/>
      <c r="BC409" s="291"/>
      <c r="BD409" s="291"/>
      <c r="BE409" s="291"/>
      <c r="BF409" s="291"/>
      <c r="BG409" s="291"/>
      <c r="BH409" s="291"/>
      <c r="BI409" s="291"/>
      <c r="BJ409" s="291"/>
      <c r="BK409" s="291"/>
      <c r="BL409" s="291"/>
      <c r="BM409" s="291"/>
      <c r="BN409" s="291"/>
      <c r="BO409" s="291"/>
      <c r="BP409" s="291"/>
      <c r="BQ409" s="291"/>
      <c r="BR409" s="291"/>
    </row>
    <row r="410" spans="1:92" s="109" customFormat="1">
      <c r="A410" s="329"/>
      <c r="B410" s="329"/>
      <c r="C410" s="291"/>
      <c r="D410" s="291"/>
      <c r="E410" s="291"/>
      <c r="F410" s="291"/>
      <c r="G410" s="291"/>
      <c r="H410" s="291"/>
      <c r="I410" s="291"/>
      <c r="J410" s="291"/>
      <c r="K410" s="291"/>
      <c r="L410" s="291"/>
      <c r="M410" s="291"/>
      <c r="N410" s="291"/>
      <c r="O410" s="291"/>
      <c r="P410" s="291"/>
      <c r="Q410" s="291"/>
      <c r="R410" s="291"/>
      <c r="S410" s="291"/>
      <c r="T410" s="291"/>
      <c r="U410" s="291"/>
      <c r="V410" s="291"/>
      <c r="W410" s="291"/>
      <c r="X410" s="291"/>
      <c r="Y410" s="291"/>
      <c r="Z410" s="291"/>
      <c r="AA410" s="291"/>
      <c r="AB410" s="291"/>
      <c r="AC410" s="291"/>
      <c r="AD410" s="291"/>
      <c r="AE410" s="291"/>
      <c r="AF410" s="291"/>
      <c r="AG410" s="291"/>
      <c r="AH410" s="291"/>
      <c r="AI410" s="291"/>
      <c r="AJ410" s="291"/>
      <c r="AK410" s="291"/>
      <c r="AL410" s="291"/>
      <c r="AM410" s="291"/>
      <c r="AN410" s="291"/>
      <c r="AO410" s="291"/>
      <c r="AP410" s="291"/>
      <c r="AQ410" s="291"/>
      <c r="AR410" s="291"/>
      <c r="AS410" s="291"/>
      <c r="AT410" s="291"/>
      <c r="AU410" s="291"/>
      <c r="AV410" s="291"/>
      <c r="AW410" s="291"/>
      <c r="AX410" s="291"/>
      <c r="AY410" s="291"/>
      <c r="AZ410" s="291"/>
      <c r="BA410" s="291"/>
      <c r="BB410" s="291"/>
      <c r="BC410" s="291"/>
      <c r="BD410" s="291"/>
      <c r="BE410" s="291"/>
      <c r="BF410" s="291"/>
      <c r="BG410" s="291"/>
      <c r="BH410" s="291"/>
      <c r="BI410" s="291"/>
      <c r="BJ410" s="291"/>
      <c r="BK410" s="291"/>
      <c r="BL410" s="291"/>
      <c r="BM410" s="291"/>
      <c r="BN410" s="291"/>
      <c r="BO410" s="291"/>
      <c r="BP410" s="291"/>
      <c r="BQ410" s="291"/>
      <c r="BR410" s="291"/>
    </row>
    <row r="411" spans="1:92" s="109" customFormat="1">
      <c r="A411" s="329"/>
      <c r="B411" s="329"/>
      <c r="C411" s="291"/>
      <c r="D411" s="291"/>
      <c r="E411" s="291"/>
      <c r="F411" s="291"/>
      <c r="G411" s="291"/>
      <c r="H411" s="291"/>
      <c r="I411" s="291"/>
      <c r="J411" s="291"/>
      <c r="K411" s="291"/>
      <c r="L411" s="291"/>
      <c r="M411" s="291"/>
      <c r="N411" s="291"/>
      <c r="O411" s="291"/>
      <c r="P411" s="291"/>
      <c r="Q411" s="291"/>
      <c r="R411" s="291"/>
      <c r="S411" s="291"/>
      <c r="T411" s="291"/>
      <c r="U411" s="291"/>
      <c r="V411" s="291"/>
      <c r="W411" s="291"/>
      <c r="X411" s="291"/>
      <c r="Y411" s="291"/>
      <c r="Z411" s="291"/>
      <c r="AA411" s="291"/>
      <c r="AB411" s="291"/>
      <c r="AC411" s="291"/>
      <c r="AD411" s="291"/>
      <c r="AE411" s="291"/>
      <c r="AF411" s="291"/>
      <c r="AG411" s="291"/>
      <c r="AH411" s="291"/>
      <c r="AI411" s="291"/>
      <c r="AJ411" s="291"/>
      <c r="AK411" s="291"/>
      <c r="AL411" s="291"/>
      <c r="AM411" s="291"/>
      <c r="AN411" s="291"/>
      <c r="AO411" s="291"/>
      <c r="AP411" s="291"/>
      <c r="AQ411" s="291"/>
      <c r="AR411" s="291"/>
      <c r="AS411" s="291"/>
      <c r="AT411" s="291"/>
      <c r="AU411" s="291"/>
      <c r="AV411" s="291"/>
      <c r="AW411" s="291"/>
      <c r="AX411" s="291"/>
      <c r="AY411" s="291"/>
      <c r="AZ411" s="291"/>
      <c r="BA411" s="291"/>
      <c r="BB411" s="291"/>
      <c r="BC411" s="291"/>
      <c r="BD411" s="291"/>
      <c r="BE411" s="291"/>
      <c r="BF411" s="291"/>
      <c r="BG411" s="291"/>
      <c r="BH411" s="291"/>
      <c r="BI411" s="291"/>
      <c r="BJ411" s="291"/>
      <c r="BK411" s="291"/>
      <c r="BL411" s="291"/>
      <c r="BM411" s="291"/>
      <c r="BN411" s="291"/>
      <c r="BO411" s="291"/>
      <c r="BP411" s="291"/>
      <c r="BQ411" s="291"/>
      <c r="BR411" s="291"/>
    </row>
  </sheetData>
  <sheetProtection sheet="1" objects="1" scenarios="1"/>
  <hyperlinks>
    <hyperlink ref="A4" location="'Index'!F23" display="'Índice'!A1" xr:uid="{9797D8EF-94DE-47B4-BF67-9913216A6F97}"/>
  </hyperlinks>
  <printOptions horizontalCentered="1"/>
  <pageMargins left="0.39370078740157483" right="0.39370078740157483" top="0.39370078740157483" bottom="0.39370078740157483" header="0.51181102362204722" footer="0.51181102362204722"/>
  <pageSetup paperSize="9" orientation="landscape" r:id="rId1"/>
  <headerFooter alignWithMargins="0">
    <oddHeader>&amp;R&amp;"Calibri"&amp;10&amp;K000000 #interna&amp;1#_x000D_</oddHead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F920B-765A-413C-84C9-271C82632EDE}">
  <sheetPr codeName="Plan71">
    <tabColor rgb="FF808080"/>
  </sheetPr>
  <dimension ref="A1:BK16"/>
  <sheetViews>
    <sheetView showGridLines="0" showRowColHeaders="0" zoomScaleNormal="100" workbookViewId="0">
      <pane xSplit="1" ySplit="5" topLeftCell="BC6" activePane="bottomRight" state="frozen"/>
      <selection pane="topRight" activeCell="B1" sqref="B1"/>
      <selection pane="bottomLeft" activeCell="A6" sqref="A6"/>
      <selection pane="bottomRight" activeCell="BL5" sqref="BL5"/>
    </sheetView>
  </sheetViews>
  <sheetFormatPr defaultColWidth="12.42578125" defaultRowHeight="12.75"/>
  <cols>
    <col min="1" max="1" width="64.7109375" customWidth="1"/>
    <col min="2" max="236" width="12.7109375" customWidth="1"/>
  </cols>
  <sheetData>
    <row r="1" spans="1:63" s="323" customFormat="1" ht="16.350000000000001" customHeight="1">
      <c r="A1" s="458"/>
      <c r="B1" s="518"/>
      <c r="C1" s="519"/>
      <c r="D1" s="519"/>
      <c r="E1" s="519"/>
      <c r="F1" s="519"/>
      <c r="G1" s="519"/>
      <c r="H1" s="519"/>
      <c r="I1" s="519"/>
      <c r="J1" s="519"/>
      <c r="K1" s="519"/>
      <c r="L1" s="519"/>
      <c r="M1" s="519"/>
      <c r="N1" s="519"/>
      <c r="O1" s="519"/>
      <c r="P1" s="519"/>
      <c r="Q1" s="519"/>
      <c r="R1" s="519"/>
      <c r="S1" s="519"/>
      <c r="T1" s="519"/>
      <c r="U1" s="519"/>
      <c r="V1" s="519"/>
      <c r="W1" s="519"/>
      <c r="X1" s="519"/>
      <c r="Y1" s="519"/>
      <c r="Z1" s="519"/>
      <c r="AA1" s="519"/>
      <c r="AB1" s="519"/>
      <c r="AC1" s="519"/>
      <c r="AD1" s="519"/>
      <c r="AE1" s="519"/>
      <c r="AF1" s="519"/>
      <c r="AG1" s="519"/>
      <c r="AH1" s="519"/>
      <c r="AI1" s="519"/>
      <c r="AJ1" s="519"/>
      <c r="AK1" s="519"/>
      <c r="AL1" s="519"/>
      <c r="AM1" s="519"/>
      <c r="AN1" s="519"/>
      <c r="AO1" s="519"/>
      <c r="AP1" s="519"/>
      <c r="AQ1" s="519"/>
      <c r="AR1" s="519"/>
      <c r="AS1" s="519"/>
      <c r="AT1" s="519"/>
      <c r="AU1" s="519"/>
      <c r="AV1" s="519"/>
      <c r="AW1" s="519"/>
      <c r="AX1" s="519"/>
      <c r="AY1" s="519"/>
      <c r="AZ1" s="519"/>
      <c r="BA1" s="519"/>
      <c r="BB1" s="519"/>
      <c r="BC1" s="519"/>
      <c r="BD1" s="519"/>
      <c r="BE1" s="519"/>
      <c r="BF1" s="519"/>
      <c r="BG1" s="519"/>
      <c r="BH1" s="519"/>
      <c r="BI1" s="519"/>
      <c r="BJ1" s="519"/>
      <c r="BK1" s="519"/>
    </row>
    <row r="2" spans="1:63" s="323" customFormat="1" ht="33" customHeight="1">
      <c r="A2" s="620" t="s">
        <v>1064</v>
      </c>
      <c r="B2" s="459"/>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row>
    <row r="3" spans="1:63" s="323" customFormat="1" ht="16.350000000000001" customHeight="1">
      <c r="A3" s="468"/>
      <c r="B3" s="459"/>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row>
    <row r="4" spans="1:63" s="323" customFormat="1" ht="16.350000000000001" customHeight="1">
      <c r="A4" s="95" t="s">
        <v>1457</v>
      </c>
      <c r="B4" s="94" t="s">
        <v>1564</v>
      </c>
      <c r="C4" s="94" t="s">
        <v>1565</v>
      </c>
      <c r="D4" s="94" t="s">
        <v>1566</v>
      </c>
      <c r="E4" s="94" t="s">
        <v>1567</v>
      </c>
      <c r="F4" s="94" t="s">
        <v>1568</v>
      </c>
      <c r="G4" s="94" t="s">
        <v>1569</v>
      </c>
      <c r="H4" s="94" t="s">
        <v>1570</v>
      </c>
      <c r="I4" s="94" t="s">
        <v>1571</v>
      </c>
      <c r="J4" s="94" t="s">
        <v>1572</v>
      </c>
      <c r="K4" s="94" t="s">
        <v>1573</v>
      </c>
      <c r="L4" s="94" t="s">
        <v>1574</v>
      </c>
      <c r="M4" s="94" t="s">
        <v>1575</v>
      </c>
      <c r="N4" s="94" t="s">
        <v>1576</v>
      </c>
      <c r="O4" s="94" t="s">
        <v>1577</v>
      </c>
      <c r="P4" s="94" t="s">
        <v>1578</v>
      </c>
      <c r="Q4" s="94" t="s">
        <v>1521</v>
      </c>
      <c r="R4" s="94" t="s">
        <v>1522</v>
      </c>
      <c r="S4" s="94" t="s">
        <v>1523</v>
      </c>
      <c r="T4" s="94" t="s">
        <v>1524</v>
      </c>
      <c r="U4" s="94" t="s">
        <v>1492</v>
      </c>
      <c r="V4" s="94" t="s">
        <v>1493</v>
      </c>
      <c r="W4" s="94" t="s">
        <v>1494</v>
      </c>
      <c r="X4" s="94" t="s">
        <v>1495</v>
      </c>
      <c r="Y4" s="94" t="s">
        <v>1496</v>
      </c>
      <c r="Z4" s="94" t="s">
        <v>1497</v>
      </c>
      <c r="AA4" s="94" t="s">
        <v>1498</v>
      </c>
      <c r="AB4" s="94" t="s">
        <v>1499</v>
      </c>
      <c r="AC4" s="94" t="s">
        <v>1500</v>
      </c>
      <c r="AD4" s="94" t="s">
        <v>1501</v>
      </c>
      <c r="AE4" s="94" t="s">
        <v>1502</v>
      </c>
      <c r="AF4" s="94" t="s">
        <v>1503</v>
      </c>
      <c r="AG4" s="94" t="s">
        <v>1504</v>
      </c>
      <c r="AH4" s="94" t="s">
        <v>1505</v>
      </c>
      <c r="AI4" s="94" t="s">
        <v>1506</v>
      </c>
      <c r="AJ4" s="94" t="s">
        <v>1507</v>
      </c>
      <c r="AK4" s="94" t="s">
        <v>1508</v>
      </c>
      <c r="AL4" s="94" t="s">
        <v>1509</v>
      </c>
      <c r="AM4" s="94" t="s">
        <v>1510</v>
      </c>
      <c r="AN4" s="94" t="s">
        <v>1511</v>
      </c>
      <c r="AO4" s="94" t="s">
        <v>1512</v>
      </c>
      <c r="AP4" s="94" t="s">
        <v>1513</v>
      </c>
      <c r="AQ4" s="94" t="s">
        <v>1514</v>
      </c>
      <c r="AR4" s="94" t="s">
        <v>1515</v>
      </c>
      <c r="AS4" s="94" t="s">
        <v>1516</v>
      </c>
      <c r="AT4" s="94" t="s">
        <v>1517</v>
      </c>
      <c r="AU4" s="94" t="s">
        <v>1518</v>
      </c>
      <c r="AV4" s="94" t="s">
        <v>1519</v>
      </c>
      <c r="AW4" s="94" t="s">
        <v>1520</v>
      </c>
      <c r="AX4" s="94" t="s">
        <v>1388</v>
      </c>
      <c r="AY4" s="94" t="s">
        <v>1389</v>
      </c>
      <c r="AZ4" s="94" t="s">
        <v>1390</v>
      </c>
      <c r="BA4" s="94" t="s">
        <v>1391</v>
      </c>
      <c r="BB4" s="94" t="s">
        <v>1392</v>
      </c>
      <c r="BC4" s="94" t="s">
        <v>1393</v>
      </c>
      <c r="BD4" s="94" t="s">
        <v>1394</v>
      </c>
      <c r="BE4" s="94" t="s">
        <v>1395</v>
      </c>
      <c r="BF4" s="94" t="s">
        <v>1396</v>
      </c>
      <c r="BG4" s="94" t="s">
        <v>1397</v>
      </c>
      <c r="BH4" s="94" t="s">
        <v>1398</v>
      </c>
      <c r="BI4" s="94" t="s">
        <v>1399</v>
      </c>
      <c r="BJ4" s="94" t="s">
        <v>1400</v>
      </c>
      <c r="BK4" s="94" t="s">
        <v>1401</v>
      </c>
    </row>
    <row r="5" spans="1:63" s="109" customFormat="1" ht="4.5" customHeight="1">
      <c r="A5" s="344"/>
      <c r="B5" s="345"/>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row>
    <row r="6" spans="1:63" s="109" customFormat="1" ht="13.5" customHeight="1">
      <c r="A6" s="118" t="s">
        <v>704</v>
      </c>
      <c r="B6" s="229"/>
      <c r="C6" s="229"/>
      <c r="D6" s="229"/>
      <c r="E6" s="229"/>
      <c r="F6" s="229"/>
      <c r="G6" s="229"/>
      <c r="H6" s="229"/>
      <c r="I6" s="229"/>
      <c r="J6" s="229"/>
      <c r="K6" s="229"/>
      <c r="L6" s="229"/>
      <c r="M6" s="229"/>
      <c r="N6" s="229"/>
      <c r="O6" s="229"/>
      <c r="P6" s="229"/>
      <c r="Q6" s="229"/>
      <c r="R6" s="229"/>
      <c r="S6" s="229"/>
      <c r="T6" s="229"/>
      <c r="U6" s="229"/>
      <c r="V6" s="229"/>
      <c r="W6" s="229"/>
      <c r="X6" s="229"/>
      <c r="Y6" s="229"/>
      <c r="Z6" s="229"/>
      <c r="AA6" s="229"/>
      <c r="AB6" s="229"/>
      <c r="AC6" s="229"/>
      <c r="AD6" s="229"/>
      <c r="AE6" s="229"/>
      <c r="AF6" s="229"/>
      <c r="AG6" s="229"/>
      <c r="AH6" s="229"/>
      <c r="AI6" s="229"/>
      <c r="AJ6" s="229"/>
      <c r="AK6" s="229"/>
      <c r="AL6" s="229"/>
      <c r="AM6" s="229"/>
      <c r="AN6" s="229"/>
      <c r="AO6" s="229"/>
      <c r="AP6" s="229"/>
      <c r="AQ6" s="229"/>
      <c r="AR6" s="229"/>
      <c r="AS6" s="229"/>
      <c r="AT6" s="229"/>
      <c r="AU6" s="229"/>
      <c r="AV6" s="229"/>
      <c r="AW6" s="229"/>
      <c r="AX6" s="229"/>
      <c r="AY6" s="229"/>
      <c r="AZ6" s="229"/>
      <c r="BA6" s="229"/>
      <c r="BB6" s="229"/>
      <c r="BC6" s="229"/>
      <c r="BD6" s="229"/>
      <c r="BE6" s="229"/>
      <c r="BF6" s="229"/>
      <c r="BG6" s="229"/>
      <c r="BH6" s="229"/>
      <c r="BI6" s="229"/>
      <c r="BJ6" s="229"/>
      <c r="BK6" s="229"/>
    </row>
    <row r="7" spans="1:63" s="109" customFormat="1">
      <c r="A7" s="122" t="s">
        <v>567</v>
      </c>
      <c r="B7" s="643">
        <v>751623</v>
      </c>
      <c r="C7" s="643">
        <v>778431</v>
      </c>
      <c r="D7" s="643">
        <v>784439</v>
      </c>
      <c r="E7" s="643">
        <v>777947</v>
      </c>
      <c r="F7" s="643">
        <v>782119</v>
      </c>
      <c r="G7" s="643">
        <v>793979</v>
      </c>
      <c r="H7" s="643">
        <v>784151</v>
      </c>
      <c r="I7" s="643">
        <v>789967</v>
      </c>
      <c r="J7" s="643">
        <v>801274</v>
      </c>
      <c r="K7" s="643">
        <v>805354</v>
      </c>
      <c r="L7" s="643">
        <v>813864</v>
      </c>
      <c r="M7" s="643">
        <v>850716</v>
      </c>
      <c r="N7" s="643">
        <v>868912</v>
      </c>
      <c r="O7" s="643">
        <v>878646</v>
      </c>
      <c r="P7" s="643">
        <v>893380</v>
      </c>
      <c r="Q7" s="643">
        <v>885253</v>
      </c>
      <c r="R7" s="643">
        <v>894219</v>
      </c>
      <c r="S7" s="643">
        <v>940841</v>
      </c>
      <c r="T7" s="643">
        <v>958135</v>
      </c>
      <c r="U7" s="643">
        <v>936873</v>
      </c>
      <c r="V7" s="643">
        <v>937124</v>
      </c>
      <c r="W7" s="643">
        <v>940286</v>
      </c>
      <c r="X7" s="643">
        <v>925227</v>
      </c>
      <c r="Y7" s="643">
        <v>924308</v>
      </c>
      <c r="Z7" s="643">
        <v>948452</v>
      </c>
      <c r="AA7" s="643">
        <v>978125</v>
      </c>
      <c r="AB7" s="643">
        <v>1003930</v>
      </c>
      <c r="AC7" s="643">
        <v>996822</v>
      </c>
      <c r="AD7" s="643">
        <v>1019653</v>
      </c>
      <c r="AE7" s="643">
        <v>1043569</v>
      </c>
      <c r="AF7" s="643">
        <v>1068140</v>
      </c>
      <c r="AG7" s="643">
        <v>1073924</v>
      </c>
      <c r="AH7" s="643">
        <v>1104327</v>
      </c>
      <c r="AI7" s="643">
        <v>1155651</v>
      </c>
      <c r="AJ7" s="643">
        <v>1191593</v>
      </c>
      <c r="AK7" s="643">
        <v>1208372</v>
      </c>
      <c r="AL7" s="643">
        <v>1224549</v>
      </c>
      <c r="AM7" s="643">
        <v>1228338</v>
      </c>
      <c r="AN7" s="643">
        <v>1247757</v>
      </c>
      <c r="AO7" s="643">
        <v>1242995</v>
      </c>
      <c r="AP7" s="643">
        <v>1232763</v>
      </c>
      <c r="AQ7" s="643">
        <v>1211041</v>
      </c>
      <c r="AR7" s="643">
        <v>1203950</v>
      </c>
      <c r="AS7" s="643">
        <v>1169437</v>
      </c>
      <c r="AT7" s="643">
        <v>1200173</v>
      </c>
      <c r="AU7" s="643">
        <v>1240147</v>
      </c>
      <c r="AV7" s="643">
        <v>1203578</v>
      </c>
      <c r="AW7" s="643">
        <v>1173886</v>
      </c>
      <c r="AX7" s="643">
        <v>1185069</v>
      </c>
      <c r="AY7" s="643">
        <v>1174418</v>
      </c>
      <c r="AZ7" s="643">
        <v>1160427</v>
      </c>
      <c r="BA7" s="643">
        <v>1156796</v>
      </c>
      <c r="BB7" s="643">
        <v>1186657</v>
      </c>
      <c r="BC7" s="643">
        <v>1172499</v>
      </c>
      <c r="BD7" s="643">
        <v>1170092</v>
      </c>
      <c r="BE7" s="643">
        <v>1162037</v>
      </c>
      <c r="BF7" s="643">
        <v>1159328</v>
      </c>
      <c r="BG7" s="643">
        <v>1161474</v>
      </c>
      <c r="BH7" s="643">
        <v>1192298</v>
      </c>
      <c r="BI7" s="643">
        <v>1149402</v>
      </c>
      <c r="BJ7" s="643">
        <v>1135091</v>
      </c>
      <c r="BK7" s="643">
        <v>1122551</v>
      </c>
    </row>
    <row r="8" spans="1:63" s="109" customFormat="1">
      <c r="A8" s="122" t="s">
        <v>1065</v>
      </c>
      <c r="B8" s="461">
        <v>137</v>
      </c>
      <c r="C8" s="461">
        <v>137</v>
      </c>
      <c r="D8" s="461">
        <v>138</v>
      </c>
      <c r="E8" s="461">
        <v>138</v>
      </c>
      <c r="F8" s="461">
        <v>138</v>
      </c>
      <c r="G8" s="461">
        <v>141</v>
      </c>
      <c r="H8" s="461">
        <v>142</v>
      </c>
      <c r="I8" s="461">
        <v>142</v>
      </c>
      <c r="J8" s="461">
        <v>145</v>
      </c>
      <c r="K8" s="461">
        <v>145</v>
      </c>
      <c r="L8" s="461">
        <v>147</v>
      </c>
      <c r="M8" s="461">
        <v>154</v>
      </c>
      <c r="N8" s="461">
        <v>154</v>
      </c>
      <c r="O8" s="461">
        <v>154</v>
      </c>
      <c r="P8" s="461">
        <v>161</v>
      </c>
      <c r="Q8" s="461">
        <v>161</v>
      </c>
      <c r="R8" s="461">
        <v>172</v>
      </c>
      <c r="S8" s="461">
        <v>172</v>
      </c>
      <c r="T8" s="461">
        <v>174</v>
      </c>
      <c r="U8" s="461">
        <v>174</v>
      </c>
      <c r="V8" s="461">
        <v>174</v>
      </c>
      <c r="W8" s="461">
        <v>174</v>
      </c>
      <c r="X8" s="461">
        <v>174</v>
      </c>
      <c r="Y8" s="461">
        <v>173</v>
      </c>
      <c r="Z8" s="461">
        <v>175</v>
      </c>
      <c r="AA8" s="461">
        <v>175</v>
      </c>
      <c r="AB8" s="461">
        <v>175</v>
      </c>
      <c r="AC8" s="461">
        <v>175</v>
      </c>
      <c r="AD8" s="461">
        <v>177</v>
      </c>
      <c r="AE8" s="461">
        <v>178</v>
      </c>
      <c r="AF8" s="461">
        <v>179</v>
      </c>
      <c r="AG8" s="461">
        <v>182</v>
      </c>
      <c r="AH8" s="461">
        <v>182</v>
      </c>
      <c r="AI8" s="461">
        <v>182</v>
      </c>
      <c r="AJ8" s="461">
        <v>182</v>
      </c>
      <c r="AK8" s="461">
        <v>183</v>
      </c>
      <c r="AL8" s="461">
        <v>183</v>
      </c>
      <c r="AM8" s="461">
        <v>183</v>
      </c>
      <c r="AN8" s="461">
        <v>186</v>
      </c>
      <c r="AO8" s="461">
        <v>187</v>
      </c>
      <c r="AP8" s="461">
        <v>187</v>
      </c>
      <c r="AQ8" s="461">
        <v>187</v>
      </c>
      <c r="AR8" s="461">
        <v>186</v>
      </c>
      <c r="AS8" s="461">
        <v>186</v>
      </c>
      <c r="AT8" s="461">
        <v>186</v>
      </c>
      <c r="AU8" s="461">
        <v>186</v>
      </c>
      <c r="AV8" s="461">
        <v>186</v>
      </c>
      <c r="AW8" s="461">
        <v>185</v>
      </c>
      <c r="AX8" s="461">
        <v>185</v>
      </c>
      <c r="AY8" s="461">
        <v>185</v>
      </c>
      <c r="AZ8" s="461">
        <v>185</v>
      </c>
      <c r="BA8" s="461">
        <v>185</v>
      </c>
      <c r="BB8" s="461">
        <v>185</v>
      </c>
      <c r="BC8" s="461">
        <v>185</v>
      </c>
      <c r="BD8" s="461">
        <v>184</v>
      </c>
      <c r="BE8" s="461">
        <v>184</v>
      </c>
      <c r="BF8" s="461">
        <v>182</v>
      </c>
      <c r="BG8" s="461">
        <v>179</v>
      </c>
      <c r="BH8" s="461">
        <v>177</v>
      </c>
      <c r="BI8" s="461">
        <v>176</v>
      </c>
      <c r="BJ8" s="461">
        <v>174</v>
      </c>
      <c r="BK8" s="461">
        <v>173</v>
      </c>
    </row>
    <row r="9" spans="1:63" s="139" customFormat="1" ht="12.75" customHeight="1">
      <c r="A9" s="120" t="s">
        <v>1066</v>
      </c>
      <c r="B9" s="461">
        <v>0</v>
      </c>
      <c r="C9" s="461">
        <v>74</v>
      </c>
      <c r="D9" s="461">
        <v>74</v>
      </c>
      <c r="E9" s="461">
        <v>75</v>
      </c>
      <c r="F9" s="461">
        <v>75</v>
      </c>
      <c r="G9" s="461">
        <v>76</v>
      </c>
      <c r="H9" s="461">
        <v>76</v>
      </c>
      <c r="I9" s="461">
        <v>76</v>
      </c>
      <c r="J9" s="461">
        <v>78</v>
      </c>
      <c r="K9" s="461">
        <v>78</v>
      </c>
      <c r="L9" s="461">
        <v>78</v>
      </c>
      <c r="M9" s="461">
        <v>81</v>
      </c>
      <c r="N9" s="461">
        <v>81</v>
      </c>
      <c r="O9" s="461">
        <v>81</v>
      </c>
      <c r="P9" s="461">
        <v>83</v>
      </c>
      <c r="Q9" s="461">
        <v>85</v>
      </c>
      <c r="R9" s="461">
        <v>89</v>
      </c>
      <c r="S9" s="461">
        <v>90</v>
      </c>
      <c r="T9" s="461">
        <v>91</v>
      </c>
      <c r="U9" s="461">
        <v>91</v>
      </c>
      <c r="V9" s="461">
        <v>91</v>
      </c>
      <c r="W9" s="461">
        <v>91</v>
      </c>
      <c r="X9" s="461">
        <v>91</v>
      </c>
      <c r="Y9" s="461">
        <v>90</v>
      </c>
      <c r="Z9" s="461">
        <v>91</v>
      </c>
      <c r="AA9" s="461">
        <v>91</v>
      </c>
      <c r="AB9" s="461">
        <v>91</v>
      </c>
      <c r="AC9" s="461">
        <v>91</v>
      </c>
      <c r="AD9" s="461">
        <v>93</v>
      </c>
      <c r="AE9" s="461">
        <v>93</v>
      </c>
      <c r="AF9" s="461">
        <v>93</v>
      </c>
      <c r="AG9" s="461">
        <v>94</v>
      </c>
      <c r="AH9" s="461">
        <v>94</v>
      </c>
      <c r="AI9" s="461">
        <v>94</v>
      </c>
      <c r="AJ9" s="461">
        <v>94</v>
      </c>
      <c r="AK9" s="461">
        <v>95</v>
      </c>
      <c r="AL9" s="461">
        <v>95</v>
      </c>
      <c r="AM9" s="461">
        <v>95</v>
      </c>
      <c r="AN9" s="461">
        <v>94</v>
      </c>
      <c r="AO9" s="461">
        <v>94</v>
      </c>
      <c r="AP9" s="461">
        <v>94</v>
      </c>
      <c r="AQ9" s="461">
        <v>94</v>
      </c>
      <c r="AR9" s="461">
        <v>93</v>
      </c>
      <c r="AS9" s="461">
        <v>93</v>
      </c>
      <c r="AT9" s="461">
        <v>93</v>
      </c>
      <c r="AU9" s="461">
        <v>93</v>
      </c>
      <c r="AV9" s="461">
        <v>93</v>
      </c>
      <c r="AW9" s="461">
        <v>93</v>
      </c>
      <c r="AX9" s="461">
        <v>93</v>
      </c>
      <c r="AY9" s="461">
        <v>93</v>
      </c>
      <c r="AZ9" s="461">
        <v>93</v>
      </c>
      <c r="BA9" s="461">
        <v>93</v>
      </c>
      <c r="BB9" s="461">
        <v>93</v>
      </c>
      <c r="BC9" s="461">
        <v>93</v>
      </c>
      <c r="BD9" s="461">
        <v>92</v>
      </c>
      <c r="BE9" s="461">
        <v>92</v>
      </c>
      <c r="BF9" s="461">
        <v>90</v>
      </c>
      <c r="BG9" s="461">
        <v>88</v>
      </c>
      <c r="BH9" s="461">
        <v>87</v>
      </c>
      <c r="BI9" s="461">
        <v>86</v>
      </c>
      <c r="BJ9" s="461">
        <v>84</v>
      </c>
      <c r="BK9" s="461">
        <v>83</v>
      </c>
    </row>
    <row r="10" spans="1:63" s="139" customFormat="1" ht="12.75" customHeight="1">
      <c r="A10" s="122" t="s">
        <v>1067</v>
      </c>
      <c r="B10" s="461">
        <v>154</v>
      </c>
      <c r="C10" s="461">
        <v>155</v>
      </c>
      <c r="D10" s="461">
        <v>155</v>
      </c>
      <c r="E10" s="461">
        <v>156</v>
      </c>
      <c r="F10" s="461">
        <v>158</v>
      </c>
      <c r="G10" s="461">
        <v>163</v>
      </c>
      <c r="H10" s="461">
        <v>164</v>
      </c>
      <c r="I10" s="461">
        <v>164</v>
      </c>
      <c r="J10" s="461">
        <v>171</v>
      </c>
      <c r="K10" s="461">
        <v>171</v>
      </c>
      <c r="L10" s="461">
        <v>172</v>
      </c>
      <c r="M10" s="461">
        <v>180</v>
      </c>
      <c r="N10" s="461">
        <v>180</v>
      </c>
      <c r="O10" s="461">
        <v>181</v>
      </c>
      <c r="P10" s="461">
        <v>187</v>
      </c>
      <c r="Q10" s="461">
        <v>189</v>
      </c>
      <c r="R10" s="461">
        <v>194</v>
      </c>
      <c r="S10" s="461">
        <v>196</v>
      </c>
      <c r="T10" s="461">
        <v>198</v>
      </c>
      <c r="U10" s="461">
        <v>198</v>
      </c>
      <c r="V10" s="461">
        <v>196</v>
      </c>
      <c r="W10" s="461">
        <v>195</v>
      </c>
      <c r="X10" s="461">
        <v>195</v>
      </c>
      <c r="Y10" s="461">
        <v>194</v>
      </c>
      <c r="Z10" s="461">
        <v>197</v>
      </c>
      <c r="AA10" s="461">
        <v>197</v>
      </c>
      <c r="AB10" s="461">
        <v>197</v>
      </c>
      <c r="AC10" s="461">
        <v>198</v>
      </c>
      <c r="AD10" s="461">
        <v>199</v>
      </c>
      <c r="AE10" s="461">
        <v>201</v>
      </c>
      <c r="AF10" s="461">
        <v>200</v>
      </c>
      <c r="AG10" s="461">
        <v>204</v>
      </c>
      <c r="AH10" s="461">
        <v>206</v>
      </c>
      <c r="AI10" s="461">
        <v>206</v>
      </c>
      <c r="AJ10" s="461">
        <v>205</v>
      </c>
      <c r="AK10" s="461">
        <v>206</v>
      </c>
      <c r="AL10" s="461">
        <v>206</v>
      </c>
      <c r="AM10" s="461">
        <v>206</v>
      </c>
      <c r="AN10" s="461">
        <v>209</v>
      </c>
      <c r="AO10" s="461">
        <v>210</v>
      </c>
      <c r="AP10" s="461">
        <v>210</v>
      </c>
      <c r="AQ10" s="461">
        <v>210</v>
      </c>
      <c r="AR10" s="461">
        <v>209</v>
      </c>
      <c r="AS10" s="461">
        <v>208</v>
      </c>
      <c r="AT10" s="461">
        <v>208</v>
      </c>
      <c r="AU10" s="461">
        <v>208</v>
      </c>
      <c r="AV10" s="461">
        <v>208</v>
      </c>
      <c r="AW10" s="461">
        <v>207</v>
      </c>
      <c r="AX10" s="461">
        <v>207</v>
      </c>
      <c r="AY10" s="461">
        <v>207</v>
      </c>
      <c r="AZ10" s="461">
        <v>208</v>
      </c>
      <c r="BA10" s="461">
        <v>209</v>
      </c>
      <c r="BB10" s="461">
        <v>210</v>
      </c>
      <c r="BC10" s="461">
        <v>210</v>
      </c>
      <c r="BD10" s="461">
        <v>206</v>
      </c>
      <c r="BE10" s="461">
        <v>205</v>
      </c>
      <c r="BF10" s="461">
        <v>204</v>
      </c>
      <c r="BG10" s="461">
        <v>201</v>
      </c>
      <c r="BH10" s="461">
        <v>199</v>
      </c>
      <c r="BI10" s="461">
        <v>198</v>
      </c>
      <c r="BJ10" s="461">
        <v>196</v>
      </c>
      <c r="BK10" s="461">
        <v>196</v>
      </c>
    </row>
    <row r="11" spans="1:63" s="139" customFormat="1" ht="13.5" thickBot="1">
      <c r="A11" s="539" t="s">
        <v>479</v>
      </c>
      <c r="B11" s="564">
        <v>2690</v>
      </c>
      <c r="C11" s="564">
        <v>2631</v>
      </c>
      <c r="D11" s="564">
        <v>2660</v>
      </c>
      <c r="E11" s="564">
        <v>2718</v>
      </c>
      <c r="F11" s="564">
        <v>2811</v>
      </c>
      <c r="G11" s="564">
        <v>2864</v>
      </c>
      <c r="H11" s="564">
        <v>2929</v>
      </c>
      <c r="I11" s="564">
        <v>2976</v>
      </c>
      <c r="J11" s="564">
        <v>3030</v>
      </c>
      <c r="K11" s="564">
        <v>3071</v>
      </c>
      <c r="L11" s="564">
        <v>3133</v>
      </c>
      <c r="M11" s="564">
        <v>3180</v>
      </c>
      <c r="N11" s="564">
        <v>3184</v>
      </c>
      <c r="O11" s="564">
        <v>3234</v>
      </c>
      <c r="P11" s="564">
        <v>3224</v>
      </c>
      <c r="Q11" s="564">
        <v>3217</v>
      </c>
      <c r="R11" s="564">
        <v>3237</v>
      </c>
      <c r="S11" s="564">
        <v>3264</v>
      </c>
      <c r="T11" s="564">
        <v>3268</v>
      </c>
      <c r="U11" s="564">
        <v>3254</v>
      </c>
      <c r="V11" s="564">
        <v>3247</v>
      </c>
      <c r="W11" s="564">
        <v>3254</v>
      </c>
      <c r="X11" s="564">
        <v>3247</v>
      </c>
      <c r="Y11" s="564">
        <v>3244</v>
      </c>
      <c r="Z11" s="564">
        <v>3307</v>
      </c>
      <c r="AA11" s="564">
        <v>3352</v>
      </c>
      <c r="AB11" s="564">
        <v>3361</v>
      </c>
      <c r="AC11" s="564">
        <v>3389</v>
      </c>
      <c r="AD11" s="564">
        <v>3421</v>
      </c>
      <c r="AE11" s="564">
        <v>3425</v>
      </c>
      <c r="AF11" s="564">
        <v>3434</v>
      </c>
      <c r="AG11" s="564">
        <v>3391</v>
      </c>
      <c r="AH11" s="564">
        <v>3367</v>
      </c>
      <c r="AI11" s="564">
        <v>3378</v>
      </c>
      <c r="AJ11" s="564">
        <v>3365</v>
      </c>
      <c r="AK11" s="564">
        <v>3360</v>
      </c>
      <c r="AL11" s="564">
        <v>3361</v>
      </c>
      <c r="AM11" s="564">
        <v>3427</v>
      </c>
      <c r="AN11" s="564">
        <v>3407</v>
      </c>
      <c r="AO11" s="564">
        <v>3402</v>
      </c>
      <c r="AP11" s="564">
        <v>3384</v>
      </c>
      <c r="AQ11" s="564">
        <v>3341</v>
      </c>
      <c r="AR11" s="564">
        <v>3302</v>
      </c>
      <c r="AS11" s="564">
        <v>3335</v>
      </c>
      <c r="AT11" s="564">
        <v>3320</v>
      </c>
      <c r="AU11" s="564">
        <v>3285</v>
      </c>
      <c r="AV11" s="564">
        <v>3255</v>
      </c>
      <c r="AW11" s="564">
        <v>3238</v>
      </c>
      <c r="AX11" s="564">
        <v>3226</v>
      </c>
      <c r="AY11" s="564">
        <v>3196</v>
      </c>
      <c r="AZ11" s="564">
        <v>3162</v>
      </c>
      <c r="BA11" s="564">
        <v>3116</v>
      </c>
      <c r="BB11" s="564">
        <v>3065</v>
      </c>
      <c r="BC11" s="564">
        <v>3037</v>
      </c>
      <c r="BD11" s="564">
        <v>3008</v>
      </c>
      <c r="BE11" s="564">
        <v>2994</v>
      </c>
      <c r="BF11" s="564">
        <v>2991</v>
      </c>
      <c r="BG11" s="564">
        <v>2973</v>
      </c>
      <c r="BH11" s="564">
        <v>2955</v>
      </c>
      <c r="BI11" s="564">
        <v>2943</v>
      </c>
      <c r="BJ11" s="564">
        <v>2938</v>
      </c>
      <c r="BK11" s="564">
        <v>2936</v>
      </c>
    </row>
    <row r="12" spans="1:63" s="109" customFormat="1" ht="13.5" thickTop="1">
      <c r="B12" s="242"/>
      <c r="C12" s="243"/>
      <c r="D12" s="243"/>
      <c r="E12" s="243"/>
      <c r="F12" s="243"/>
      <c r="G12" s="243"/>
      <c r="H12" s="243"/>
      <c r="I12" s="243"/>
      <c r="J12" s="243"/>
      <c r="K12" s="243"/>
      <c r="L12" s="243"/>
      <c r="M12" s="243"/>
      <c r="N12" s="243"/>
      <c r="O12" s="243"/>
      <c r="P12" s="243"/>
      <c r="Q12" s="243"/>
      <c r="R12" s="243"/>
      <c r="S12" s="243"/>
      <c r="T12" s="243"/>
      <c r="U12" s="243"/>
      <c r="V12" s="243"/>
      <c r="W12" s="243"/>
      <c r="X12" s="243"/>
      <c r="Y12" s="243"/>
      <c r="Z12" s="243"/>
      <c r="AA12" s="243"/>
      <c r="AB12" s="243"/>
      <c r="AC12" s="243"/>
      <c r="AD12" s="243"/>
      <c r="AE12" s="243"/>
      <c r="AF12" s="243"/>
      <c r="AG12" s="243"/>
      <c r="AH12" s="243"/>
      <c r="AI12" s="243"/>
      <c r="AJ12" s="243"/>
      <c r="AK12" s="243"/>
      <c r="AL12" s="243"/>
      <c r="AM12" s="243"/>
      <c r="AN12" s="243"/>
      <c r="AO12" s="243"/>
      <c r="AP12" s="243"/>
      <c r="AQ12" s="243"/>
      <c r="AR12" s="291"/>
      <c r="AS12" s="291"/>
      <c r="AT12" s="243"/>
      <c r="AU12" s="243"/>
      <c r="AV12" s="243"/>
    </row>
    <row r="13" spans="1:63" s="109" customFormat="1">
      <c r="C13" s="291"/>
      <c r="D13" s="291"/>
      <c r="E13" s="291"/>
      <c r="F13" s="243"/>
      <c r="G13" s="243"/>
      <c r="H13" s="243"/>
      <c r="I13" s="243"/>
      <c r="J13" s="243"/>
      <c r="K13" s="243"/>
      <c r="L13" s="243"/>
      <c r="M13" s="291"/>
      <c r="N13" s="291"/>
      <c r="O13" s="291"/>
      <c r="P13" s="291"/>
      <c r="Q13" s="291"/>
      <c r="R13" s="291"/>
      <c r="S13" s="291"/>
      <c r="T13" s="291"/>
      <c r="U13" s="291"/>
      <c r="V13" s="291"/>
      <c r="W13" s="291"/>
      <c r="X13" s="291"/>
      <c r="Y13" s="291"/>
      <c r="Z13" s="291"/>
      <c r="AA13" s="291"/>
      <c r="AB13" s="291"/>
      <c r="AC13" s="291"/>
      <c r="AD13" s="291"/>
      <c r="AE13" s="563"/>
      <c r="AF13" s="291"/>
      <c r="AG13" s="291"/>
      <c r="AH13" s="291"/>
      <c r="AI13" s="291"/>
      <c r="AJ13" s="291"/>
      <c r="AK13" s="291"/>
      <c r="AL13" s="291"/>
      <c r="AM13" s="291"/>
      <c r="AN13" s="291"/>
      <c r="AO13" s="291"/>
      <c r="AP13" s="291"/>
      <c r="AQ13" s="291"/>
      <c r="AR13" s="291"/>
      <c r="AS13" s="291"/>
      <c r="AT13" s="243"/>
      <c r="AU13" s="243"/>
      <c r="AV13" s="243"/>
    </row>
    <row r="14" spans="1:63" s="109" customFormat="1">
      <c r="C14" s="291"/>
      <c r="D14" s="291"/>
      <c r="E14" s="291"/>
      <c r="F14" s="291"/>
      <c r="G14" s="291"/>
      <c r="H14" s="291"/>
      <c r="I14" s="291"/>
      <c r="J14" s="291"/>
      <c r="K14" s="291"/>
      <c r="L14" s="291"/>
      <c r="M14" s="291"/>
      <c r="N14" s="291"/>
      <c r="O14" s="291"/>
      <c r="P14" s="291"/>
      <c r="Q14" s="291"/>
      <c r="R14" s="291"/>
      <c r="S14" s="291"/>
      <c r="T14" s="291"/>
      <c r="U14" s="291"/>
      <c r="V14" s="291"/>
      <c r="W14" s="291"/>
      <c r="X14" s="291"/>
      <c r="Y14" s="291"/>
      <c r="Z14" s="291"/>
      <c r="AA14" s="291"/>
      <c r="AB14" s="291"/>
      <c r="AC14" s="291"/>
      <c r="AD14" s="291"/>
      <c r="AE14" s="291"/>
      <c r="AF14" s="291"/>
      <c r="AG14" s="291"/>
      <c r="AH14" s="291"/>
      <c r="AI14" s="291"/>
      <c r="AJ14" s="291"/>
      <c r="AK14" s="291"/>
      <c r="AL14" s="291"/>
      <c r="AM14" s="291"/>
      <c r="AN14" s="291"/>
      <c r="AO14" s="291"/>
      <c r="AP14" s="291"/>
      <c r="AQ14" s="291"/>
      <c r="AR14" s="291"/>
      <c r="AS14" s="291"/>
      <c r="AT14" s="243"/>
      <c r="AU14" s="243"/>
      <c r="AV14" s="243"/>
    </row>
    <row r="15" spans="1:63" s="109" customFormat="1">
      <c r="C15" s="291"/>
      <c r="D15" s="291"/>
      <c r="E15" s="291"/>
      <c r="F15" s="291"/>
      <c r="G15" s="291"/>
      <c r="H15" s="291"/>
      <c r="I15" s="291"/>
      <c r="J15" s="291"/>
      <c r="K15" s="291"/>
      <c r="L15" s="291"/>
      <c r="M15" s="291"/>
      <c r="N15" s="291"/>
      <c r="O15" s="291"/>
      <c r="P15" s="291"/>
      <c r="Q15" s="291"/>
      <c r="R15" s="291"/>
      <c r="S15" s="291"/>
      <c r="T15" s="291"/>
      <c r="U15" s="291"/>
      <c r="V15" s="291"/>
      <c r="W15" s="291"/>
      <c r="X15" s="291"/>
      <c r="Y15" s="291"/>
      <c r="Z15" s="291"/>
      <c r="AA15" s="291"/>
      <c r="AB15" s="291"/>
      <c r="AC15" s="291"/>
      <c r="AD15" s="291"/>
      <c r="AE15" s="291"/>
      <c r="AF15" s="291"/>
      <c r="AG15" s="291"/>
      <c r="AH15" s="291"/>
      <c r="AI15" s="291"/>
      <c r="AJ15" s="291"/>
      <c r="AK15" s="291"/>
      <c r="AL15" s="291"/>
      <c r="AM15" s="291"/>
      <c r="AN15" s="291"/>
      <c r="AO15" s="291"/>
      <c r="AP15" s="291"/>
      <c r="AQ15" s="291"/>
      <c r="AR15" s="291"/>
      <c r="AS15" s="291"/>
      <c r="AT15" s="243"/>
      <c r="AU15" s="243"/>
      <c r="AV15" s="243"/>
    </row>
    <row r="16" spans="1:63" s="291" customFormat="1">
      <c r="A16" s="109"/>
      <c r="B16" s="109"/>
      <c r="AT16" s="243"/>
      <c r="AU16" s="243"/>
      <c r="AV16" s="243"/>
    </row>
  </sheetData>
  <sheetProtection sheet="1" objects="1" scenarios="1"/>
  <hyperlinks>
    <hyperlink ref="A4" location="'Index'!F7" display="'Índice'!A1" xr:uid="{2875D366-A3B2-454C-B38B-1DAB778A1718}"/>
  </hyperlinks>
  <printOptions horizontalCentered="1"/>
  <pageMargins left="0.39370078740157483" right="0.39370078740157483" top="0.39370078740157483" bottom="0.39370078740157483" header="0.51181102362204722" footer="0.51181102362204722"/>
  <pageSetup paperSize="9" orientation="landscape" r:id="rId1"/>
  <headerFooter alignWithMargins="0">
    <oddHeader>&amp;R&amp;"Calibri"&amp;10&amp;K000000 #interna&amp;1#_x000D_</oddHead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1B8BE-3834-458B-B2E8-DB347DE6B05C}">
  <sheetPr codeName="Plan72">
    <tabColor rgb="FF808080"/>
  </sheetPr>
  <dimension ref="A1:AR23"/>
  <sheetViews>
    <sheetView showGridLines="0" showRowColHeaders="0" zoomScaleNormal="100" workbookViewId="0">
      <pane xSplit="1" ySplit="5" topLeftCell="AJ6" activePane="bottomRight" state="frozen"/>
      <selection pane="topRight" activeCell="B1" sqref="B1"/>
      <selection pane="bottomLeft" activeCell="A6" sqref="A6"/>
      <selection pane="bottomRight" activeCell="AS5" sqref="AS5"/>
    </sheetView>
  </sheetViews>
  <sheetFormatPr defaultColWidth="12.42578125" defaultRowHeight="12.75"/>
  <cols>
    <col min="1" max="1" width="64.7109375" customWidth="1"/>
    <col min="2" max="236" width="12.7109375" customWidth="1"/>
  </cols>
  <sheetData>
    <row r="1" spans="1:44" s="80" customFormat="1" ht="16.350000000000001" customHeight="1">
      <c r="A1" s="437"/>
      <c r="B1" s="517"/>
      <c r="C1" s="517"/>
      <c r="D1" s="517"/>
      <c r="E1" s="517"/>
      <c r="F1" s="517"/>
      <c r="G1" s="517"/>
      <c r="H1" s="517"/>
      <c r="I1" s="517"/>
      <c r="J1" s="517"/>
      <c r="K1" s="517"/>
      <c r="L1" s="517"/>
      <c r="M1" s="517"/>
      <c r="N1" s="517"/>
      <c r="O1" s="517"/>
      <c r="P1" s="517"/>
      <c r="Q1" s="517"/>
      <c r="R1" s="517"/>
      <c r="S1" s="517"/>
      <c r="T1" s="517"/>
      <c r="U1" s="517"/>
      <c r="V1" s="517"/>
      <c r="W1" s="517"/>
      <c r="X1" s="517"/>
      <c r="Y1" s="517"/>
      <c r="Z1" s="517"/>
      <c r="AA1" s="517"/>
      <c r="AB1" s="517"/>
      <c r="AC1" s="517"/>
      <c r="AD1" s="517"/>
      <c r="AE1" s="517"/>
      <c r="AF1" s="517"/>
      <c r="AG1" s="517"/>
      <c r="AH1" s="517"/>
      <c r="AI1" s="517"/>
      <c r="AJ1" s="517"/>
      <c r="AK1" s="517"/>
      <c r="AL1" s="517"/>
      <c r="AM1" s="517"/>
      <c r="AN1" s="517"/>
      <c r="AO1" s="517"/>
      <c r="AP1" s="517"/>
      <c r="AQ1" s="517"/>
      <c r="AR1" s="517"/>
    </row>
    <row r="2" spans="1:44" s="80" customFormat="1" ht="33" customHeight="1">
      <c r="A2" s="616" t="s">
        <v>1193</v>
      </c>
      <c r="B2" s="439"/>
      <c r="C2" s="439"/>
      <c r="D2" s="439"/>
      <c r="E2" s="439"/>
      <c r="F2" s="439"/>
      <c r="G2" s="439"/>
      <c r="H2" s="439"/>
      <c r="I2" s="439"/>
      <c r="J2" s="439"/>
      <c r="K2" s="439"/>
      <c r="L2" s="439"/>
      <c r="M2" s="439"/>
      <c r="N2" s="439"/>
      <c r="O2" s="439"/>
      <c r="P2" s="439"/>
      <c r="Q2" s="439"/>
      <c r="R2" s="439"/>
      <c r="S2" s="439"/>
      <c r="T2" s="439"/>
      <c r="U2" s="439"/>
      <c r="V2" s="439"/>
      <c r="W2" s="439"/>
      <c r="X2" s="439"/>
      <c r="Y2" s="439"/>
      <c r="Z2" s="439"/>
      <c r="AA2" s="439"/>
      <c r="AB2" s="439"/>
      <c r="AC2" s="439"/>
      <c r="AD2" s="439"/>
      <c r="AE2" s="439"/>
      <c r="AF2" s="439"/>
      <c r="AG2" s="439"/>
      <c r="AH2" s="439"/>
      <c r="AI2" s="439"/>
      <c r="AJ2" s="439"/>
      <c r="AK2" s="439"/>
      <c r="AL2" s="439"/>
      <c r="AM2" s="439"/>
      <c r="AN2" s="439"/>
      <c r="AO2" s="439"/>
      <c r="AP2" s="439"/>
      <c r="AQ2" s="439"/>
      <c r="AR2" s="439"/>
    </row>
    <row r="3" spans="1:44" s="80" customFormat="1" ht="16.350000000000001" customHeight="1">
      <c r="A3" s="441"/>
      <c r="B3" s="439"/>
      <c r="C3" s="439"/>
      <c r="D3" s="439"/>
      <c r="E3" s="439"/>
      <c r="F3" s="439"/>
      <c r="G3" s="439"/>
      <c r="H3" s="439"/>
      <c r="I3" s="439"/>
      <c r="J3" s="439"/>
      <c r="K3" s="439"/>
      <c r="L3" s="439"/>
      <c r="M3" s="439"/>
      <c r="N3" s="439"/>
      <c r="O3" s="439"/>
      <c r="P3" s="439"/>
      <c r="Q3" s="439"/>
      <c r="R3" s="439"/>
      <c r="S3" s="439"/>
      <c r="T3" s="439"/>
      <c r="U3" s="439"/>
      <c r="V3" s="439"/>
      <c r="W3" s="439"/>
      <c r="X3" s="439"/>
      <c r="Y3" s="439"/>
      <c r="Z3" s="439"/>
      <c r="AA3" s="439"/>
      <c r="AB3" s="439"/>
      <c r="AC3" s="439"/>
      <c r="AD3" s="439"/>
      <c r="AE3" s="439"/>
      <c r="AF3" s="439"/>
      <c r="AG3" s="439"/>
      <c r="AH3" s="439"/>
      <c r="AI3" s="439"/>
      <c r="AJ3" s="439"/>
      <c r="AK3" s="439"/>
      <c r="AL3" s="439"/>
      <c r="AM3" s="439"/>
      <c r="AN3" s="439"/>
      <c r="AO3" s="439"/>
      <c r="AP3" s="439"/>
      <c r="AQ3" s="439"/>
      <c r="AR3" s="439"/>
    </row>
    <row r="4" spans="1:44" s="80" customFormat="1" ht="16.350000000000001" customHeight="1">
      <c r="A4" s="95" t="s">
        <v>1457</v>
      </c>
      <c r="B4" s="439" t="s">
        <v>761</v>
      </c>
      <c r="C4" s="439" t="s">
        <v>762</v>
      </c>
      <c r="D4" s="439" t="s">
        <v>763</v>
      </c>
      <c r="E4" s="439" t="s">
        <v>764</v>
      </c>
      <c r="F4" s="439" t="s">
        <v>1460</v>
      </c>
      <c r="G4" s="439" t="s">
        <v>1461</v>
      </c>
      <c r="H4" s="439" t="s">
        <v>1462</v>
      </c>
      <c r="I4" s="439" t="s">
        <v>1463</v>
      </c>
      <c r="J4" s="439" t="s">
        <v>1464</v>
      </c>
      <c r="K4" s="439" t="s">
        <v>1465</v>
      </c>
      <c r="L4" s="439" t="s">
        <v>1466</v>
      </c>
      <c r="M4" s="439" t="s">
        <v>1467</v>
      </c>
      <c r="N4" s="439" t="s">
        <v>1468</v>
      </c>
      <c r="O4" s="439" t="s">
        <v>1469</v>
      </c>
      <c r="P4" s="439" t="s">
        <v>1470</v>
      </c>
      <c r="Q4" s="439" t="s">
        <v>1471</v>
      </c>
      <c r="R4" s="439" t="s">
        <v>1472</v>
      </c>
      <c r="S4" s="439" t="s">
        <v>1473</v>
      </c>
      <c r="T4" s="439" t="s">
        <v>1474</v>
      </c>
      <c r="U4" s="439" t="s">
        <v>1475</v>
      </c>
      <c r="V4" s="439" t="s">
        <v>1163</v>
      </c>
      <c r="W4" s="439" t="s">
        <v>1164</v>
      </c>
      <c r="X4" s="439" t="s">
        <v>1165</v>
      </c>
      <c r="Y4" s="439" t="s">
        <v>1166</v>
      </c>
      <c r="Z4" s="439" t="s">
        <v>1203</v>
      </c>
      <c r="AA4" s="439" t="s">
        <v>1204</v>
      </c>
      <c r="AB4" s="439" t="s">
        <v>1205</v>
      </c>
      <c r="AC4" s="439" t="s">
        <v>1476</v>
      </c>
      <c r="AD4" s="439" t="s">
        <v>1477</v>
      </c>
      <c r="AE4" s="439" t="s">
        <v>1403</v>
      </c>
      <c r="AF4" s="439" t="s">
        <v>1404</v>
      </c>
      <c r="AG4" s="439" t="s">
        <v>1405</v>
      </c>
      <c r="AH4" s="439" t="s">
        <v>1406</v>
      </c>
      <c r="AI4" s="439" t="s">
        <v>1407</v>
      </c>
      <c r="AJ4" s="439" t="s">
        <v>1408</v>
      </c>
      <c r="AK4" s="439" t="s">
        <v>1409</v>
      </c>
      <c r="AL4" s="439" t="s">
        <v>1410</v>
      </c>
      <c r="AM4" s="439" t="s">
        <v>1411</v>
      </c>
      <c r="AN4" s="439" t="s">
        <v>1412</v>
      </c>
      <c r="AO4" s="439" t="s">
        <v>1413</v>
      </c>
      <c r="AP4" s="439" t="s">
        <v>1414</v>
      </c>
      <c r="AQ4" s="439" t="s">
        <v>1415</v>
      </c>
      <c r="AR4" s="439" t="s">
        <v>1416</v>
      </c>
    </row>
    <row r="5" spans="1:44" s="109" customFormat="1" ht="4.5" customHeight="1">
      <c r="A5" s="344"/>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row>
    <row r="6" spans="1:44" s="79" customFormat="1">
      <c r="A6" s="118" t="s">
        <v>1194</v>
      </c>
      <c r="B6" s="461">
        <v>8448.8195000000032</v>
      </c>
      <c r="C6" s="461">
        <v>-6271.308</v>
      </c>
      <c r="D6" s="461">
        <v>-6271.30761780999</v>
      </c>
      <c r="E6" s="461">
        <v>-4267.7060000000001</v>
      </c>
      <c r="F6" s="461">
        <v>-4267.7060000000001</v>
      </c>
      <c r="G6" s="461">
        <v>-3884.1089999999999</v>
      </c>
      <c r="H6" s="461">
        <v>-3884.1090048100041</v>
      </c>
      <c r="I6" s="461">
        <v>-4602.3718082100022</v>
      </c>
      <c r="J6" s="461">
        <v>-4602.3718082100022</v>
      </c>
      <c r="K6" s="461">
        <v>-4856.5055778800497</v>
      </c>
      <c r="L6" s="461">
        <v>-4856.5055778800497</v>
      </c>
      <c r="M6" s="461">
        <v>2232.6709606800005</v>
      </c>
      <c r="N6" s="461">
        <v>2232.6709606800005</v>
      </c>
      <c r="O6" s="461">
        <v>-812.84013034999998</v>
      </c>
      <c r="P6" s="461">
        <v>-812.84013034999998</v>
      </c>
      <c r="Q6" s="461">
        <v>5903.0662985643457</v>
      </c>
      <c r="R6" s="461">
        <v>5903.0662985643457</v>
      </c>
      <c r="S6" s="461">
        <v>2802.0201627234892</v>
      </c>
      <c r="T6" s="461">
        <v>2802.0201627234892</v>
      </c>
      <c r="U6" s="461">
        <v>-5539.7038272499994</v>
      </c>
      <c r="V6" s="461">
        <v>-5539.7038272499994</v>
      </c>
      <c r="W6" s="461">
        <v>-10504.518406760002</v>
      </c>
      <c r="X6" s="461">
        <v>-10504.518406760002</v>
      </c>
      <c r="Y6" s="461">
        <v>-6316.3677448600001</v>
      </c>
      <c r="Z6" s="461">
        <v>3301.1580241379806</v>
      </c>
      <c r="AA6" s="461">
        <v>-316.46234011798703</v>
      </c>
      <c r="AB6" s="461">
        <v>-316.46234011798703</v>
      </c>
      <c r="AC6" s="461">
        <v>3630.4789415399978</v>
      </c>
      <c r="AD6" s="461">
        <v>19842.131027480005</v>
      </c>
      <c r="AE6" s="461">
        <v>6066.9418003902892</v>
      </c>
      <c r="AF6" s="461">
        <v>-1617.4937586399985</v>
      </c>
      <c r="AG6" s="461">
        <v>-7354.8511271799962</v>
      </c>
      <c r="AH6" s="461">
        <v>7414.5909104100001</v>
      </c>
      <c r="AI6" s="461">
        <v>37.054902399999264</v>
      </c>
      <c r="AJ6" s="461">
        <v>-4314.6613351999995</v>
      </c>
      <c r="AK6" s="461">
        <v>2268.2234379899996</v>
      </c>
      <c r="AL6" s="461">
        <v>0</v>
      </c>
      <c r="AM6" s="461">
        <v>-11776.9243635</v>
      </c>
      <c r="AN6" s="461">
        <v>0</v>
      </c>
      <c r="AO6" s="461">
        <v>564.26327526000046</v>
      </c>
      <c r="AP6" s="229">
        <v>0</v>
      </c>
      <c r="AQ6" s="229">
        <v>2043.1859245100004</v>
      </c>
      <c r="AR6" s="229">
        <v>0</v>
      </c>
    </row>
    <row r="7" spans="1:44" s="79" customFormat="1">
      <c r="A7" s="120" t="s">
        <v>1069</v>
      </c>
      <c r="B7" s="461">
        <v>7099.8125000000036</v>
      </c>
      <c r="C7" s="461">
        <v>-6905.1548821899996</v>
      </c>
      <c r="D7" s="461">
        <v>-6905.1544999999896</v>
      </c>
      <c r="E7" s="461">
        <v>-4343.0036528500004</v>
      </c>
      <c r="F7" s="461">
        <v>-4343.0036528500004</v>
      </c>
      <c r="G7" s="461">
        <v>-3641.36399519</v>
      </c>
      <c r="H7" s="461">
        <v>-3641.3640000000041</v>
      </c>
      <c r="I7" s="461">
        <v>-4871.9782811800005</v>
      </c>
      <c r="J7" s="461">
        <v>-4871.9782811800005</v>
      </c>
      <c r="K7" s="461">
        <v>-3481.9850397800492</v>
      </c>
      <c r="L7" s="461">
        <v>-3481.9850397800492</v>
      </c>
      <c r="M7" s="461">
        <v>2797.1489277800001</v>
      </c>
      <c r="N7" s="461">
        <v>2797.1489277800001</v>
      </c>
      <c r="O7" s="461">
        <v>-432.67704461</v>
      </c>
      <c r="P7" s="461">
        <v>-432.67704461</v>
      </c>
      <c r="Q7" s="461">
        <v>6876.1081192299998</v>
      </c>
      <c r="R7" s="461">
        <v>6876.1081192299998</v>
      </c>
      <c r="S7" s="461">
        <v>2019.8052793099998</v>
      </c>
      <c r="T7" s="461">
        <v>2019.8052793099998</v>
      </c>
      <c r="U7" s="461">
        <v>-4153.7718967899991</v>
      </c>
      <c r="V7" s="461">
        <v>-4153.7718967899991</v>
      </c>
      <c r="W7" s="461">
        <v>-7175.7200486400006</v>
      </c>
      <c r="X7" s="461">
        <v>-7175.7200486400006</v>
      </c>
      <c r="Y7" s="461">
        <v>-5357.9704341999995</v>
      </c>
      <c r="Z7" s="461">
        <v>231.76475713334275</v>
      </c>
      <c r="AA7" s="461">
        <v>1406.9170182466507</v>
      </c>
      <c r="AB7" s="461">
        <v>1406.9170182466507</v>
      </c>
      <c r="AC7" s="461">
        <v>5435.210445329998</v>
      </c>
      <c r="AD7" s="461">
        <v>16700.281056120002</v>
      </c>
      <c r="AE7" s="461">
        <v>5690.49017988989</v>
      </c>
      <c r="AF7" s="461">
        <v>-3347.0420452599983</v>
      </c>
      <c r="AG7" s="461">
        <v>-6813.249326469997</v>
      </c>
      <c r="AH7" s="461">
        <v>7067.6434198400002</v>
      </c>
      <c r="AI7" s="461">
        <v>-976.84791195000071</v>
      </c>
      <c r="AJ7" s="461">
        <v>-3499.7769826599997</v>
      </c>
      <c r="AK7" s="461">
        <v>2073.8926605900001</v>
      </c>
      <c r="AL7" s="461">
        <v>0</v>
      </c>
      <c r="AM7" s="461">
        <v>-9672.3892557500003</v>
      </c>
      <c r="AN7" s="461">
        <v>0</v>
      </c>
      <c r="AO7" s="461">
        <v>1246.2870768500004</v>
      </c>
      <c r="AP7" s="229">
        <v>0</v>
      </c>
      <c r="AQ7" s="229">
        <v>-1876.5555825100002</v>
      </c>
      <c r="AR7" s="229">
        <v>0</v>
      </c>
    </row>
    <row r="8" spans="1:44" s="140" customFormat="1" ht="12.75" customHeight="1">
      <c r="A8" s="120" t="s">
        <v>1070</v>
      </c>
      <c r="B8" s="461">
        <v>1090.1199999999999</v>
      </c>
      <c r="C8" s="461">
        <v>786.47460890000002</v>
      </c>
      <c r="D8" s="461">
        <v>786.47460890000002</v>
      </c>
      <c r="E8" s="461">
        <v>81.313186739999992</v>
      </c>
      <c r="F8" s="461">
        <v>81.313186739999992</v>
      </c>
      <c r="G8" s="461">
        <v>-334.40877592000004</v>
      </c>
      <c r="H8" s="461">
        <v>-334.40877592000004</v>
      </c>
      <c r="I8" s="461">
        <v>178.31770268999958</v>
      </c>
      <c r="J8" s="461">
        <v>178.31770268999958</v>
      </c>
      <c r="K8" s="461">
        <v>-1062.2398026799999</v>
      </c>
      <c r="L8" s="461">
        <v>-1062.2398026799999</v>
      </c>
      <c r="M8" s="461">
        <v>-235.56583633999992</v>
      </c>
      <c r="N8" s="461">
        <v>-235.56583633999992</v>
      </c>
      <c r="O8" s="461">
        <v>-175.27828803999998</v>
      </c>
      <c r="P8" s="461">
        <v>-175.27828803999998</v>
      </c>
      <c r="Q8" s="461">
        <v>-324.75948476000013</v>
      </c>
      <c r="R8" s="461">
        <v>-324.75948476000013</v>
      </c>
      <c r="S8" s="461">
        <v>488.29165475999997</v>
      </c>
      <c r="T8" s="461">
        <v>488.29165475999997</v>
      </c>
      <c r="U8" s="461">
        <v>-822.77138001000026</v>
      </c>
      <c r="V8" s="461">
        <v>-822.77138001000026</v>
      </c>
      <c r="W8" s="461">
        <v>-2812.7938994400001</v>
      </c>
      <c r="X8" s="461">
        <v>-2812.7938994400001</v>
      </c>
      <c r="Y8" s="461">
        <v>-725.81754332000003</v>
      </c>
      <c r="Z8" s="461">
        <v>2103.3107570699999</v>
      </c>
      <c r="AA8" s="461">
        <v>-1211.5075996300002</v>
      </c>
      <c r="AB8" s="461">
        <v>-1211.5075996300002</v>
      </c>
      <c r="AC8" s="461">
        <v>-1260.2385053900005</v>
      </c>
      <c r="AD8" s="461">
        <v>2343.0862371599997</v>
      </c>
      <c r="AE8" s="461">
        <v>-168.191336199999</v>
      </c>
      <c r="AF8" s="461">
        <v>1419.659445</v>
      </c>
      <c r="AG8" s="461">
        <v>-228.59832099000002</v>
      </c>
      <c r="AH8" s="461">
        <v>293.06220838999985</v>
      </c>
      <c r="AI8" s="461">
        <v>487.21994610000002</v>
      </c>
      <c r="AJ8" s="461">
        <v>-575.14836100999992</v>
      </c>
      <c r="AK8" s="461">
        <v>383.1387766200001</v>
      </c>
      <c r="AL8" s="461">
        <v>0</v>
      </c>
      <c r="AM8" s="461">
        <v>-1507.804629553</v>
      </c>
      <c r="AN8" s="461">
        <v>0</v>
      </c>
      <c r="AO8" s="461">
        <v>-312.82750534999991</v>
      </c>
      <c r="AP8" s="229">
        <v>0</v>
      </c>
      <c r="AQ8" s="229">
        <v>1169.0441905800001</v>
      </c>
      <c r="AR8" s="229">
        <v>0</v>
      </c>
    </row>
    <row r="9" spans="1:44" s="140" customFormat="1" ht="12.75" customHeight="1">
      <c r="A9" s="120" t="s">
        <v>1195</v>
      </c>
      <c r="B9" s="461">
        <v>258.88700000000006</v>
      </c>
      <c r="C9" s="461">
        <v>-152.62772671000005</v>
      </c>
      <c r="D9" s="461">
        <v>-152.62772671000005</v>
      </c>
      <c r="E9" s="461">
        <v>-6.0155338899993893</v>
      </c>
      <c r="F9" s="461">
        <v>-6.0155338899993893</v>
      </c>
      <c r="G9" s="461">
        <v>91.663771110000127</v>
      </c>
      <c r="H9" s="461">
        <v>91.663771110000127</v>
      </c>
      <c r="I9" s="461">
        <v>91.288770279998786</v>
      </c>
      <c r="J9" s="461">
        <v>91.288770279998786</v>
      </c>
      <c r="K9" s="461">
        <v>-312.2807354200001</v>
      </c>
      <c r="L9" s="461">
        <v>-312.2807354200001</v>
      </c>
      <c r="M9" s="461">
        <v>-328.91213075999974</v>
      </c>
      <c r="N9" s="461">
        <v>-328.91213075999974</v>
      </c>
      <c r="O9" s="461">
        <v>-204.88479770000004</v>
      </c>
      <c r="P9" s="461">
        <v>-204.88479770000004</v>
      </c>
      <c r="Q9" s="461">
        <v>-648.28233590565401</v>
      </c>
      <c r="R9" s="461">
        <v>-648.28233590565401</v>
      </c>
      <c r="S9" s="461">
        <v>293.9232286534891</v>
      </c>
      <c r="T9" s="461">
        <v>293.9232286534891</v>
      </c>
      <c r="U9" s="461">
        <v>-563.16055044999985</v>
      </c>
      <c r="V9" s="461">
        <v>-563.16055044999985</v>
      </c>
      <c r="W9" s="461">
        <v>-516.00445868000224</v>
      </c>
      <c r="X9" s="461">
        <v>-516.00445868000224</v>
      </c>
      <c r="Y9" s="461">
        <v>-232.57976734000016</v>
      </c>
      <c r="Z9" s="461">
        <v>966.08250993463798</v>
      </c>
      <c r="AA9" s="461">
        <v>-511.87175873463758</v>
      </c>
      <c r="AB9" s="461">
        <v>-511.87175873463758</v>
      </c>
      <c r="AC9" s="461">
        <v>-544.49299839999958</v>
      </c>
      <c r="AD9" s="461">
        <v>798.76373420000073</v>
      </c>
      <c r="AE9" s="461">
        <v>544.64295670039792</v>
      </c>
      <c r="AF9" s="461">
        <v>309.88884161999977</v>
      </c>
      <c r="AG9" s="461">
        <v>-313.00347971999963</v>
      </c>
      <c r="AH9" s="461">
        <v>53.885282180000104</v>
      </c>
      <c r="AI9" s="461">
        <v>526.68286824999996</v>
      </c>
      <c r="AJ9" s="461">
        <v>-239.73599152999986</v>
      </c>
      <c r="AK9" s="461">
        <v>-188.80799922000051</v>
      </c>
      <c r="AL9" s="461">
        <v>0</v>
      </c>
      <c r="AM9" s="461">
        <v>-596.73047819699968</v>
      </c>
      <c r="AN9" s="461">
        <v>0</v>
      </c>
      <c r="AO9" s="461">
        <v>-369.19629624000004</v>
      </c>
      <c r="AP9" s="229">
        <v>0</v>
      </c>
      <c r="AQ9" s="229">
        <v>2750.6973164400006</v>
      </c>
      <c r="AR9" s="229">
        <v>0</v>
      </c>
    </row>
    <row r="10" spans="1:44" s="139" customFormat="1">
      <c r="A10" s="118" t="s">
        <v>1196</v>
      </c>
      <c r="B10" s="461">
        <v>-3578.4300000000003</v>
      </c>
      <c r="C10" s="461">
        <v>2701.4719999999998</v>
      </c>
      <c r="D10" s="461">
        <v>2701.4719999999998</v>
      </c>
      <c r="E10" s="461">
        <v>1828.047</v>
      </c>
      <c r="F10" s="461">
        <v>1828.047</v>
      </c>
      <c r="G10" s="461">
        <v>1419.3679999999999</v>
      </c>
      <c r="H10" s="461">
        <v>1419.3679999999999</v>
      </c>
      <c r="I10" s="461">
        <v>1829.016757973076</v>
      </c>
      <c r="J10" s="461">
        <v>1829.016757973076</v>
      </c>
      <c r="K10" s="461">
        <v>1942.5112005798919</v>
      </c>
      <c r="L10" s="461">
        <v>1942.5112005798919</v>
      </c>
      <c r="M10" s="461">
        <v>-891.74170958779382</v>
      </c>
      <c r="N10" s="461">
        <v>-891.74170958779382</v>
      </c>
      <c r="O10" s="461">
        <v>325.18247200000002</v>
      </c>
      <c r="P10" s="461">
        <v>325.18247200000002</v>
      </c>
      <c r="Q10" s="461">
        <v>-2367.0400156891678</v>
      </c>
      <c r="R10" s="461">
        <v>-2367.0400156891678</v>
      </c>
      <c r="S10" s="461">
        <v>-1121.8559591899996</v>
      </c>
      <c r="T10" s="461">
        <v>-1121.8559591899996</v>
      </c>
      <c r="U10" s="461">
        <v>2216.7100541999985</v>
      </c>
      <c r="V10" s="461">
        <v>2216.7100541999985</v>
      </c>
      <c r="W10" s="461">
        <v>4203.8303439262427</v>
      </c>
      <c r="X10" s="461">
        <v>4203.8303439262427</v>
      </c>
      <c r="Y10" s="461">
        <v>4540.2632704800026</v>
      </c>
      <c r="Z10" s="461">
        <v>-1488.3743196835744</v>
      </c>
      <c r="AA10" s="461">
        <v>144.46733717750973</v>
      </c>
      <c r="AB10" s="461">
        <v>144.46733717750973</v>
      </c>
      <c r="AC10" s="461">
        <v>-1633.9141144375499</v>
      </c>
      <c r="AD10" s="461">
        <v>-9139.3535849764885</v>
      </c>
      <c r="AE10" s="461">
        <v>-2878.9096985606297</v>
      </c>
      <c r="AF10" s="461">
        <v>813.4727916720002</v>
      </c>
      <c r="AG10" s="461">
        <v>3334.1500591521458</v>
      </c>
      <c r="AH10" s="461">
        <v>-3517.3208901599996</v>
      </c>
      <c r="AI10" s="461">
        <v>6.7502989445462731</v>
      </c>
      <c r="AJ10" s="461">
        <v>2031.1043971784998</v>
      </c>
      <c r="AK10" s="461">
        <v>-1072.747231140002</v>
      </c>
      <c r="AL10" s="461">
        <v>0</v>
      </c>
      <c r="AM10" s="461">
        <v>5548.7657986800023</v>
      </c>
      <c r="AN10" s="461">
        <v>0</v>
      </c>
      <c r="AO10" s="461">
        <v>-284.02745372000106</v>
      </c>
      <c r="AP10" s="229">
        <v>0</v>
      </c>
      <c r="AQ10" s="229">
        <v>5548.7657986800023</v>
      </c>
      <c r="AR10" s="229">
        <v>0</v>
      </c>
    </row>
    <row r="11" spans="1:44" s="79" customFormat="1">
      <c r="A11" s="120" t="s">
        <v>1069</v>
      </c>
      <c r="B11" s="461">
        <v>-3038.002</v>
      </c>
      <c r="C11" s="461">
        <v>2954.7157740899997</v>
      </c>
      <c r="D11" s="461">
        <v>2954.7157740899997</v>
      </c>
      <c r="E11" s="461">
        <v>1858.3712630550804</v>
      </c>
      <c r="F11" s="461">
        <v>1858.3712630550804</v>
      </c>
      <c r="G11" s="461">
        <v>1558.139653542275</v>
      </c>
      <c r="H11" s="461">
        <v>1558.139653542275</v>
      </c>
      <c r="I11" s="461">
        <v>1937.8619723321499</v>
      </c>
      <c r="J11" s="461">
        <v>1937.8619723321499</v>
      </c>
      <c r="K11" s="461">
        <v>1392.7940159119998</v>
      </c>
      <c r="L11" s="461">
        <v>1392.7940159119998</v>
      </c>
      <c r="M11" s="461">
        <v>-1118.859571111999</v>
      </c>
      <c r="N11" s="461">
        <v>-1118.859571111999</v>
      </c>
      <c r="O11" s="461">
        <v>173.070818</v>
      </c>
      <c r="P11" s="461">
        <v>173.070818</v>
      </c>
      <c r="Q11" s="461">
        <v>-2750.4432476919974</v>
      </c>
      <c r="R11" s="461">
        <v>-2750.4432476919974</v>
      </c>
      <c r="S11" s="461">
        <v>-807.92211171999975</v>
      </c>
      <c r="T11" s="461">
        <v>-807.92211171999975</v>
      </c>
      <c r="U11" s="461">
        <v>1661.5087587099972</v>
      </c>
      <c r="V11" s="461">
        <v>1661.5087587099972</v>
      </c>
      <c r="W11" s="461">
        <v>2870.2880194607478</v>
      </c>
      <c r="X11" s="461">
        <v>2870.2880194607478</v>
      </c>
      <c r="Y11" s="461">
        <v>3733.2692115100012</v>
      </c>
      <c r="Z11" s="461">
        <v>-104.29414070756913</v>
      </c>
      <c r="AA11" s="461">
        <v>-633.11265821099698</v>
      </c>
      <c r="AB11" s="461">
        <v>-633.11265821099698</v>
      </c>
      <c r="AC11" s="461">
        <v>-2445.8447003984998</v>
      </c>
      <c r="AD11" s="461">
        <v>-7725.52109786449</v>
      </c>
      <c r="AE11" s="461">
        <v>-2706.2548670652</v>
      </c>
      <c r="AF11" s="461">
        <v>1591.7695206600001</v>
      </c>
      <c r="AG11" s="461">
        <v>3089.7578840900001</v>
      </c>
      <c r="AH11" s="461">
        <v>-3361.1945193899996</v>
      </c>
      <c r="AI11" s="461">
        <v>464.56444571999998</v>
      </c>
      <c r="AJ11" s="461">
        <v>1664.4064385300001</v>
      </c>
      <c r="AK11" s="461">
        <v>-986.29150205727308</v>
      </c>
      <c r="AL11" s="461">
        <v>0</v>
      </c>
      <c r="AM11" s="461">
        <v>4599.9465202961537</v>
      </c>
      <c r="AN11" s="461">
        <v>0</v>
      </c>
      <c r="AO11" s="461">
        <v>-592.70297657965784</v>
      </c>
      <c r="AP11" s="229">
        <v>0</v>
      </c>
      <c r="AQ11" s="229">
        <v>4599.9465202961537</v>
      </c>
      <c r="AR11" s="229">
        <v>0</v>
      </c>
    </row>
    <row r="12" spans="1:44" s="79" customFormat="1">
      <c r="A12" s="120" t="s">
        <v>1070</v>
      </c>
      <c r="B12" s="461">
        <v>-436.048</v>
      </c>
      <c r="C12" s="461">
        <v>-314.58984356000002</v>
      </c>
      <c r="D12" s="461">
        <v>-314.58984356000002</v>
      </c>
      <c r="E12" s="461">
        <v>-32.525274695999997</v>
      </c>
      <c r="F12" s="461">
        <v>-32.525274695999997</v>
      </c>
      <c r="G12" s="461">
        <v>133.76351036800003</v>
      </c>
      <c r="H12" s="461">
        <v>133.76351036800003</v>
      </c>
      <c r="I12" s="461">
        <v>-71.327081075999828</v>
      </c>
      <c r="J12" s="461">
        <v>-71.327081075999828</v>
      </c>
      <c r="K12" s="461">
        <v>424.89592107199996</v>
      </c>
      <c r="L12" s="461">
        <v>424.89592107199996</v>
      </c>
      <c r="M12" s="461">
        <v>94.226334535999897</v>
      </c>
      <c r="N12" s="461">
        <v>94.226334535999897</v>
      </c>
      <c r="O12" s="461">
        <v>70.111315000000005</v>
      </c>
      <c r="P12" s="461">
        <v>70.111315000000005</v>
      </c>
      <c r="Q12" s="461">
        <v>129.90379390399991</v>
      </c>
      <c r="R12" s="461">
        <v>129.90379390399991</v>
      </c>
      <c r="S12" s="461">
        <v>-195.31666189999999</v>
      </c>
      <c r="T12" s="461">
        <v>-195.31666189999999</v>
      </c>
      <c r="U12" s="461">
        <v>329.10855200000026</v>
      </c>
      <c r="V12" s="461">
        <v>329.10855200000026</v>
      </c>
      <c r="W12" s="461">
        <v>1125.1175597779988</v>
      </c>
      <c r="X12" s="461">
        <v>1125.1175597779988</v>
      </c>
      <c r="Y12" s="461">
        <v>582.05092422999985</v>
      </c>
      <c r="Z12" s="461">
        <v>-946.48984067649815</v>
      </c>
      <c r="AA12" s="461">
        <v>545.17841983350002</v>
      </c>
      <c r="AB12" s="461">
        <v>545.17841983350002</v>
      </c>
      <c r="AC12" s="461">
        <v>567.10732742549999</v>
      </c>
      <c r="AD12" s="461">
        <v>-1054.388806722</v>
      </c>
      <c r="AE12" s="461">
        <v>75.68610128349971</v>
      </c>
      <c r="AF12" s="461">
        <v>-638.84675025650006</v>
      </c>
      <c r="AG12" s="461">
        <v>102.86924443900001</v>
      </c>
      <c r="AH12" s="461">
        <v>-131.87799378</v>
      </c>
      <c r="AI12" s="461">
        <v>-219.24897575149998</v>
      </c>
      <c r="AJ12" s="461">
        <v>258.81676245299997</v>
      </c>
      <c r="AK12" s="461">
        <v>-172.41244948599993</v>
      </c>
      <c r="AL12" s="461">
        <v>0</v>
      </c>
      <c r="AM12" s="461">
        <v>710.84900666200019</v>
      </c>
      <c r="AN12" s="461">
        <v>0</v>
      </c>
      <c r="AO12" s="461">
        <v>140.77237740950011</v>
      </c>
      <c r="AP12" s="229">
        <v>0</v>
      </c>
      <c r="AQ12" s="229">
        <v>710.84900666200019</v>
      </c>
      <c r="AR12" s="229">
        <v>0</v>
      </c>
    </row>
    <row r="13" spans="1:44" s="79" customFormat="1">
      <c r="A13" s="120" t="s">
        <v>1195</v>
      </c>
      <c r="B13" s="461">
        <v>-104.38</v>
      </c>
      <c r="C13" s="461">
        <v>61.346069470000266</v>
      </c>
      <c r="D13" s="461">
        <v>61.346069470000266</v>
      </c>
      <c r="E13" s="461">
        <v>2.2010116409196852</v>
      </c>
      <c r="F13" s="461">
        <v>2.2010116409196852</v>
      </c>
      <c r="G13" s="461">
        <v>-272.535163910275</v>
      </c>
      <c r="H13" s="461">
        <v>-272.535163910275</v>
      </c>
      <c r="I13" s="461">
        <v>-37.518133283074143</v>
      </c>
      <c r="J13" s="461">
        <v>-37.518133283074143</v>
      </c>
      <c r="K13" s="461">
        <v>124.82126359589219</v>
      </c>
      <c r="L13" s="461">
        <v>124.82126359589219</v>
      </c>
      <c r="M13" s="461">
        <v>132.89152698820519</v>
      </c>
      <c r="N13" s="461">
        <v>132.89152698820519</v>
      </c>
      <c r="O13" s="461">
        <v>82.000338999999997</v>
      </c>
      <c r="P13" s="461">
        <v>82.000338999999997</v>
      </c>
      <c r="Q13" s="461">
        <v>253.49943809882976</v>
      </c>
      <c r="R13" s="461">
        <v>253.49943809882976</v>
      </c>
      <c r="S13" s="461">
        <v>-118.61718556999982</v>
      </c>
      <c r="T13" s="461">
        <v>-118.61718556999982</v>
      </c>
      <c r="U13" s="461">
        <v>226.09274349000097</v>
      </c>
      <c r="V13" s="461">
        <v>226.09274349000097</v>
      </c>
      <c r="W13" s="461">
        <v>208.4247646874957</v>
      </c>
      <c r="X13" s="461">
        <v>208.4247646874957</v>
      </c>
      <c r="Y13" s="461">
        <v>224.94313474000168</v>
      </c>
      <c r="Z13" s="461">
        <v>-437.59033829950715</v>
      </c>
      <c r="AA13" s="461">
        <v>232.4015755550067</v>
      </c>
      <c r="AB13" s="461">
        <v>232.4015755550067</v>
      </c>
      <c r="AC13" s="461">
        <v>244.82325853544998</v>
      </c>
      <c r="AD13" s="461">
        <v>-359.44368038999937</v>
      </c>
      <c r="AE13" s="461">
        <v>-248.34093277892953</v>
      </c>
      <c r="AF13" s="461">
        <v>-139.44997873149987</v>
      </c>
      <c r="AG13" s="461">
        <v>141.52293062314584</v>
      </c>
      <c r="AH13" s="461">
        <v>-24.248376989999997</v>
      </c>
      <c r="AI13" s="461">
        <v>-238.56517102395372</v>
      </c>
      <c r="AJ13" s="461">
        <v>107.8811961954998</v>
      </c>
      <c r="AK13" s="461">
        <v>85.956720403270992</v>
      </c>
      <c r="AL13" s="461">
        <v>0</v>
      </c>
      <c r="AM13" s="461">
        <v>237.97027172184744</v>
      </c>
      <c r="AN13" s="461">
        <v>0</v>
      </c>
      <c r="AO13" s="461">
        <v>167.90314545015667</v>
      </c>
      <c r="AP13" s="229">
        <v>0</v>
      </c>
      <c r="AQ13" s="229">
        <v>237.97027172184744</v>
      </c>
      <c r="AR13" s="229">
        <v>0</v>
      </c>
    </row>
    <row r="14" spans="1:44" s="79" customFormat="1">
      <c r="A14" s="118" t="s">
        <v>1197</v>
      </c>
      <c r="B14" s="461">
        <v>4870.389500000003</v>
      </c>
      <c r="C14" s="461">
        <v>-3569.8360000000002</v>
      </c>
      <c r="D14" s="461">
        <v>-3569.8356178099898</v>
      </c>
      <c r="E14" s="461">
        <v>-2439.6590000000001</v>
      </c>
      <c r="F14" s="461">
        <v>-2439.6590000000001</v>
      </c>
      <c r="G14" s="461">
        <v>-2464.741</v>
      </c>
      <c r="H14" s="461">
        <v>-2464.7410048100041</v>
      </c>
      <c r="I14" s="461">
        <v>-2773.3550502369262</v>
      </c>
      <c r="J14" s="461">
        <v>-2773.3550502369262</v>
      </c>
      <c r="K14" s="461">
        <v>-2913.9943773001569</v>
      </c>
      <c r="L14" s="461">
        <v>-2913.9943773001569</v>
      </c>
      <c r="M14" s="461">
        <v>1340.9292510922064</v>
      </c>
      <c r="N14" s="461">
        <v>1340.9292510922064</v>
      </c>
      <c r="O14" s="461">
        <v>-487.65765835000002</v>
      </c>
      <c r="P14" s="461">
        <v>-487.65765835000002</v>
      </c>
      <c r="Q14" s="461">
        <v>3536.0262828751779</v>
      </c>
      <c r="R14" s="461">
        <v>3536.0262828751779</v>
      </c>
      <c r="S14" s="461">
        <v>1680.1642035334889</v>
      </c>
      <c r="T14" s="461">
        <v>1680.1642035334894</v>
      </c>
      <c r="U14" s="461">
        <v>-3322.9937730500005</v>
      </c>
      <c r="V14" s="461">
        <v>-3322.993773050001</v>
      </c>
      <c r="W14" s="461">
        <v>-6300.6880628337594</v>
      </c>
      <c r="X14" s="461">
        <v>-6300.6880628337613</v>
      </c>
      <c r="Y14" s="461">
        <v>-1776.1044743799971</v>
      </c>
      <c r="Z14" s="461">
        <v>1812.7837044544062</v>
      </c>
      <c r="AA14" s="461">
        <v>-171.99500294047715</v>
      </c>
      <c r="AB14" s="461">
        <v>-171.99500294047732</v>
      </c>
      <c r="AC14" s="461">
        <v>1996.5648271024479</v>
      </c>
      <c r="AD14" s="461">
        <v>10702.777442503515</v>
      </c>
      <c r="AE14" s="461">
        <v>3188.032101829659</v>
      </c>
      <c r="AF14" s="461">
        <v>-804.02096696799833</v>
      </c>
      <c r="AG14" s="461">
        <v>-4020.7010680278509</v>
      </c>
      <c r="AH14" s="461">
        <v>3897.2700202500005</v>
      </c>
      <c r="AI14" s="461">
        <v>43.805201344545537</v>
      </c>
      <c r="AJ14" s="461">
        <v>-2283.5569380214997</v>
      </c>
      <c r="AK14" s="461">
        <v>1195.4762068499977</v>
      </c>
      <c r="AL14" s="461">
        <v>0</v>
      </c>
      <c r="AM14" s="461">
        <v>-6228.158564819998</v>
      </c>
      <c r="AN14" s="461">
        <v>0</v>
      </c>
      <c r="AO14" s="461">
        <v>280.23582153999939</v>
      </c>
      <c r="AP14" s="229">
        <v>0</v>
      </c>
      <c r="AQ14" s="229">
        <v>7591.9517231900027</v>
      </c>
      <c r="AR14" s="229">
        <v>0</v>
      </c>
    </row>
    <row r="15" spans="1:44" s="84" customFormat="1">
      <c r="A15" s="120" t="s">
        <v>1069</v>
      </c>
      <c r="B15" s="461">
        <v>4061.8105000000037</v>
      </c>
      <c r="C15" s="461">
        <v>-3950.4391080999999</v>
      </c>
      <c r="D15" s="461">
        <v>-3950.4387259099899</v>
      </c>
      <c r="E15" s="461">
        <v>-2484.6323897949201</v>
      </c>
      <c r="F15" s="461">
        <v>-2484.6323897949201</v>
      </c>
      <c r="G15" s="461">
        <v>-2083.2243416477249</v>
      </c>
      <c r="H15" s="461">
        <v>-2083.2243464577291</v>
      </c>
      <c r="I15" s="461">
        <v>-2934.1163088478506</v>
      </c>
      <c r="J15" s="461">
        <v>-2934.1163088478506</v>
      </c>
      <c r="K15" s="461">
        <v>-2089.1910238680493</v>
      </c>
      <c r="L15" s="461">
        <v>-2089.1910238680493</v>
      </c>
      <c r="M15" s="461">
        <v>1678.2893566680011</v>
      </c>
      <c r="N15" s="461">
        <v>1678.2893566680011</v>
      </c>
      <c r="O15" s="461">
        <v>-259.60622661000002</v>
      </c>
      <c r="P15" s="461">
        <v>-259.60622661000002</v>
      </c>
      <c r="Q15" s="461">
        <v>4125.6648715380024</v>
      </c>
      <c r="R15" s="461">
        <v>4125.6648715380024</v>
      </c>
      <c r="S15" s="461">
        <v>1211.8831675900001</v>
      </c>
      <c r="T15" s="461">
        <v>1211.8831675900001</v>
      </c>
      <c r="U15" s="461">
        <v>-2492.2631380800017</v>
      </c>
      <c r="V15" s="461">
        <v>-2492.2631380800021</v>
      </c>
      <c r="W15" s="461">
        <v>-4305.4320291792528</v>
      </c>
      <c r="X15" s="461">
        <v>-4305.4320291792528</v>
      </c>
      <c r="Y15" s="461">
        <v>-1624.7012226899985</v>
      </c>
      <c r="Z15" s="461">
        <v>127.47061642577363</v>
      </c>
      <c r="AA15" s="461">
        <v>773.80436003565376</v>
      </c>
      <c r="AB15" s="461">
        <v>773.80436003565376</v>
      </c>
      <c r="AC15" s="461">
        <v>2989.3657449314978</v>
      </c>
      <c r="AD15" s="461">
        <v>8974.7599582555122</v>
      </c>
      <c r="AE15" s="461">
        <v>2984.23531282469</v>
      </c>
      <c r="AF15" s="461">
        <v>-1755.2725245999982</v>
      </c>
      <c r="AG15" s="461">
        <v>-3723.4914423799969</v>
      </c>
      <c r="AH15" s="461">
        <v>3706.4489004500006</v>
      </c>
      <c r="AI15" s="461">
        <v>-512.28346623000073</v>
      </c>
      <c r="AJ15" s="461">
        <v>-1835.3705441299996</v>
      </c>
      <c r="AK15" s="461">
        <v>1087.6011585327269</v>
      </c>
      <c r="AL15" s="461">
        <v>0</v>
      </c>
      <c r="AM15" s="461">
        <v>-5072.4427354538466</v>
      </c>
      <c r="AN15" s="461">
        <v>0</v>
      </c>
      <c r="AO15" s="461">
        <v>653.58410027034256</v>
      </c>
      <c r="AP15" s="229">
        <v>0</v>
      </c>
      <c r="AQ15" s="229">
        <v>2723.3909377861537</v>
      </c>
      <c r="AR15" s="229">
        <v>0</v>
      </c>
    </row>
    <row r="16" spans="1:44" s="84" customFormat="1">
      <c r="A16" s="120" t="s">
        <v>1070</v>
      </c>
      <c r="B16" s="461">
        <v>654.07199999999989</v>
      </c>
      <c r="C16" s="461">
        <v>471.88476534</v>
      </c>
      <c r="D16" s="461">
        <v>471.88476534</v>
      </c>
      <c r="E16" s="461">
        <v>48.787912043999995</v>
      </c>
      <c r="F16" s="461">
        <v>48.787912043999995</v>
      </c>
      <c r="G16" s="461">
        <v>-200.64526555200001</v>
      </c>
      <c r="H16" s="461">
        <v>-200.64526555200001</v>
      </c>
      <c r="I16" s="461">
        <v>106.99062161399975</v>
      </c>
      <c r="J16" s="461">
        <v>106.99062161399975</v>
      </c>
      <c r="K16" s="461">
        <v>-637.34388160799995</v>
      </c>
      <c r="L16" s="461">
        <v>-637.34388160799995</v>
      </c>
      <c r="M16" s="461">
        <v>-141.33950180400001</v>
      </c>
      <c r="N16" s="461">
        <v>-141.33950180400001</v>
      </c>
      <c r="O16" s="461">
        <v>-105.16697303999997</v>
      </c>
      <c r="P16" s="461">
        <v>-105.16697303999997</v>
      </c>
      <c r="Q16" s="461">
        <v>-194.85569085600022</v>
      </c>
      <c r="R16" s="461">
        <v>-194.85569085600022</v>
      </c>
      <c r="S16" s="461">
        <v>292.97499285999999</v>
      </c>
      <c r="T16" s="461">
        <v>292.97499285999999</v>
      </c>
      <c r="U16" s="461">
        <v>-493.66282801</v>
      </c>
      <c r="V16" s="461">
        <v>-493.66282801</v>
      </c>
      <c r="W16" s="461">
        <v>-1687.6763396620011</v>
      </c>
      <c r="X16" s="461">
        <v>-1687.6763396620013</v>
      </c>
      <c r="Y16" s="461">
        <v>-143.76661909000018</v>
      </c>
      <c r="Z16" s="461">
        <v>1156.8209163935016</v>
      </c>
      <c r="AA16" s="461">
        <v>-666.32917979650006</v>
      </c>
      <c r="AB16" s="461">
        <v>-666.32917979650017</v>
      </c>
      <c r="AC16" s="461">
        <v>-693.13117796450035</v>
      </c>
      <c r="AD16" s="461">
        <v>1288.6974304379996</v>
      </c>
      <c r="AE16" s="461">
        <v>-92.50523491649929</v>
      </c>
      <c r="AF16" s="461">
        <v>780.81269474349995</v>
      </c>
      <c r="AG16" s="461">
        <v>-125.72907655100001</v>
      </c>
      <c r="AH16" s="461">
        <v>161.18421460999986</v>
      </c>
      <c r="AI16" s="461">
        <v>267.97097034850003</v>
      </c>
      <c r="AJ16" s="461">
        <v>-316.33159855699995</v>
      </c>
      <c r="AK16" s="461">
        <v>210.72632713400017</v>
      </c>
      <c r="AL16" s="461">
        <v>0</v>
      </c>
      <c r="AM16" s="461">
        <v>-796.95562289099985</v>
      </c>
      <c r="AN16" s="461">
        <v>0</v>
      </c>
      <c r="AO16" s="461">
        <v>-172.0551279404998</v>
      </c>
      <c r="AP16" s="229">
        <v>0</v>
      </c>
      <c r="AQ16" s="229">
        <v>1879.8931972420003</v>
      </c>
      <c r="AR16" s="229">
        <v>0</v>
      </c>
    </row>
    <row r="17" spans="1:44" s="291" customFormat="1">
      <c r="A17" s="120" t="s">
        <v>1195</v>
      </c>
      <c r="B17" s="461">
        <v>154.50700000000006</v>
      </c>
      <c r="C17" s="461">
        <v>-91.281657240000243</v>
      </c>
      <c r="D17" s="461">
        <v>-91.281657239999788</v>
      </c>
      <c r="E17" s="461">
        <v>-3.8145222490797042</v>
      </c>
      <c r="F17" s="461">
        <v>-3.8145222490797042</v>
      </c>
      <c r="G17" s="461">
        <v>-180.87139280027486</v>
      </c>
      <c r="H17" s="461">
        <v>-180.87139280027486</v>
      </c>
      <c r="I17" s="461">
        <v>53.770636996924644</v>
      </c>
      <c r="J17" s="461">
        <v>53.770636996924644</v>
      </c>
      <c r="K17" s="461">
        <v>-187.45947182410791</v>
      </c>
      <c r="L17" s="461">
        <v>-187.45947182410791</v>
      </c>
      <c r="M17" s="461">
        <v>-196.02060377179455</v>
      </c>
      <c r="N17" s="461">
        <v>-196.02060377179455</v>
      </c>
      <c r="O17" s="461">
        <v>-122.88445870000004</v>
      </c>
      <c r="P17" s="461">
        <v>-122.88445870000004</v>
      </c>
      <c r="Q17" s="461">
        <v>-394.78289780682428</v>
      </c>
      <c r="R17" s="461">
        <v>-394.78289780682428</v>
      </c>
      <c r="S17" s="461">
        <v>175.30604308348893</v>
      </c>
      <c r="T17" s="461">
        <v>175.30604308348927</v>
      </c>
      <c r="U17" s="461">
        <v>-337.06780695999885</v>
      </c>
      <c r="V17" s="461">
        <v>-337.06780695999885</v>
      </c>
      <c r="W17" s="461">
        <v>-307.57969399250601</v>
      </c>
      <c r="X17" s="461">
        <v>-307.57969399250658</v>
      </c>
      <c r="Y17" s="461">
        <v>-7.6366325999984781</v>
      </c>
      <c r="Z17" s="461">
        <v>528.49217163513083</v>
      </c>
      <c r="AA17" s="461">
        <v>-279.47018317963085</v>
      </c>
      <c r="AB17" s="461">
        <v>-279.47018317963091</v>
      </c>
      <c r="AC17" s="461">
        <v>-299.66973986454963</v>
      </c>
      <c r="AD17" s="461">
        <v>439.32005381000329</v>
      </c>
      <c r="AE17" s="461">
        <v>296.30202392146839</v>
      </c>
      <c r="AF17" s="461">
        <v>170.4388628884999</v>
      </c>
      <c r="AG17" s="461">
        <v>-171.48054909685379</v>
      </c>
      <c r="AH17" s="461">
        <v>29.636905190000107</v>
      </c>
      <c r="AI17" s="461">
        <v>288.11769722604623</v>
      </c>
      <c r="AJ17" s="461">
        <v>-131.85479533450007</v>
      </c>
      <c r="AK17" s="461">
        <v>-102.85127881672952</v>
      </c>
      <c r="AL17" s="461">
        <v>0</v>
      </c>
      <c r="AM17" s="461">
        <v>-358.76020647515224</v>
      </c>
      <c r="AN17" s="461">
        <v>0</v>
      </c>
      <c r="AO17" s="461">
        <v>-201.29315078984337</v>
      </c>
      <c r="AP17" s="229">
        <v>0</v>
      </c>
      <c r="AQ17" s="229">
        <v>2988.667588161848</v>
      </c>
      <c r="AR17" s="229">
        <v>0</v>
      </c>
    </row>
    <row r="18" spans="1:44" s="291" customFormat="1" ht="20.100000000000001" customHeight="1" thickBot="1">
      <c r="A18" s="132" t="s">
        <v>1198</v>
      </c>
      <c r="B18" s="565" t="e">
        <v>#N/A</v>
      </c>
      <c r="C18" s="565" t="e">
        <v>#N/A</v>
      </c>
      <c r="D18" s="565" t="e">
        <v>#N/A</v>
      </c>
      <c r="E18" s="565">
        <v>-8680.0912947900015</v>
      </c>
      <c r="F18" s="565">
        <v>-8680.0912101900012</v>
      </c>
      <c r="G18" s="565">
        <v>-11144.83174623</v>
      </c>
      <c r="H18" s="565">
        <v>-11144.83174623</v>
      </c>
      <c r="I18" s="565">
        <v>-13918.18679647</v>
      </c>
      <c r="J18" s="565">
        <v>-13918.18679647</v>
      </c>
      <c r="K18" s="565">
        <v>-16832.181173780002</v>
      </c>
      <c r="L18" s="565">
        <v>-16832.03698515</v>
      </c>
      <c r="M18" s="565">
        <v>-15492.244732680001</v>
      </c>
      <c r="N18" s="565">
        <v>-15493.26298553</v>
      </c>
      <c r="O18" s="565">
        <v>-15978.909581469999</v>
      </c>
      <c r="P18" s="565">
        <v>-15978.909581469999</v>
      </c>
      <c r="Q18" s="565">
        <v>-12442.883297910001</v>
      </c>
      <c r="R18" s="565">
        <v>-12442.883297910001</v>
      </c>
      <c r="S18" s="565">
        <v>-10762.719095120001</v>
      </c>
      <c r="T18" s="565">
        <v>-10762.719095120001</v>
      </c>
      <c r="U18" s="565">
        <v>-14085.712868410001</v>
      </c>
      <c r="V18" s="565">
        <v>-14085.712868410001</v>
      </c>
      <c r="W18" s="565">
        <v>-20386.40093095</v>
      </c>
      <c r="X18" s="565">
        <v>-20386.40093095</v>
      </c>
      <c r="Y18" s="565">
        <v>-22162.505405790002</v>
      </c>
      <c r="Z18" s="565">
        <v>-20349.721700919999</v>
      </c>
      <c r="AA18" s="565">
        <v>-20521.71670384</v>
      </c>
      <c r="AB18" s="565">
        <v>-15761.72384144</v>
      </c>
      <c r="AC18" s="565">
        <v>-13765.159014340001</v>
      </c>
      <c r="AD18" s="565">
        <v>-3062.3815718299998</v>
      </c>
      <c r="AE18" s="565">
        <v>125.65052999</v>
      </c>
      <c r="AF18" s="565">
        <v>-678.37043695</v>
      </c>
      <c r="AG18" s="565">
        <v>-4699.0715049700002</v>
      </c>
      <c r="AH18" s="565">
        <v>-801.80148471000007</v>
      </c>
      <c r="AI18" s="565">
        <v>-757.99628336000001</v>
      </c>
      <c r="AJ18" s="565">
        <v>-3041.5532213699998</v>
      </c>
      <c r="AK18" s="565">
        <v>-1846.0770145199999</v>
      </c>
      <c r="AL18" s="565">
        <v>-1846.0770145199999</v>
      </c>
      <c r="AM18" s="565">
        <v>-8074.2355793400002</v>
      </c>
      <c r="AN18" s="565">
        <v>-8074.2355793400002</v>
      </c>
      <c r="AO18" s="565">
        <v>-7793.9997578000002</v>
      </c>
      <c r="AP18" s="565">
        <v>-7793.9997578000002</v>
      </c>
      <c r="AQ18" s="565">
        <v>-7909.4088283500005</v>
      </c>
      <c r="AR18" s="565">
        <v>-7909.4088283500005</v>
      </c>
    </row>
    <row r="19" spans="1:44" s="79" customFormat="1" ht="13.5" thickTop="1">
      <c r="A19" s="117"/>
    </row>
    <row r="20" spans="1:44" s="79" customFormat="1">
      <c r="A20" s="117"/>
    </row>
    <row r="21" spans="1:44" s="79" customFormat="1">
      <c r="A21" s="117"/>
    </row>
    <row r="22" spans="1:44" s="79" customFormat="1">
      <c r="A22" s="117"/>
    </row>
    <row r="23" spans="1:44" s="79" customFormat="1">
      <c r="A23" s="117"/>
    </row>
  </sheetData>
  <sheetProtection sheet="1" objects="1" scenarios="1"/>
  <hyperlinks>
    <hyperlink ref="A4" location="'Index'!F17" display="'Índice'!A1" xr:uid="{8176B9F5-70B1-4A4F-972A-6DF88B183CC8}"/>
  </hyperlinks>
  <printOptions horizontalCentered="1"/>
  <pageMargins left="0.39370078740157483" right="0.39370078740157483" top="0.39370078740157483" bottom="0.39370078740157483" header="0.51181102362204722" footer="0.51181102362204722"/>
  <pageSetup paperSize="9" orientation="landscape" r:id="rId1"/>
  <headerFooter alignWithMargins="0">
    <oddHeader>&amp;R&amp;"Calibri"&amp;10&amp;K000000 #interna&amp;1#_x000D_</oddHead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20B0E-DDB3-41A9-89E2-10A879569FD6}">
  <sheetPr codeName="Plan2">
    <tabColor rgb="FFFFFF00"/>
  </sheetPr>
  <dimension ref="A1:G306"/>
  <sheetViews>
    <sheetView showGridLines="0" zoomScaleNormal="100" workbookViewId="0">
      <selection activeCell="B4" sqref="B4"/>
    </sheetView>
  </sheetViews>
  <sheetFormatPr defaultColWidth="8.85546875" defaultRowHeight="12.75"/>
  <cols>
    <col min="1" max="1" width="3.42578125" style="587" customWidth="1"/>
    <col min="2" max="2" width="12.42578125" style="587" customWidth="1"/>
    <col min="3" max="3" width="3.42578125" style="587" customWidth="1"/>
    <col min="4" max="4" width="70.42578125" style="587" customWidth="1"/>
    <col min="5" max="5" width="10.42578125" style="587" customWidth="1"/>
    <col min="6" max="6" width="70.42578125" style="587" customWidth="1"/>
    <col min="7" max="7" width="20.42578125" style="587" customWidth="1"/>
    <col min="8" max="16384" width="8.85546875" style="587"/>
  </cols>
  <sheetData>
    <row r="1" spans="2:7" ht="14.1" customHeight="1"/>
    <row r="2" spans="2:7" ht="14.1" customHeight="1"/>
    <row r="3" spans="2:7" ht="14.1" customHeight="1">
      <c r="D3" s="638" t="s">
        <v>806</v>
      </c>
      <c r="E3" s="588"/>
    </row>
    <row r="4" spans="2:7" ht="14.1" customHeight="1">
      <c r="B4" s="609" t="s">
        <v>1457</v>
      </c>
      <c r="C4" s="609"/>
    </row>
    <row r="5" spans="2:7" s="592" customFormat="1" ht="4.5" customHeight="1">
      <c r="D5" s="593"/>
      <c r="E5" s="594"/>
      <c r="F5" s="595"/>
      <c r="G5" s="595"/>
    </row>
    <row r="7" spans="2:7" ht="19.5">
      <c r="B7" s="589"/>
      <c r="C7" s="589"/>
      <c r="D7" s="588" t="s">
        <v>777</v>
      </c>
      <c r="E7" s="610"/>
      <c r="F7" s="588" t="s">
        <v>798</v>
      </c>
    </row>
    <row r="8" spans="2:7" s="590" customFormat="1">
      <c r="D8" s="611" t="s">
        <v>793</v>
      </c>
      <c r="E8" s="612"/>
      <c r="F8" s="611" t="s">
        <v>1186</v>
      </c>
    </row>
    <row r="9" spans="2:7" s="590" customFormat="1">
      <c r="D9" s="611" t="s">
        <v>778</v>
      </c>
      <c r="E9" s="612"/>
      <c r="F9" s="611" t="s">
        <v>1183</v>
      </c>
    </row>
    <row r="10" spans="2:7" s="590" customFormat="1">
      <c r="D10" s="611" t="s">
        <v>784</v>
      </c>
      <c r="E10" s="612"/>
      <c r="F10" s="611" t="s">
        <v>1190</v>
      </c>
    </row>
    <row r="11" spans="2:7" s="590" customFormat="1">
      <c r="D11" s="611" t="s">
        <v>781</v>
      </c>
      <c r="E11" s="612"/>
      <c r="F11" s="611" t="s">
        <v>824</v>
      </c>
    </row>
    <row r="12" spans="2:7" s="590" customFormat="1">
      <c r="D12" s="611" t="s">
        <v>785</v>
      </c>
      <c r="E12" s="612"/>
      <c r="F12" s="611" t="s">
        <v>825</v>
      </c>
    </row>
    <row r="13" spans="2:7" s="590" customFormat="1">
      <c r="D13" s="611" t="s">
        <v>791</v>
      </c>
      <c r="E13" s="612"/>
      <c r="F13" s="611" t="s">
        <v>826</v>
      </c>
    </row>
    <row r="14" spans="2:7" s="590" customFormat="1">
      <c r="D14" s="611" t="s">
        <v>794</v>
      </c>
      <c r="E14" s="612"/>
      <c r="F14" s="611" t="s">
        <v>1185</v>
      </c>
    </row>
    <row r="15" spans="2:7" s="590" customFormat="1">
      <c r="D15" s="611" t="s">
        <v>786</v>
      </c>
      <c r="E15" s="612"/>
      <c r="F15" s="611" t="s">
        <v>827</v>
      </c>
    </row>
    <row r="16" spans="2:7" s="590" customFormat="1">
      <c r="D16" s="611" t="s">
        <v>1035</v>
      </c>
      <c r="E16" s="612"/>
      <c r="F16" s="611" t="s">
        <v>1184</v>
      </c>
    </row>
    <row r="17" spans="4:6" s="590" customFormat="1">
      <c r="D17" s="611" t="s">
        <v>789</v>
      </c>
      <c r="E17" s="612"/>
      <c r="F17" s="611" t="s">
        <v>1187</v>
      </c>
    </row>
    <row r="18" spans="4:6" s="590" customFormat="1">
      <c r="D18" s="611" t="s">
        <v>792</v>
      </c>
      <c r="E18" s="612"/>
      <c r="F18" s="611" t="s">
        <v>828</v>
      </c>
    </row>
    <row r="19" spans="4:6" s="590" customFormat="1">
      <c r="D19" s="611" t="s">
        <v>787</v>
      </c>
      <c r="E19" s="612"/>
      <c r="F19" s="611" t="s">
        <v>1181</v>
      </c>
    </row>
    <row r="20" spans="4:6" s="590" customFormat="1">
      <c r="D20" s="611" t="s">
        <v>779</v>
      </c>
      <c r="E20" s="612"/>
    </row>
    <row r="21" spans="4:6" s="590" customFormat="1">
      <c r="D21" s="611" t="s">
        <v>780</v>
      </c>
      <c r="E21" s="612"/>
    </row>
    <row r="22" spans="4:6" s="590" customFormat="1">
      <c r="D22" s="611" t="s">
        <v>782</v>
      </c>
      <c r="E22" s="612"/>
    </row>
    <row r="23" spans="4:6" s="590" customFormat="1">
      <c r="D23" s="611" t="s">
        <v>788</v>
      </c>
      <c r="E23" s="612"/>
      <c r="F23" s="611"/>
    </row>
    <row r="24" spans="4:6" s="590" customFormat="1">
      <c r="D24" s="611" t="s">
        <v>790</v>
      </c>
      <c r="E24" s="612"/>
      <c r="F24" s="611"/>
    </row>
    <row r="25" spans="4:6" s="590" customFormat="1">
      <c r="D25" s="611" t="s">
        <v>795</v>
      </c>
      <c r="E25" s="612"/>
      <c r="F25" s="611"/>
    </row>
    <row r="26" spans="4:6" s="590" customFormat="1">
      <c r="D26" s="611" t="s">
        <v>783</v>
      </c>
      <c r="E26" s="612"/>
      <c r="F26" s="611"/>
    </row>
    <row r="27" spans="4:6" s="590" customFormat="1">
      <c r="D27" s="611"/>
      <c r="E27" s="612"/>
      <c r="F27" s="611"/>
    </row>
    <row r="28" spans="4:6" s="590" customFormat="1">
      <c r="E28" s="612"/>
      <c r="F28" s="612"/>
    </row>
    <row r="29" spans="4:6" s="590" customFormat="1">
      <c r="E29" s="612"/>
      <c r="F29" s="612"/>
    </row>
    <row r="30" spans="4:6" s="590" customFormat="1">
      <c r="E30" s="612"/>
      <c r="F30" s="612"/>
    </row>
    <row r="31" spans="4:6" s="590" customFormat="1">
      <c r="E31" s="612"/>
      <c r="F31" s="612"/>
    </row>
    <row r="32" spans="4:6" s="590" customFormat="1" ht="11.25"/>
    <row r="33" s="590" customFormat="1" ht="11.25"/>
    <row r="34" s="590" customFormat="1" ht="11.25"/>
    <row r="35" s="590" customFormat="1" ht="11.25"/>
    <row r="36" s="590" customFormat="1" ht="11.25"/>
    <row r="37" s="590" customFormat="1" ht="11.25"/>
    <row r="38" s="590" customFormat="1" ht="11.25"/>
    <row r="39" s="590" customFormat="1" ht="11.25"/>
    <row r="40" s="590" customFormat="1" ht="11.25"/>
    <row r="41" s="590" customFormat="1" ht="11.25"/>
    <row r="301" spans="1:4">
      <c r="B301" s="591" t="s">
        <v>137</v>
      </c>
      <c r="C301" s="591" t="s">
        <v>138</v>
      </c>
    </row>
    <row r="302" spans="1:4">
      <c r="A302" s="612" t="s">
        <v>594</v>
      </c>
      <c r="B302" s="612" t="s">
        <v>805</v>
      </c>
      <c r="C302" s="612" t="s">
        <v>806</v>
      </c>
      <c r="D302" s="612"/>
    </row>
    <row r="303" spans="1:4">
      <c r="A303" s="612" t="s">
        <v>301</v>
      </c>
      <c r="B303" s="612" t="s">
        <v>805</v>
      </c>
      <c r="C303" s="612" t="s">
        <v>806</v>
      </c>
      <c r="D303" s="612"/>
    </row>
    <row r="304" spans="1:4">
      <c r="A304" s="612"/>
      <c r="B304" s="612"/>
      <c r="C304" s="612"/>
      <c r="D304" s="612"/>
    </row>
    <row r="305" spans="1:4">
      <c r="A305" s="612"/>
      <c r="B305" s="612" t="s">
        <v>776</v>
      </c>
      <c r="C305" s="612" t="s">
        <v>777</v>
      </c>
      <c r="D305" s="612"/>
    </row>
    <row r="306" spans="1:4">
      <c r="A306" s="612"/>
      <c r="B306" s="612" t="s">
        <v>797</v>
      </c>
      <c r="C306" s="612" t="s">
        <v>798</v>
      </c>
      <c r="D306" s="612"/>
    </row>
  </sheetData>
  <sheetProtection sheet="1" objects="1" scenarios="1"/>
  <hyperlinks>
    <hyperlink ref="B4" location="'Index'!H6" display="Índice!A1" xr:uid="{C7071E8E-4544-4E01-99F0-EAF6CEF49351}"/>
  </hyperlinks>
  <pageMargins left="0.511811024" right="0.511811024" top="0.78740157499999996" bottom="0.78740157499999996" header="0.31496062000000002" footer="0.31496062000000002"/>
  <pageSetup paperSize="9" orientation="portrait" horizontalDpi="1200" verticalDpi="1200" r:id="rId1"/>
  <headerFooter>
    <oddHeader>&amp;R&amp;"Calibri"&amp;10&amp;K000000 #interna&amp;1#_x000D_</oddHeader>
  </headerFooter>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35089-D1D2-4FB4-8541-6F22DE26C453}">
  <sheetPr codeName="Plan57">
    <tabColor rgb="FF0070C0"/>
  </sheetPr>
  <dimension ref="A1:M38"/>
  <sheetViews>
    <sheetView showGridLines="0" zoomScaleNormal="100" workbookViewId="0">
      <pane xSplit="1" ySplit="5" topLeftCell="B6" activePane="bottomRight" state="frozen"/>
      <selection pane="topRight" activeCell="B1" sqref="B1"/>
      <selection pane="bottomLeft" activeCell="A6" sqref="A6"/>
      <selection pane="bottomRight" activeCell="B4" sqref="B4"/>
    </sheetView>
  </sheetViews>
  <sheetFormatPr defaultColWidth="12.42578125" defaultRowHeight="12.75"/>
  <cols>
    <col min="1" max="1" width="3.42578125" style="596" customWidth="1"/>
    <col min="2" max="2" width="12.42578125" style="596" customWidth="1"/>
    <col min="3" max="3" width="3.42578125" style="596" customWidth="1"/>
    <col min="4" max="4" width="20.42578125" style="596" customWidth="1"/>
    <col min="5" max="16384" width="12.42578125" style="596"/>
  </cols>
  <sheetData>
    <row r="1" spans="1:13" ht="14.1" customHeight="1"/>
    <row r="2" spans="1:13" ht="14.1" customHeight="1">
      <c r="C2" s="636" t="s">
        <v>300</v>
      </c>
      <c r="E2" s="597"/>
    </row>
    <row r="3" spans="1:13" ht="14.1" customHeight="1">
      <c r="C3" s="637" t="s">
        <v>303</v>
      </c>
      <c r="E3" s="597"/>
    </row>
    <row r="4" spans="1:13" ht="14.1" customHeight="1">
      <c r="B4" s="603" t="s">
        <v>1457</v>
      </c>
      <c r="E4" s="598"/>
    </row>
    <row r="5" spans="1:13" s="344" customFormat="1" ht="4.5" customHeight="1"/>
    <row r="6" spans="1:13">
      <c r="B6" s="599"/>
      <c r="C6" s="599"/>
      <c r="D6" s="599"/>
      <c r="E6" s="599"/>
      <c r="F6" s="599"/>
      <c r="G6" s="599"/>
      <c r="H6" s="599"/>
      <c r="I6" s="599"/>
      <c r="J6" s="599"/>
      <c r="K6" s="599"/>
      <c r="L6" s="599"/>
      <c r="M6" s="599"/>
    </row>
    <row r="7" spans="1:13">
      <c r="C7" s="599"/>
      <c r="D7" s="599"/>
      <c r="E7" s="599"/>
      <c r="F7" s="599"/>
      <c r="G7" s="599"/>
      <c r="H7" s="599"/>
      <c r="I7" s="599"/>
      <c r="J7" s="599"/>
      <c r="K7" s="599"/>
      <c r="L7" s="599"/>
      <c r="M7" s="599"/>
    </row>
    <row r="8" spans="1:13">
      <c r="A8" s="599"/>
      <c r="B8" s="599"/>
      <c r="C8" s="599"/>
      <c r="D8" s="599"/>
      <c r="E8" s="599"/>
      <c r="F8" s="599"/>
      <c r="G8" s="599"/>
      <c r="H8" s="599"/>
      <c r="I8" s="599"/>
      <c r="J8" s="599"/>
      <c r="K8" s="599"/>
      <c r="L8" s="599"/>
      <c r="M8" s="599"/>
    </row>
    <row r="9" spans="1:13" s="600" customFormat="1" ht="16.5" customHeight="1">
      <c r="B9" s="808" t="s">
        <v>290</v>
      </c>
      <c r="C9" s="808"/>
      <c r="D9" s="808"/>
      <c r="E9" s="808"/>
      <c r="F9" s="808"/>
      <c r="G9" s="808"/>
      <c r="H9" s="808"/>
      <c r="I9" s="808"/>
      <c r="J9" s="601"/>
      <c r="K9" s="601"/>
      <c r="L9" s="601"/>
      <c r="M9" s="601"/>
    </row>
    <row r="10" spans="1:13" ht="16.5" customHeight="1">
      <c r="A10" s="599"/>
      <c r="B10" s="602"/>
      <c r="C10" s="602"/>
      <c r="D10" s="602"/>
      <c r="E10" s="602"/>
      <c r="F10" s="602"/>
      <c r="G10" s="602"/>
      <c r="H10" s="602"/>
      <c r="I10" s="602"/>
      <c r="J10" s="599"/>
      <c r="K10" s="599"/>
      <c r="L10" s="599"/>
      <c r="M10" s="599"/>
    </row>
    <row r="11" spans="1:13" s="604" customFormat="1" ht="16.5" customHeight="1">
      <c r="A11" s="603"/>
      <c r="C11" s="603" t="s">
        <v>520</v>
      </c>
      <c r="E11" s="603"/>
      <c r="G11" s="605" t="s">
        <v>291</v>
      </c>
      <c r="H11" s="603"/>
      <c r="I11" s="603"/>
      <c r="J11" s="603"/>
      <c r="K11" s="603"/>
      <c r="L11" s="603"/>
      <c r="M11" s="603"/>
    </row>
    <row r="12" spans="1:13" ht="16.5" customHeight="1">
      <c r="A12" s="599"/>
      <c r="C12" s="606" t="s">
        <v>1235</v>
      </c>
      <c r="E12" s="606"/>
      <c r="G12" s="606" t="s">
        <v>292</v>
      </c>
      <c r="H12" s="599"/>
      <c r="I12" s="599"/>
      <c r="J12" s="599"/>
      <c r="K12" s="599"/>
      <c r="L12" s="599"/>
      <c r="M12" s="599"/>
    </row>
    <row r="13" spans="1:13" ht="16.5" customHeight="1">
      <c r="A13" s="599"/>
      <c r="C13" s="599"/>
      <c r="E13" s="599"/>
      <c r="G13" s="606" t="s">
        <v>293</v>
      </c>
      <c r="H13" s="599"/>
      <c r="I13" s="599"/>
      <c r="J13" s="599"/>
      <c r="K13" s="599"/>
      <c r="L13" s="599"/>
      <c r="M13" s="599"/>
    </row>
    <row r="14" spans="1:13" ht="16.5" customHeight="1">
      <c r="A14" s="599"/>
      <c r="C14" s="603" t="s">
        <v>1141</v>
      </c>
      <c r="E14" s="599"/>
      <c r="G14" s="606" t="s">
        <v>1063</v>
      </c>
      <c r="H14" s="599"/>
      <c r="I14" s="599"/>
      <c r="J14" s="599"/>
      <c r="K14" s="599"/>
      <c r="L14" s="599"/>
      <c r="M14" s="599"/>
    </row>
    <row r="15" spans="1:13" ht="16.5" customHeight="1">
      <c r="A15" s="599"/>
      <c r="C15" s="606" t="s">
        <v>1191</v>
      </c>
      <c r="E15" s="599"/>
      <c r="G15" s="606" t="s">
        <v>1368</v>
      </c>
      <c r="H15" s="599"/>
      <c r="I15" s="599"/>
      <c r="J15" s="599"/>
      <c r="K15" s="599"/>
      <c r="L15" s="599"/>
      <c r="M15" s="599"/>
    </row>
    <row r="16" spans="1:13" ht="16.5" customHeight="1">
      <c r="A16" s="599"/>
      <c r="E16" s="599"/>
      <c r="G16" s="606" t="s">
        <v>295</v>
      </c>
      <c r="H16" s="599"/>
      <c r="I16" s="599"/>
      <c r="J16" s="599"/>
      <c r="K16" s="599"/>
      <c r="L16" s="599"/>
      <c r="M16" s="599"/>
    </row>
    <row r="17" spans="1:13" ht="16.5" customHeight="1">
      <c r="A17" s="599"/>
      <c r="C17" s="603" t="s">
        <v>822</v>
      </c>
      <c r="E17" s="606"/>
      <c r="G17" s="606" t="s">
        <v>836</v>
      </c>
      <c r="H17" s="599"/>
      <c r="I17" s="599"/>
      <c r="J17" s="599"/>
      <c r="K17" s="599"/>
      <c r="L17" s="599"/>
      <c r="M17" s="599"/>
    </row>
    <row r="18" spans="1:13" ht="16.5" customHeight="1">
      <c r="A18" s="599"/>
      <c r="C18" s="606" t="s">
        <v>297</v>
      </c>
      <c r="E18" s="599"/>
      <c r="G18" s="606" t="s">
        <v>1230</v>
      </c>
      <c r="I18" s="599"/>
      <c r="J18" s="599"/>
      <c r="K18" s="599"/>
      <c r="L18" s="599"/>
      <c r="M18" s="599"/>
    </row>
    <row r="19" spans="1:13" ht="16.5" customHeight="1">
      <c r="A19" s="599"/>
      <c r="E19" s="599"/>
      <c r="G19" s="606" t="s">
        <v>1364</v>
      </c>
      <c r="H19" s="599"/>
      <c r="I19" s="599"/>
      <c r="J19" s="599"/>
      <c r="K19" s="599"/>
      <c r="L19" s="599"/>
      <c r="M19" s="599"/>
    </row>
    <row r="20" spans="1:13" ht="16.5" customHeight="1">
      <c r="A20" s="599"/>
      <c r="C20" s="603" t="s">
        <v>1031</v>
      </c>
      <c r="E20" s="606"/>
      <c r="G20" s="606" t="s">
        <v>896</v>
      </c>
      <c r="H20" s="599"/>
      <c r="I20" s="599"/>
      <c r="J20" s="599"/>
      <c r="K20" s="599"/>
      <c r="L20" s="599"/>
      <c r="M20" s="599"/>
    </row>
    <row r="21" spans="1:13" ht="16.5" customHeight="1">
      <c r="A21" s="599"/>
      <c r="C21" s="606" t="s">
        <v>294</v>
      </c>
      <c r="E21" s="606"/>
      <c r="G21" s="606" t="s">
        <v>298</v>
      </c>
      <c r="H21" s="599"/>
      <c r="I21" s="599"/>
      <c r="J21" s="599"/>
      <c r="K21" s="599"/>
      <c r="L21" s="599"/>
      <c r="M21" s="599"/>
    </row>
    <row r="22" spans="1:13" ht="16.5" customHeight="1">
      <c r="A22" s="599"/>
      <c r="C22" s="606" t="s">
        <v>296</v>
      </c>
      <c r="E22" s="599"/>
      <c r="G22" s="606" t="s">
        <v>1030</v>
      </c>
      <c r="H22" s="599"/>
      <c r="I22" s="599"/>
      <c r="J22" s="599"/>
      <c r="K22" s="599"/>
      <c r="L22" s="599"/>
      <c r="M22" s="599"/>
    </row>
    <row r="23" spans="1:13" ht="16.5" customHeight="1">
      <c r="A23" s="599"/>
      <c r="C23" s="606" t="s">
        <v>1060</v>
      </c>
      <c r="E23" s="606"/>
      <c r="G23" s="606" t="s">
        <v>1234</v>
      </c>
      <c r="H23" s="599"/>
      <c r="I23" s="599"/>
      <c r="J23" s="599"/>
      <c r="K23" s="599"/>
      <c r="L23" s="599"/>
      <c r="M23" s="599"/>
    </row>
    <row r="24" spans="1:13" ht="16.5" customHeight="1">
      <c r="A24" s="599"/>
      <c r="C24" s="606" t="s">
        <v>897</v>
      </c>
      <c r="E24" s="606"/>
      <c r="G24" s="606" t="s">
        <v>807</v>
      </c>
      <c r="H24" s="599"/>
      <c r="I24" s="599"/>
      <c r="J24" s="599"/>
      <c r="K24" s="599"/>
      <c r="L24" s="599"/>
      <c r="M24" s="599"/>
    </row>
    <row r="25" spans="1:13" ht="16.5" customHeight="1">
      <c r="A25" s="599"/>
      <c r="C25" s="599"/>
      <c r="E25" s="606"/>
      <c r="G25" s="606" t="s">
        <v>1233</v>
      </c>
      <c r="H25" s="599"/>
      <c r="I25" s="599"/>
      <c r="J25" s="599"/>
      <c r="K25" s="599"/>
      <c r="L25" s="599"/>
      <c r="M25" s="599"/>
    </row>
    <row r="26" spans="1:13" ht="16.5" customHeight="1">
      <c r="A26" s="599"/>
      <c r="C26" s="603" t="s">
        <v>1061</v>
      </c>
      <c r="E26" s="606"/>
      <c r="G26" s="606" t="s">
        <v>1062</v>
      </c>
      <c r="H26" s="599"/>
      <c r="I26" s="599"/>
      <c r="J26" s="599"/>
      <c r="K26" s="599"/>
      <c r="L26" s="599"/>
      <c r="M26" s="599"/>
    </row>
    <row r="27" spans="1:13" ht="16.5" customHeight="1">
      <c r="A27" s="599"/>
      <c r="C27" s="606" t="s">
        <v>898</v>
      </c>
      <c r="E27" s="606"/>
      <c r="G27" s="606" t="s">
        <v>1232</v>
      </c>
      <c r="H27" s="599"/>
      <c r="I27" s="599"/>
      <c r="J27" s="599"/>
      <c r="K27" s="599"/>
      <c r="L27" s="599"/>
      <c r="M27" s="599"/>
    </row>
    <row r="28" spans="1:13" ht="16.5" customHeight="1">
      <c r="A28" s="599"/>
      <c r="E28" s="606"/>
      <c r="G28" s="606" t="s">
        <v>1202</v>
      </c>
      <c r="H28" s="599"/>
      <c r="I28" s="599"/>
      <c r="J28" s="599"/>
      <c r="K28" s="599"/>
      <c r="L28" s="599"/>
      <c r="M28" s="599"/>
    </row>
    <row r="29" spans="1:13" ht="16.5" customHeight="1">
      <c r="A29" s="599"/>
      <c r="E29" s="599"/>
      <c r="G29" s="606" t="s">
        <v>299</v>
      </c>
      <c r="H29" s="599"/>
      <c r="I29" s="599"/>
      <c r="J29" s="599"/>
      <c r="K29" s="599"/>
      <c r="L29" s="599"/>
      <c r="M29" s="599"/>
    </row>
    <row r="30" spans="1:13" ht="16.5" customHeight="1">
      <c r="A30" s="599"/>
      <c r="E30" s="599"/>
      <c r="G30" s="606" t="s">
        <v>1356</v>
      </c>
      <c r="H30" s="599"/>
      <c r="I30" s="599"/>
      <c r="J30" s="599"/>
      <c r="K30" s="599"/>
      <c r="L30" s="599"/>
      <c r="M30" s="599"/>
    </row>
    <row r="31" spans="1:13" ht="16.5" customHeight="1">
      <c r="A31" s="599"/>
      <c r="B31" s="599"/>
      <c r="C31" s="599"/>
      <c r="D31" s="599"/>
      <c r="E31" s="599"/>
      <c r="F31" s="599"/>
      <c r="G31" s="606" t="s">
        <v>882</v>
      </c>
      <c r="H31" s="599"/>
      <c r="I31" s="599"/>
      <c r="J31" s="599"/>
      <c r="K31" s="599"/>
      <c r="L31" s="599"/>
      <c r="M31" s="599"/>
    </row>
    <row r="32" spans="1:13" ht="16.5" customHeight="1">
      <c r="A32" s="599"/>
      <c r="B32" s="599"/>
      <c r="C32" s="599"/>
      <c r="D32" s="599"/>
      <c r="E32" s="599"/>
      <c r="F32" s="599"/>
      <c r="G32" s="606" t="s">
        <v>1372</v>
      </c>
      <c r="H32" s="599"/>
      <c r="I32" s="599"/>
      <c r="J32" s="599"/>
      <c r="K32" s="599"/>
      <c r="L32" s="599"/>
      <c r="M32" s="599"/>
    </row>
    <row r="33" spans="1:13" ht="16.5" customHeight="1">
      <c r="A33" s="599"/>
      <c r="B33" s="599"/>
      <c r="C33" s="599"/>
      <c r="D33" s="599"/>
      <c r="E33" s="599"/>
      <c r="F33" s="599"/>
      <c r="G33" s="606" t="s">
        <v>1357</v>
      </c>
      <c r="H33" s="599"/>
      <c r="I33" s="599"/>
      <c r="J33" s="599"/>
      <c r="K33" s="599"/>
      <c r="L33" s="599"/>
      <c r="M33" s="599"/>
    </row>
    <row r="34" spans="1:13" ht="16.5" customHeight="1">
      <c r="A34" s="599"/>
      <c r="B34" s="599"/>
      <c r="C34" s="599"/>
      <c r="D34" s="599"/>
      <c r="E34" s="599"/>
      <c r="F34" s="599"/>
      <c r="G34" s="606" t="s">
        <v>1358</v>
      </c>
      <c r="I34" s="599"/>
      <c r="J34" s="599"/>
      <c r="K34" s="599"/>
      <c r="L34" s="599"/>
      <c r="M34" s="599"/>
    </row>
    <row r="35" spans="1:13" ht="16.5" customHeight="1">
      <c r="A35" s="599"/>
      <c r="B35" s="599"/>
      <c r="C35" s="599"/>
      <c r="D35" s="599"/>
      <c r="E35" s="599"/>
      <c r="F35" s="599"/>
      <c r="G35" s="599"/>
      <c r="H35" s="599"/>
      <c r="I35" s="599"/>
      <c r="J35" s="599"/>
      <c r="K35" s="599"/>
      <c r="L35" s="599"/>
      <c r="M35" s="599"/>
    </row>
    <row r="36" spans="1:13" ht="16.5" customHeight="1">
      <c r="A36" s="599"/>
      <c r="B36" s="607" t="s">
        <v>823</v>
      </c>
      <c r="C36" s="607"/>
      <c r="D36" s="599"/>
      <c r="E36" s="599"/>
      <c r="I36" s="599"/>
      <c r="J36" s="599"/>
      <c r="K36" s="599"/>
      <c r="L36" s="599"/>
      <c r="M36" s="599"/>
    </row>
    <row r="37" spans="1:13" ht="16.5" customHeight="1">
      <c r="A37" s="599"/>
      <c r="B37" s="613" t="s">
        <v>306</v>
      </c>
      <c r="C37" s="614" t="s">
        <v>305</v>
      </c>
      <c r="E37" s="599"/>
      <c r="F37" s="599"/>
      <c r="I37" s="599"/>
      <c r="J37" s="599"/>
      <c r="K37" s="599"/>
      <c r="L37" s="599"/>
      <c r="M37" s="599"/>
    </row>
    <row r="38" spans="1:13" ht="16.5" customHeight="1">
      <c r="A38" s="599"/>
      <c r="B38" s="608"/>
      <c r="C38" s="614" t="s">
        <v>1036</v>
      </c>
      <c r="E38" s="599"/>
      <c r="F38" s="599"/>
      <c r="G38" s="599"/>
      <c r="H38" s="599"/>
      <c r="I38" s="599"/>
      <c r="J38" s="599"/>
      <c r="K38" s="599"/>
      <c r="L38" s="599"/>
      <c r="M38" s="599"/>
    </row>
  </sheetData>
  <sheetProtection sheet="1" objects="1" scenarios="1"/>
  <mergeCells count="1">
    <mergeCell ref="B9:I9"/>
  </mergeCells>
  <hyperlinks>
    <hyperlink ref="C3" r:id="rId1" display="http://www.bb.com.br/portalbb/page22,136,3469,0,0,1,8.bb?codigoNoticia=13428" xr:uid="{28D4720A-87EE-4275-824B-1B497D975033}"/>
    <hyperlink ref="B4" location="'Index'!H7" display="Índice!A1" xr:uid="{9D21FBAA-5D07-456A-87AA-C1A7B99145F2}"/>
  </hyperlinks>
  <pageMargins left="0.78740157499999996" right="0.78740157499999996" top="0.984251969" bottom="0.984251969" header="0.49212598499999999" footer="0.49212598499999999"/>
  <pageSetup paperSize="9" orientation="portrait" r:id="rId2"/>
  <headerFooter alignWithMargins="0">
    <oddHeader>&amp;R&amp;"Calibri"&amp;10&amp;K000000 #interna&amp;1#_x000D_</oddHead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ADF8B-E65E-4B1F-8842-9BE70D53AD40}">
  <sheetPr codeName="Planilha1">
    <tabColor rgb="FFFFCC00"/>
  </sheetPr>
  <dimension ref="A1:X83"/>
  <sheetViews>
    <sheetView showGridLines="0" showRowColHeaders="0" workbookViewId="0">
      <pane xSplit="1" ySplit="5" topLeftCell="B28" activePane="bottomRight" state="frozen"/>
      <selection pane="topRight" activeCell="B1" sqref="B1"/>
      <selection pane="bottomLeft" activeCell="A6" sqref="A6"/>
      <selection pane="bottomRight" activeCell="A3" sqref="A3"/>
    </sheetView>
  </sheetViews>
  <sheetFormatPr defaultColWidth="12.42578125" defaultRowHeight="12.75"/>
  <cols>
    <col min="1" max="1" width="64.7109375" customWidth="1"/>
    <col min="2" max="236" width="12.7109375" customWidth="1"/>
  </cols>
  <sheetData>
    <row r="1" spans="1:24" s="89" customFormat="1" ht="17.25">
      <c r="A1" s="90"/>
      <c r="B1" s="91"/>
      <c r="C1" s="91"/>
      <c r="D1" s="91"/>
      <c r="E1" s="91"/>
      <c r="F1" s="91"/>
      <c r="G1" s="91"/>
      <c r="H1" s="91"/>
      <c r="I1" s="91"/>
      <c r="J1" s="91"/>
      <c r="K1" s="91"/>
      <c r="L1" s="91"/>
      <c r="M1" s="91"/>
      <c r="N1" s="91"/>
      <c r="O1" s="91"/>
      <c r="P1" s="91"/>
      <c r="Q1" s="91"/>
      <c r="R1" s="91"/>
      <c r="S1" s="91"/>
      <c r="T1" s="91"/>
      <c r="U1" s="91"/>
      <c r="V1" s="91"/>
      <c r="W1" s="91"/>
      <c r="X1" s="91"/>
    </row>
    <row r="2" spans="1:24" s="89" customFormat="1" ht="56.1" customHeight="1">
      <c r="A2" s="616" t="s">
        <v>1161</v>
      </c>
      <c r="B2" s="91"/>
      <c r="C2" s="91"/>
      <c r="D2" s="91"/>
      <c r="E2" s="91"/>
      <c r="F2" s="91"/>
      <c r="G2" s="91"/>
      <c r="H2" s="91"/>
      <c r="I2" s="91"/>
      <c r="J2" s="91"/>
      <c r="K2" s="91"/>
      <c r="L2" s="91"/>
      <c r="M2" s="91"/>
      <c r="N2" s="91"/>
      <c r="O2" s="91"/>
      <c r="P2" s="91"/>
      <c r="Q2" s="91"/>
      <c r="R2" s="91"/>
      <c r="S2" s="91"/>
      <c r="T2" s="91"/>
      <c r="U2" s="91"/>
      <c r="V2" s="91"/>
      <c r="W2" s="91"/>
      <c r="X2" s="91"/>
    </row>
    <row r="3" spans="1:24" s="89" customFormat="1" ht="17.25">
      <c r="A3" s="617" t="s">
        <v>1443</v>
      </c>
      <c r="B3" s="91"/>
      <c r="C3" s="91"/>
      <c r="D3" s="91"/>
      <c r="E3" s="91"/>
      <c r="F3" s="91"/>
      <c r="G3" s="91"/>
      <c r="H3" s="91"/>
      <c r="I3" s="91"/>
      <c r="J3" s="91"/>
      <c r="K3" s="91"/>
      <c r="L3" s="91"/>
      <c r="M3" s="91"/>
      <c r="N3" s="91"/>
      <c r="O3" s="91"/>
      <c r="P3" s="91"/>
      <c r="Q3" s="91"/>
      <c r="R3" s="91"/>
      <c r="S3" s="91"/>
      <c r="T3" s="91"/>
      <c r="U3" s="91"/>
      <c r="V3" s="91"/>
      <c r="W3" s="91"/>
      <c r="X3" s="91"/>
    </row>
    <row r="4" spans="1:24" s="89" customFormat="1">
      <c r="A4" s="95" t="s">
        <v>1457</v>
      </c>
      <c r="B4" s="93" t="s">
        <v>1512</v>
      </c>
      <c r="C4" s="93" t="s">
        <v>1513</v>
      </c>
      <c r="D4" s="93" t="s">
        <v>1514</v>
      </c>
      <c r="E4" s="93" t="s">
        <v>1515</v>
      </c>
      <c r="F4" s="94" t="s">
        <v>1516</v>
      </c>
      <c r="G4" s="94" t="s">
        <v>1517</v>
      </c>
      <c r="H4" s="94" t="s">
        <v>1518</v>
      </c>
      <c r="I4" s="94" t="s">
        <v>1519</v>
      </c>
      <c r="J4" s="94" t="s">
        <v>1520</v>
      </c>
      <c r="K4" s="94" t="s">
        <v>1388</v>
      </c>
      <c r="L4" s="94" t="s">
        <v>1389</v>
      </c>
      <c r="M4" s="94" t="s">
        <v>1390</v>
      </c>
      <c r="N4" s="94" t="s">
        <v>1391</v>
      </c>
      <c r="O4" s="94" t="s">
        <v>1392</v>
      </c>
      <c r="P4" s="94" t="s">
        <v>1393</v>
      </c>
      <c r="Q4" s="94" t="s">
        <v>1394</v>
      </c>
      <c r="R4" s="94" t="s">
        <v>1395</v>
      </c>
      <c r="S4" s="94" t="s">
        <v>1396</v>
      </c>
      <c r="T4" s="94" t="s">
        <v>1397</v>
      </c>
      <c r="U4" s="94" t="s">
        <v>1398</v>
      </c>
      <c r="V4" s="94" t="s">
        <v>1399</v>
      </c>
      <c r="W4" s="94" t="s">
        <v>1400</v>
      </c>
      <c r="X4" s="94" t="s">
        <v>1401</v>
      </c>
    </row>
    <row r="5" spans="1:24" s="89" customFormat="1" ht="4.5" customHeight="1">
      <c r="A5" s="96"/>
      <c r="B5" s="97"/>
      <c r="C5" s="97"/>
      <c r="D5" s="97"/>
      <c r="E5" s="97"/>
      <c r="F5" s="97"/>
      <c r="G5" s="97"/>
      <c r="H5" s="97"/>
      <c r="I5" s="97"/>
      <c r="J5" s="97"/>
      <c r="K5" s="97"/>
      <c r="L5" s="97"/>
      <c r="M5" s="97"/>
      <c r="N5" s="97"/>
      <c r="O5" s="97"/>
      <c r="P5" s="97"/>
      <c r="Q5" s="97"/>
      <c r="R5" s="97"/>
      <c r="S5" s="97"/>
      <c r="T5" s="97"/>
      <c r="U5" s="97"/>
      <c r="V5" s="97"/>
      <c r="W5" s="97"/>
      <c r="X5" s="97"/>
    </row>
    <row r="6" spans="1:24" s="79" customFormat="1">
      <c r="A6" s="118" t="s">
        <v>1170</v>
      </c>
      <c r="B6" s="119">
        <v>30161168738.350002</v>
      </c>
      <c r="C6" s="119">
        <v>29711349425.18</v>
      </c>
      <c r="D6" s="119">
        <v>38994330990</v>
      </c>
      <c r="E6" s="119">
        <v>25581507658.439999</v>
      </c>
      <c r="F6" s="119">
        <v>53556554550.290001</v>
      </c>
      <c r="G6" s="119">
        <v>30973258838.970001</v>
      </c>
      <c r="H6" s="119">
        <v>26566869501.16</v>
      </c>
      <c r="I6" s="119">
        <v>14772990210.940001</v>
      </c>
      <c r="J6" s="119">
        <v>32492369878.07</v>
      </c>
      <c r="K6" s="119">
        <v>12450126712.840002</v>
      </c>
      <c r="L6" s="119">
        <v>41108073248.880005</v>
      </c>
      <c r="M6" s="119">
        <v>42529907382.190002</v>
      </c>
      <c r="N6" s="119">
        <v>34422602489.700005</v>
      </c>
      <c r="O6" s="119">
        <v>69599431321.979996</v>
      </c>
      <c r="P6" s="119">
        <v>72569292347.699982</v>
      </c>
      <c r="Q6" s="119">
        <v>55406042967.900002</v>
      </c>
      <c r="R6" s="119">
        <v>61363393132.07</v>
      </c>
      <c r="S6" s="119">
        <v>62323621620.980003</v>
      </c>
      <c r="T6" s="119">
        <v>75748224367.400009</v>
      </c>
      <c r="U6" s="119">
        <v>63772374011.659996</v>
      </c>
      <c r="V6" s="119">
        <v>69304031663.899994</v>
      </c>
      <c r="W6" s="119">
        <v>72687945072.619995</v>
      </c>
      <c r="X6" s="119">
        <v>61404427442.819992</v>
      </c>
    </row>
    <row r="7" spans="1:24" s="79" customFormat="1">
      <c r="A7" s="120" t="s">
        <v>79</v>
      </c>
      <c r="B7" s="121">
        <v>19089023108.02</v>
      </c>
      <c r="C7" s="121">
        <v>18293036449.970001</v>
      </c>
      <c r="D7" s="121">
        <v>21606754850</v>
      </c>
      <c r="E7" s="121">
        <v>17172963693.51</v>
      </c>
      <c r="F7" s="121">
        <v>28339851795.82</v>
      </c>
      <c r="G7" s="121">
        <v>19951636270.900002</v>
      </c>
      <c r="H7" s="121">
        <v>18478903257.830002</v>
      </c>
      <c r="I7" s="121">
        <v>13156166054.77</v>
      </c>
      <c r="J7" s="121">
        <v>21689687127.759998</v>
      </c>
      <c r="K7" s="121">
        <v>11887170719.01</v>
      </c>
      <c r="L7" s="121">
        <v>22861885026.080002</v>
      </c>
      <c r="M7" s="121">
        <v>23195129030.470001</v>
      </c>
      <c r="N7" s="121">
        <v>18849901549.57</v>
      </c>
      <c r="O7" s="121">
        <v>35128243524.470001</v>
      </c>
      <c r="P7" s="121">
        <v>35331006671.629997</v>
      </c>
      <c r="Q7" s="121">
        <v>22962378335.709999</v>
      </c>
      <c r="R7" s="121">
        <v>29861827564.099998</v>
      </c>
      <c r="S7" s="121">
        <v>31566565240.200001</v>
      </c>
      <c r="T7" s="121">
        <v>37539256828.059998</v>
      </c>
      <c r="U7" s="121">
        <v>31188689190.810001</v>
      </c>
      <c r="V7" s="121">
        <v>36441925273.540001</v>
      </c>
      <c r="W7" s="121">
        <v>38338414690.139999</v>
      </c>
      <c r="X7" s="121">
        <v>31091943681.259998</v>
      </c>
    </row>
    <row r="8" spans="1:24" s="79" customFormat="1">
      <c r="A8" s="120" t="s">
        <v>390</v>
      </c>
      <c r="B8" s="121">
        <v>6867269000</v>
      </c>
      <c r="C8" s="121">
        <v>8162710000</v>
      </c>
      <c r="D8" s="121">
        <v>7716373000</v>
      </c>
      <c r="E8" s="121">
        <v>5764877000</v>
      </c>
      <c r="F8" s="121">
        <v>4657128000</v>
      </c>
      <c r="G8" s="121">
        <v>3728562000</v>
      </c>
      <c r="H8" s="121">
        <v>2888122000</v>
      </c>
      <c r="I8" s="121">
        <v>2540688000</v>
      </c>
      <c r="J8" s="121">
        <v>2514591000</v>
      </c>
      <c r="K8" s="121">
        <v>4594333000</v>
      </c>
      <c r="L8" s="121">
        <v>7593279000</v>
      </c>
      <c r="M8" s="121">
        <v>10706040000</v>
      </c>
      <c r="N8" s="121">
        <v>12902983000</v>
      </c>
      <c r="O8" s="121">
        <v>16439001000</v>
      </c>
      <c r="P8" s="121">
        <v>18221745000</v>
      </c>
      <c r="Q8" s="121">
        <v>16433256000</v>
      </c>
      <c r="R8" s="121">
        <v>15090717000</v>
      </c>
      <c r="S8" s="121">
        <v>14915182000</v>
      </c>
      <c r="T8" s="121">
        <v>16463047000</v>
      </c>
      <c r="U8" s="121">
        <v>15665326000</v>
      </c>
      <c r="V8" s="121">
        <v>13902738000</v>
      </c>
      <c r="W8" s="121">
        <v>11719073000</v>
      </c>
      <c r="X8" s="121">
        <v>12468271000</v>
      </c>
    </row>
    <row r="9" spans="1:24" s="79" customFormat="1">
      <c r="A9" s="120" t="s">
        <v>341</v>
      </c>
      <c r="B9" s="121">
        <v>2944119756.5500002</v>
      </c>
      <c r="C9" s="121">
        <v>3344410676.1500001</v>
      </c>
      <c r="D9" s="121">
        <v>5505063125.4799995</v>
      </c>
      <c r="E9" s="121">
        <v>2982140403.52</v>
      </c>
      <c r="F9" s="121">
        <v>8309754180.9399996</v>
      </c>
      <c r="G9" s="121">
        <v>5226964737.1499996</v>
      </c>
      <c r="H9" s="121">
        <v>3467696604.7199998</v>
      </c>
      <c r="I9" s="121">
        <v>1009986617.26</v>
      </c>
      <c r="J9" s="121">
        <v>4536563247.8599997</v>
      </c>
      <c r="K9" s="121">
        <v>994176725.07000005</v>
      </c>
      <c r="L9" s="121">
        <v>6154395314.2600002</v>
      </c>
      <c r="M9" s="121">
        <v>6925329508.8900003</v>
      </c>
      <c r="N9" s="121">
        <v>6999288129.29</v>
      </c>
      <c r="O9" s="121">
        <v>12750326993.08</v>
      </c>
      <c r="P9" s="121">
        <v>15613740558.33</v>
      </c>
      <c r="Q9" s="121">
        <v>14656256937.01</v>
      </c>
      <c r="R9" s="121">
        <v>14911711946.780001</v>
      </c>
      <c r="S9" s="121">
        <v>15594818954.790001</v>
      </c>
      <c r="T9" s="121">
        <v>17484294608.130001</v>
      </c>
      <c r="U9" s="121">
        <v>14611207359.559999</v>
      </c>
      <c r="V9" s="121">
        <v>16192729562.5</v>
      </c>
      <c r="W9" s="121">
        <v>19559553253.790001</v>
      </c>
      <c r="X9" s="121">
        <v>15031043743.940001</v>
      </c>
    </row>
    <row r="10" spans="1:24" s="79" customFormat="1">
      <c r="A10" s="120" t="s">
        <v>851</v>
      </c>
      <c r="B10" s="121">
        <v>469165000</v>
      </c>
      <c r="C10" s="121">
        <v>-527730000</v>
      </c>
      <c r="D10" s="121">
        <v>1175996000</v>
      </c>
      <c r="E10" s="121">
        <v>-477799000</v>
      </c>
      <c r="F10" s="121">
        <v>3765814898.54</v>
      </c>
      <c r="G10" s="121">
        <v>341301762.00999999</v>
      </c>
      <c r="H10" s="121">
        <v>532065924.95999998</v>
      </c>
      <c r="I10" s="121">
        <v>-1213442990.3</v>
      </c>
      <c r="J10" s="121">
        <v>1963968259.1500001</v>
      </c>
      <c r="K10" s="121">
        <v>-2200752341.4200001</v>
      </c>
      <c r="L10" s="121">
        <v>1779671259.24</v>
      </c>
      <c r="M10" s="121">
        <v>67243032.329999998</v>
      </c>
      <c r="N10" s="121">
        <v>-2700821256.3299999</v>
      </c>
      <c r="O10" s="121">
        <v>1271797574.3</v>
      </c>
      <c r="P10" s="121">
        <v>829062744.45000005</v>
      </c>
      <c r="Q10" s="121">
        <v>-140833756.96000001</v>
      </c>
      <c r="R10" s="121">
        <v>389235337.62</v>
      </c>
      <c r="S10" s="121">
        <v>-1141857121.9300001</v>
      </c>
      <c r="T10" s="121">
        <v>630679086.02999997</v>
      </c>
      <c r="U10" s="121">
        <v>-1083574246.1099999</v>
      </c>
      <c r="V10" s="121">
        <v>1214976554.3900001</v>
      </c>
      <c r="W10" s="121">
        <v>1309166592.8900001</v>
      </c>
      <c r="X10" s="121">
        <v>330258063.76999998</v>
      </c>
    </row>
    <row r="11" spans="1:24" s="79" customFormat="1">
      <c r="A11" s="120" t="s">
        <v>1171</v>
      </c>
      <c r="B11" s="121">
        <v>614440000</v>
      </c>
      <c r="C11" s="121">
        <v>617920000</v>
      </c>
      <c r="D11" s="121">
        <v>602017000</v>
      </c>
      <c r="E11" s="121">
        <v>187774566.80000001</v>
      </c>
      <c r="F11" s="121">
        <v>462928000</v>
      </c>
      <c r="G11" s="121">
        <v>341537000</v>
      </c>
      <c r="H11" s="121">
        <v>266169000</v>
      </c>
      <c r="I11" s="121">
        <v>253628000</v>
      </c>
      <c r="J11" s="121">
        <v>254086000</v>
      </c>
      <c r="K11" s="121">
        <v>359316000</v>
      </c>
      <c r="L11" s="121">
        <v>522091000</v>
      </c>
      <c r="M11" s="121">
        <v>830720000</v>
      </c>
      <c r="N11" s="121">
        <v>1107499000</v>
      </c>
      <c r="O11" s="121">
        <v>1493056000</v>
      </c>
      <c r="P11" s="121">
        <v>1875082000</v>
      </c>
      <c r="Q11" s="121">
        <v>1867491000</v>
      </c>
      <c r="R11" s="121">
        <v>1834336000</v>
      </c>
      <c r="S11" s="121">
        <v>1881309000</v>
      </c>
      <c r="T11" s="121">
        <v>1959338000</v>
      </c>
      <c r="U11" s="121">
        <v>1718887000</v>
      </c>
      <c r="V11" s="121">
        <v>1632115000</v>
      </c>
      <c r="W11" s="121">
        <v>1662791000</v>
      </c>
      <c r="X11" s="121">
        <v>1801755000</v>
      </c>
    </row>
    <row r="12" spans="1:24" s="79" customFormat="1">
      <c r="A12" s="120" t="s">
        <v>645</v>
      </c>
      <c r="B12" s="121">
        <v>42713779.789999999</v>
      </c>
      <c r="C12" s="121">
        <v>-150267654.53999999</v>
      </c>
      <c r="D12" s="121">
        <v>758014586.61000001</v>
      </c>
      <c r="E12" s="121">
        <v>-247377550.31</v>
      </c>
      <c r="F12" s="121">
        <v>3424828770.3899999</v>
      </c>
      <c r="G12" s="121">
        <v>794572670.91999996</v>
      </c>
      <c r="H12" s="121">
        <v>595222400.19000006</v>
      </c>
      <c r="I12" s="121">
        <v>-1001515518.7</v>
      </c>
      <c r="J12" s="121">
        <v>538790000.21000004</v>
      </c>
      <c r="K12" s="121">
        <v>-885207560.15999997</v>
      </c>
      <c r="L12" s="121">
        <v>648048316.23000002</v>
      </c>
      <c r="M12" s="121">
        <v>181666367.96000001</v>
      </c>
      <c r="N12" s="121">
        <v>-121256326.38</v>
      </c>
      <c r="O12" s="121">
        <v>52578723.200000003</v>
      </c>
      <c r="P12" s="121">
        <v>9361443.8599999994</v>
      </c>
      <c r="Q12" s="121">
        <v>-10052953.470000001</v>
      </c>
      <c r="R12" s="121">
        <v>-16468798.810000001</v>
      </c>
      <c r="S12" s="121">
        <v>-38420925.020000003</v>
      </c>
      <c r="T12" s="121">
        <v>21481876.800000001</v>
      </c>
      <c r="U12" s="121">
        <v>-17496010.609999999</v>
      </c>
      <c r="V12" s="121">
        <v>21017687.210000001</v>
      </c>
      <c r="W12" s="121">
        <v>85416200.420000002</v>
      </c>
      <c r="X12" s="121">
        <v>-9222533.1500000004</v>
      </c>
    </row>
    <row r="13" spans="1:24" s="79" customFormat="1">
      <c r="A13" s="120" t="s">
        <v>694</v>
      </c>
      <c r="B13" s="121">
        <v>57108093.990000002</v>
      </c>
      <c r="C13" s="121">
        <v>-200907046.40000001</v>
      </c>
      <c r="D13" s="121">
        <v>1013461427.91</v>
      </c>
      <c r="E13" s="121">
        <v>-330742455.07999998</v>
      </c>
      <c r="F13" s="121">
        <v>4049456904.5999999</v>
      </c>
      <c r="G13" s="121">
        <v>876189397.99000001</v>
      </c>
      <c r="H13" s="121">
        <v>656362313.46000004</v>
      </c>
      <c r="I13" s="121">
        <v>-1104388952.0899999</v>
      </c>
      <c r="J13" s="121">
        <v>1127626243.0899999</v>
      </c>
      <c r="K13" s="121">
        <v>-1852638829.6600001</v>
      </c>
      <c r="L13" s="121">
        <v>1130675333.0699999</v>
      </c>
      <c r="M13" s="121">
        <v>316960442.54000002</v>
      </c>
      <c r="N13" s="121">
        <v>-2486406606.4499998</v>
      </c>
      <c r="O13" s="121">
        <v>1078146506.9300001</v>
      </c>
      <c r="P13" s="121">
        <v>191959929.43000001</v>
      </c>
      <c r="Q13" s="121">
        <v>-206139594.38999999</v>
      </c>
      <c r="R13" s="121">
        <v>-337698917.62</v>
      </c>
      <c r="S13" s="121">
        <v>-787835527.05999994</v>
      </c>
      <c r="T13" s="121">
        <v>440493968.38</v>
      </c>
      <c r="U13" s="121">
        <v>-358762281.99000001</v>
      </c>
      <c r="V13" s="121">
        <v>430975586.25999999</v>
      </c>
      <c r="W13" s="121">
        <v>1751491335.3800001</v>
      </c>
      <c r="X13" s="121">
        <v>-189111513</v>
      </c>
    </row>
    <row r="14" spans="1:24" s="79" customFormat="1">
      <c r="A14" s="120" t="s">
        <v>1167</v>
      </c>
      <c r="B14" s="121">
        <v>77330000</v>
      </c>
      <c r="C14" s="121">
        <v>172177000</v>
      </c>
      <c r="D14" s="121">
        <v>616651000</v>
      </c>
      <c r="E14" s="121">
        <v>529671000</v>
      </c>
      <c r="F14" s="121">
        <v>546792000</v>
      </c>
      <c r="G14" s="121">
        <v>-287505000</v>
      </c>
      <c r="H14" s="121">
        <v>-317672000</v>
      </c>
      <c r="I14" s="121">
        <v>1131869000</v>
      </c>
      <c r="J14" s="121">
        <v>-132942000</v>
      </c>
      <c r="K14" s="121">
        <v>-446271000</v>
      </c>
      <c r="L14" s="121">
        <v>418028000</v>
      </c>
      <c r="M14" s="121">
        <v>306819000</v>
      </c>
      <c r="N14" s="121">
        <v>-128585000</v>
      </c>
      <c r="O14" s="121">
        <v>1386281000</v>
      </c>
      <c r="P14" s="121">
        <v>497334000</v>
      </c>
      <c r="Q14" s="121">
        <v>-156313000</v>
      </c>
      <c r="R14" s="121">
        <v>-370267000</v>
      </c>
      <c r="S14" s="121">
        <v>333860000</v>
      </c>
      <c r="T14" s="121">
        <v>1209633000</v>
      </c>
      <c r="U14" s="121">
        <v>2048097000</v>
      </c>
      <c r="V14" s="121">
        <v>-532446000</v>
      </c>
      <c r="W14" s="121">
        <v>-1737961000</v>
      </c>
      <c r="X14" s="121">
        <v>879490000</v>
      </c>
    </row>
    <row r="15" spans="1:24" s="79" customFormat="1">
      <c r="A15" s="118" t="s">
        <v>1172</v>
      </c>
      <c r="B15" s="119">
        <v>-17417381578.989998</v>
      </c>
      <c r="C15" s="119">
        <v>-16328204491.6</v>
      </c>
      <c r="D15" s="119">
        <v>-25437511514.91</v>
      </c>
      <c r="E15" s="119">
        <v>-11318458580.92</v>
      </c>
      <c r="F15" s="119">
        <v>-39494612447.599998</v>
      </c>
      <c r="G15" s="119">
        <v>-16676614263.060001</v>
      </c>
      <c r="H15" s="119">
        <v>-12550306294.130001</v>
      </c>
      <c r="I15" s="119">
        <v>-609041820.78000021</v>
      </c>
      <c r="J15" s="119">
        <v>-17970446846.529999</v>
      </c>
      <c r="K15" s="119">
        <v>1891753876.96</v>
      </c>
      <c r="L15" s="119">
        <v>-25467299806.990002</v>
      </c>
      <c r="M15" s="119">
        <v>-27729209682.940002</v>
      </c>
      <c r="N15" s="119">
        <v>-19090674717.800003</v>
      </c>
      <c r="O15" s="119">
        <v>-52543657290.869995</v>
      </c>
      <c r="P15" s="119">
        <v>-53010940669.760002</v>
      </c>
      <c r="Q15" s="119">
        <v>-33955168137</v>
      </c>
      <c r="R15" s="119">
        <v>-40202387879.400002</v>
      </c>
      <c r="S15" s="119">
        <v>-39436379006.040001</v>
      </c>
      <c r="T15" s="119">
        <v>-52068452307.639999</v>
      </c>
      <c r="U15" s="119">
        <v>-38003601120.029999</v>
      </c>
      <c r="V15" s="119">
        <v>-43570336973.610001</v>
      </c>
      <c r="W15" s="119">
        <v>-47139009920.919998</v>
      </c>
      <c r="X15" s="119">
        <v>-35534240413.979996</v>
      </c>
    </row>
    <row r="16" spans="1:24" s="79" customFormat="1">
      <c r="A16" s="120" t="s">
        <v>1173</v>
      </c>
      <c r="B16" s="121">
        <v>-9460522349.3199997</v>
      </c>
      <c r="C16" s="121">
        <v>-7373149665.25</v>
      </c>
      <c r="D16" s="121">
        <v>-16601662054.049999</v>
      </c>
      <c r="E16" s="121">
        <v>-4129743198.5500002</v>
      </c>
      <c r="F16" s="121">
        <v>-31345467412.080002</v>
      </c>
      <c r="G16" s="121">
        <v>-10604230120.18</v>
      </c>
      <c r="H16" s="121">
        <v>-7392090053.4300003</v>
      </c>
      <c r="I16" s="121">
        <v>3699159452.6399999</v>
      </c>
      <c r="J16" s="121">
        <v>-12022785778.26</v>
      </c>
      <c r="K16" s="121">
        <v>6102795926.1700001</v>
      </c>
      <c r="L16" s="121">
        <v>-16647301263.77</v>
      </c>
      <c r="M16" s="121">
        <v>-15985245009.700001</v>
      </c>
      <c r="N16" s="121">
        <v>-5501508187.8500004</v>
      </c>
      <c r="O16" s="121">
        <v>-34706844546.169998</v>
      </c>
      <c r="P16" s="121">
        <v>-32812425176.470001</v>
      </c>
      <c r="Q16" s="121">
        <v>-13433361142.76</v>
      </c>
      <c r="R16" s="121">
        <v>-18708413128.389999</v>
      </c>
      <c r="S16" s="121">
        <v>-16864313813.52</v>
      </c>
      <c r="T16" s="121">
        <v>-27393969283.209999</v>
      </c>
      <c r="U16" s="121">
        <v>-15357076828.5</v>
      </c>
      <c r="V16" s="121">
        <v>-22799974639.049999</v>
      </c>
      <c r="W16" s="121">
        <v>-26796535574.490002</v>
      </c>
      <c r="X16" s="121">
        <v>-15137780055.639999</v>
      </c>
    </row>
    <row r="17" spans="1:24" s="79" customFormat="1">
      <c r="A17" s="120" t="s">
        <v>1168</v>
      </c>
      <c r="B17" s="121">
        <v>-5493782759.6700001</v>
      </c>
      <c r="C17" s="121">
        <v>-5723988296.3500004</v>
      </c>
      <c r="D17" s="121">
        <v>-5491366460.8599997</v>
      </c>
      <c r="E17" s="121">
        <v>-4688153382.3699999</v>
      </c>
      <c r="F17" s="121">
        <v>-4227703035.52</v>
      </c>
      <c r="G17" s="121">
        <v>-3429169142.8800001</v>
      </c>
      <c r="H17" s="121">
        <v>-2879522240.6999998</v>
      </c>
      <c r="I17" s="121">
        <v>-2782503273.4200001</v>
      </c>
      <c r="J17" s="121">
        <v>-3534673068.27</v>
      </c>
      <c r="K17" s="121">
        <v>-3133023049.21</v>
      </c>
      <c r="L17" s="121">
        <v>-5827847543.2200003</v>
      </c>
      <c r="M17" s="121">
        <v>-8293328673.2399998</v>
      </c>
      <c r="N17" s="121">
        <v>-10503520529.950001</v>
      </c>
      <c r="O17" s="121">
        <v>-12508289744.700001</v>
      </c>
      <c r="P17" s="121">
        <v>-14742747493.290001</v>
      </c>
      <c r="Q17" s="121">
        <v>-15422339994.24</v>
      </c>
      <c r="R17" s="121">
        <v>-15610391751.01</v>
      </c>
      <c r="S17" s="121">
        <v>-16241655192.52</v>
      </c>
      <c r="T17" s="121">
        <v>-17249671024.43</v>
      </c>
      <c r="U17" s="121">
        <v>-16017639291.530001</v>
      </c>
      <c r="V17" s="121">
        <v>-13860899334.559999</v>
      </c>
      <c r="W17" s="121">
        <v>-13561834346.43</v>
      </c>
      <c r="X17" s="121">
        <v>-13785920358.34</v>
      </c>
    </row>
    <row r="18" spans="1:24" s="79" customFormat="1">
      <c r="A18" s="120" t="s">
        <v>1174</v>
      </c>
      <c r="B18" s="121">
        <v>-2505150740</v>
      </c>
      <c r="C18" s="121">
        <v>-2678485260</v>
      </c>
      <c r="D18" s="121">
        <v>-2607864000</v>
      </c>
      <c r="E18" s="121">
        <v>-2420923000</v>
      </c>
      <c r="F18" s="121">
        <v>-2103778000</v>
      </c>
      <c r="G18" s="121">
        <v>-2077248000</v>
      </c>
      <c r="H18" s="121">
        <v>-1778788000</v>
      </c>
      <c r="I18" s="121">
        <v>-1752924000</v>
      </c>
      <c r="J18" s="121">
        <v>-1436909000</v>
      </c>
      <c r="K18" s="121">
        <v>-1793488000</v>
      </c>
      <c r="L18" s="121">
        <v>-2082939000</v>
      </c>
      <c r="M18" s="121">
        <v>-2753123000</v>
      </c>
      <c r="N18" s="121">
        <v>-3675180000</v>
      </c>
      <c r="O18" s="121">
        <v>-4286722000</v>
      </c>
      <c r="P18" s="121">
        <v>-5083827000</v>
      </c>
      <c r="Q18" s="121">
        <v>-4994080000</v>
      </c>
      <c r="R18" s="121">
        <v>-5547674000</v>
      </c>
      <c r="S18" s="121">
        <v>-6136096000</v>
      </c>
      <c r="T18" s="121">
        <v>-6906134000</v>
      </c>
      <c r="U18" s="121">
        <v>-6435332000</v>
      </c>
      <c r="V18" s="121">
        <v>-6259040000</v>
      </c>
      <c r="W18" s="121">
        <v>-5743695000</v>
      </c>
      <c r="X18" s="121">
        <v>-6170768000</v>
      </c>
    </row>
    <row r="19" spans="1:24" s="79" customFormat="1">
      <c r="A19" s="120" t="s">
        <v>1175</v>
      </c>
      <c r="B19" s="121">
        <v>42074270</v>
      </c>
      <c r="C19" s="121">
        <v>-552581270</v>
      </c>
      <c r="D19" s="121">
        <v>-736619000</v>
      </c>
      <c r="E19" s="121">
        <v>-79639000</v>
      </c>
      <c r="F19" s="121">
        <v>-1817664000</v>
      </c>
      <c r="G19" s="121">
        <v>-565967000</v>
      </c>
      <c r="H19" s="121">
        <v>-499906000</v>
      </c>
      <c r="I19" s="121">
        <v>227226000</v>
      </c>
      <c r="J19" s="121">
        <v>-976079000</v>
      </c>
      <c r="K19" s="121">
        <v>715469000</v>
      </c>
      <c r="L19" s="121">
        <v>-909212000</v>
      </c>
      <c r="M19" s="121">
        <v>-697513000</v>
      </c>
      <c r="N19" s="121">
        <v>589534000</v>
      </c>
      <c r="O19" s="121">
        <v>-1041801000</v>
      </c>
      <c r="P19" s="121">
        <v>-371941000</v>
      </c>
      <c r="Q19" s="121">
        <v>-105387000</v>
      </c>
      <c r="R19" s="121">
        <v>-335909000</v>
      </c>
      <c r="S19" s="121">
        <v>-194314000</v>
      </c>
      <c r="T19" s="121">
        <v>-518678000</v>
      </c>
      <c r="U19" s="121">
        <v>-193553000</v>
      </c>
      <c r="V19" s="121">
        <v>-650423000</v>
      </c>
      <c r="W19" s="121">
        <v>-1036945000</v>
      </c>
      <c r="X19" s="121">
        <v>-439772000</v>
      </c>
    </row>
    <row r="20" spans="1:24" s="79" customFormat="1">
      <c r="A20" s="134" t="s">
        <v>216</v>
      </c>
      <c r="B20" s="135">
        <v>12743787159.360004</v>
      </c>
      <c r="C20" s="135">
        <v>13383144933.58</v>
      </c>
      <c r="D20" s="135">
        <v>13556819475.09</v>
      </c>
      <c r="E20" s="135">
        <v>14263049077.519999</v>
      </c>
      <c r="F20" s="135">
        <v>14061942102.690002</v>
      </c>
      <c r="G20" s="135">
        <v>14296644575.91</v>
      </c>
      <c r="H20" s="135">
        <v>14016563207.029999</v>
      </c>
      <c r="I20" s="135">
        <v>14163948390.16</v>
      </c>
      <c r="J20" s="135">
        <v>14521923031.540001</v>
      </c>
      <c r="K20" s="135">
        <v>14341880589.800003</v>
      </c>
      <c r="L20" s="135">
        <v>15640773441.890003</v>
      </c>
      <c r="M20" s="135">
        <v>14800697699.25</v>
      </c>
      <c r="N20" s="135">
        <v>15331927771.900002</v>
      </c>
      <c r="O20" s="135">
        <v>17055774031.110001</v>
      </c>
      <c r="P20" s="135">
        <v>19558351677.93998</v>
      </c>
      <c r="Q20" s="135">
        <v>21450874830.900002</v>
      </c>
      <c r="R20" s="135">
        <v>21161005252.669998</v>
      </c>
      <c r="S20" s="135">
        <v>22887242614.940002</v>
      </c>
      <c r="T20" s="135">
        <v>23679772059.76001</v>
      </c>
      <c r="U20" s="135">
        <v>25768772891.629997</v>
      </c>
      <c r="V20" s="135">
        <v>25733694690.289993</v>
      </c>
      <c r="W20" s="135">
        <v>25548935151.699997</v>
      </c>
      <c r="X20" s="135">
        <v>25870187028.839996</v>
      </c>
    </row>
    <row r="21" spans="1:24" s="79" customFormat="1">
      <c r="A21" s="118" t="s">
        <v>1054</v>
      </c>
      <c r="B21" s="119">
        <v>-3391084304.4900002</v>
      </c>
      <c r="C21" s="119">
        <v>-4095643830.8899994</v>
      </c>
      <c r="D21" s="119">
        <v>-3919932852.1699996</v>
      </c>
      <c r="E21" s="119">
        <v>-3524571001.9299998</v>
      </c>
      <c r="F21" s="119">
        <v>-5538698318.1400003</v>
      </c>
      <c r="G21" s="119">
        <v>-5718953443.1300001</v>
      </c>
      <c r="H21" s="119">
        <v>-5507873134.5300007</v>
      </c>
      <c r="I21" s="119">
        <v>-5157440971.0500002</v>
      </c>
      <c r="J21" s="119">
        <v>-2523275707.6300001</v>
      </c>
      <c r="K21" s="119">
        <v>-2870373807.8800001</v>
      </c>
      <c r="L21" s="119">
        <v>-3923708936.3499999</v>
      </c>
      <c r="M21" s="119">
        <v>-3790383402.6600003</v>
      </c>
      <c r="N21" s="119">
        <v>-2757956813.6300001</v>
      </c>
      <c r="O21" s="119">
        <v>-2937271918.1399999</v>
      </c>
      <c r="P21" s="119">
        <v>-4517153391.6199999</v>
      </c>
      <c r="Q21" s="119">
        <v>-6534355075.3299999</v>
      </c>
      <c r="R21" s="119">
        <v>-5854837254.2600002</v>
      </c>
      <c r="S21" s="119">
        <v>-7176325904.2399988</v>
      </c>
      <c r="T21" s="119">
        <v>-7516382866.46</v>
      </c>
      <c r="U21" s="119">
        <v>-9983446098.289999</v>
      </c>
      <c r="V21" s="119">
        <v>-8541109374.3200006</v>
      </c>
      <c r="W21" s="119">
        <v>-7807056137.3299999</v>
      </c>
      <c r="X21" s="119">
        <v>-10086339777.09</v>
      </c>
    </row>
    <row r="22" spans="1:24" s="79" customFormat="1">
      <c r="A22" s="120" t="s">
        <v>1019</v>
      </c>
      <c r="B22" s="121">
        <v>1725097807.53</v>
      </c>
      <c r="C22" s="121">
        <v>1494362161.97</v>
      </c>
      <c r="D22" s="121">
        <v>1721138822.4200001</v>
      </c>
      <c r="E22" s="121">
        <v>1804823199.2</v>
      </c>
      <c r="F22" s="121">
        <v>1585228117.23</v>
      </c>
      <c r="G22" s="121">
        <v>1590741967.8499999</v>
      </c>
      <c r="H22" s="121">
        <v>2282693848.6999998</v>
      </c>
      <c r="I22" s="121">
        <v>1900748123.8900001</v>
      </c>
      <c r="J22" s="121">
        <v>1746408003.1099999</v>
      </c>
      <c r="K22" s="121">
        <v>1898613027.5</v>
      </c>
      <c r="L22" s="121">
        <v>2213102709.6100001</v>
      </c>
      <c r="M22" s="121">
        <v>1950227203.1099999</v>
      </c>
      <c r="N22" s="121">
        <v>2110175441.04</v>
      </c>
      <c r="O22" s="121">
        <v>2136344260.05</v>
      </c>
      <c r="P22" s="121">
        <v>2224394994.9400001</v>
      </c>
      <c r="Q22" s="121">
        <v>2299716026.0900002</v>
      </c>
      <c r="R22" s="121">
        <v>1889039807.3399999</v>
      </c>
      <c r="S22" s="121">
        <v>2149925784.0999999</v>
      </c>
      <c r="T22" s="121">
        <v>2131178402.51</v>
      </c>
      <c r="U22" s="121">
        <v>2105242534.22</v>
      </c>
      <c r="V22" s="121">
        <v>1991289630.01</v>
      </c>
      <c r="W22" s="121">
        <v>2983162959.73</v>
      </c>
      <c r="X22" s="121">
        <v>2597013894.3099999</v>
      </c>
    </row>
    <row r="23" spans="1:24" s="79" customFormat="1">
      <c r="A23" s="120" t="s">
        <v>1056</v>
      </c>
      <c r="B23" s="121">
        <v>-4851458000</v>
      </c>
      <c r="C23" s="121">
        <v>-5055349000</v>
      </c>
      <c r="D23" s="121">
        <v>-5037239000</v>
      </c>
      <c r="E23" s="121">
        <v>-4803933783.1199999</v>
      </c>
      <c r="F23" s="121">
        <v>-6476507000</v>
      </c>
      <c r="G23" s="121">
        <v>-5942369000</v>
      </c>
      <c r="H23" s="121">
        <v>-6574533000</v>
      </c>
      <c r="I23" s="121">
        <v>-6567387000</v>
      </c>
      <c r="J23" s="121">
        <v>-3287100000</v>
      </c>
      <c r="K23" s="121">
        <v>-3839390000</v>
      </c>
      <c r="L23" s="121">
        <v>-5511832000</v>
      </c>
      <c r="M23" s="121">
        <v>-5245615000</v>
      </c>
      <c r="N23" s="121">
        <v>-4486686000</v>
      </c>
      <c r="O23" s="121">
        <v>-4580643000</v>
      </c>
      <c r="P23" s="121">
        <v>-6315190000</v>
      </c>
      <c r="Q23" s="121">
        <v>-8164231000</v>
      </c>
      <c r="R23" s="121">
        <v>-4148323000</v>
      </c>
      <c r="S23" s="121">
        <v>-8495466000</v>
      </c>
      <c r="T23" s="121">
        <v>-9163655000</v>
      </c>
      <c r="U23" s="121">
        <v>-10413067000</v>
      </c>
      <c r="V23" s="121">
        <v>-10000314000</v>
      </c>
      <c r="W23" s="121">
        <v>-9609660000</v>
      </c>
      <c r="X23" s="121">
        <v>-11627140000</v>
      </c>
    </row>
    <row r="24" spans="1:24" s="79" customFormat="1">
      <c r="A24" s="120" t="s">
        <v>1057</v>
      </c>
      <c r="B24" s="121">
        <v>-260203557.97999999</v>
      </c>
      <c r="C24" s="121">
        <v>-258713112.94999999</v>
      </c>
      <c r="D24" s="121">
        <v>-307410125.68000001</v>
      </c>
      <c r="E24" s="121">
        <v>-305554844.04000002</v>
      </c>
      <c r="F24" s="121">
        <v>-268936179.18000001</v>
      </c>
      <c r="G24" s="121">
        <v>-210829062.81</v>
      </c>
      <c r="H24" s="121">
        <v>-281267764.75999999</v>
      </c>
      <c r="I24" s="121">
        <v>-325233768.80000001</v>
      </c>
      <c r="J24" s="121">
        <v>-736406123.29999995</v>
      </c>
      <c r="K24" s="121">
        <v>-690328041.85000002</v>
      </c>
      <c r="L24" s="121">
        <v>-400820892.39999998</v>
      </c>
      <c r="M24" s="121">
        <v>-307346572.29000002</v>
      </c>
      <c r="N24" s="121">
        <v>-258745407.84999999</v>
      </c>
      <c r="O24" s="121">
        <v>-346745024.06</v>
      </c>
      <c r="P24" s="121">
        <v>-263793097.25999999</v>
      </c>
      <c r="Q24" s="121">
        <v>-306489777.37</v>
      </c>
      <c r="R24" s="121">
        <v>-358513786.19999999</v>
      </c>
      <c r="S24" s="121">
        <v>-490832398.94</v>
      </c>
      <c r="T24" s="121">
        <v>-391105124.88999999</v>
      </c>
      <c r="U24" s="121">
        <v>-445486859.20999998</v>
      </c>
      <c r="V24" s="121">
        <v>-333686246.35000002</v>
      </c>
      <c r="W24" s="121">
        <v>-908261785.14999998</v>
      </c>
      <c r="X24" s="121">
        <v>-392914091.70999998</v>
      </c>
    </row>
    <row r="25" spans="1:24" s="79" customFormat="1">
      <c r="A25" s="120" t="s">
        <v>1058</v>
      </c>
      <c r="B25" s="121">
        <v>-4520554.04</v>
      </c>
      <c r="C25" s="121">
        <v>-275943879.91000003</v>
      </c>
      <c r="D25" s="121">
        <v>-296422548.91000003</v>
      </c>
      <c r="E25" s="121">
        <v>-219905573.97</v>
      </c>
      <c r="F25" s="121">
        <v>-378483256.19</v>
      </c>
      <c r="G25" s="121">
        <v>-1156497348.1700001</v>
      </c>
      <c r="H25" s="121">
        <v>-934766218.47000003</v>
      </c>
      <c r="I25" s="121">
        <v>-165568326.13999999</v>
      </c>
      <c r="J25" s="121">
        <v>-246177587.44</v>
      </c>
      <c r="K25" s="121">
        <v>-239268793.53</v>
      </c>
      <c r="L25" s="121">
        <v>-224158753.56</v>
      </c>
      <c r="M25" s="121">
        <v>-187649033.47999999</v>
      </c>
      <c r="N25" s="121">
        <v>-122700846.81999999</v>
      </c>
      <c r="O25" s="121">
        <v>-146228154.13</v>
      </c>
      <c r="P25" s="121">
        <v>-162565289.30000001</v>
      </c>
      <c r="Q25" s="121">
        <v>-363350324.05000001</v>
      </c>
      <c r="R25" s="121">
        <v>-3237040275.4000001</v>
      </c>
      <c r="S25" s="121">
        <v>-339953289.39999998</v>
      </c>
      <c r="T25" s="121">
        <v>-92801144.079999998</v>
      </c>
      <c r="U25" s="121">
        <v>-1230134773.3</v>
      </c>
      <c r="V25" s="121">
        <v>-198398968.56</v>
      </c>
      <c r="W25" s="121">
        <v>-272297800.07999998</v>
      </c>
      <c r="X25" s="121">
        <v>-663299579.69000006</v>
      </c>
    </row>
    <row r="26" spans="1:24" s="79" customFormat="1">
      <c r="A26" s="118" t="s">
        <v>217</v>
      </c>
      <c r="B26" s="119">
        <v>9352702854.8700047</v>
      </c>
      <c r="C26" s="119">
        <v>9287501102.6900005</v>
      </c>
      <c r="D26" s="119">
        <v>9636886622.9200001</v>
      </c>
      <c r="E26" s="119">
        <v>10738478075.589998</v>
      </c>
      <c r="F26" s="119">
        <v>8523243784.5500021</v>
      </c>
      <c r="G26" s="119">
        <v>8577691132.7799997</v>
      </c>
      <c r="H26" s="119">
        <v>8508690072.4999981</v>
      </c>
      <c r="I26" s="119">
        <v>9006507419.1100006</v>
      </c>
      <c r="J26" s="119">
        <v>11998647323.91</v>
      </c>
      <c r="K26" s="119">
        <v>11471506781.920002</v>
      </c>
      <c r="L26" s="119">
        <v>11717064505.540003</v>
      </c>
      <c r="M26" s="119">
        <v>11010314296.59</v>
      </c>
      <c r="N26" s="119">
        <v>12573970958.27</v>
      </c>
      <c r="O26" s="119">
        <v>14118502112.970001</v>
      </c>
      <c r="P26" s="119">
        <v>15041198286.319981</v>
      </c>
      <c r="Q26" s="119">
        <v>14916519755.570002</v>
      </c>
      <c r="R26" s="119">
        <v>15306167998.409998</v>
      </c>
      <c r="S26" s="119">
        <v>15710916710.700005</v>
      </c>
      <c r="T26" s="119">
        <v>16163389193.300011</v>
      </c>
      <c r="U26" s="119">
        <v>15785326793.339998</v>
      </c>
      <c r="V26" s="119">
        <v>17192585315.969994</v>
      </c>
      <c r="W26" s="119">
        <v>17741879014.369995</v>
      </c>
      <c r="X26" s="119">
        <v>15783847251.749996</v>
      </c>
    </row>
    <row r="27" spans="1:24" s="79" customFormat="1">
      <c r="A27" s="118" t="s">
        <v>1144</v>
      </c>
      <c r="B27" s="119">
        <v>-1346062590.3500001</v>
      </c>
      <c r="C27" s="119">
        <v>-937789234.80999982</v>
      </c>
      <c r="D27" s="119">
        <v>-1185407943.6900005</v>
      </c>
      <c r="E27" s="119">
        <v>-1944152769.3799999</v>
      </c>
      <c r="F27" s="119">
        <v>-2365367248.3599997</v>
      </c>
      <c r="G27" s="119">
        <v>-2641365688.77</v>
      </c>
      <c r="H27" s="119">
        <v>-2281914420.3600001</v>
      </c>
      <c r="I27" s="119">
        <v>-2700115012.9700003</v>
      </c>
      <c r="J27" s="119">
        <v>-3281210765.1900001</v>
      </c>
      <c r="K27" s="119">
        <v>-2742188928.1199999</v>
      </c>
      <c r="L27" s="119">
        <v>-1710774689.3500998</v>
      </c>
      <c r="M27" s="119">
        <v>-1029797306.3900001</v>
      </c>
      <c r="N27" s="119">
        <v>-1334090958.2701001</v>
      </c>
      <c r="O27" s="119">
        <v>-702361556.28999996</v>
      </c>
      <c r="P27" s="119">
        <v>-264243581.81999993</v>
      </c>
      <c r="Q27" s="119">
        <v>475032047.3700999</v>
      </c>
      <c r="R27" s="119">
        <v>-1022145059.73</v>
      </c>
      <c r="S27" s="119">
        <v>-1666457738.1500001</v>
      </c>
      <c r="T27" s="119">
        <v>-1565474406.2500005</v>
      </c>
      <c r="U27" s="119">
        <v>-215289949.3298997</v>
      </c>
      <c r="V27" s="119">
        <v>-1853208078.4200001</v>
      </c>
      <c r="W27" s="119">
        <v>-1822146337.8099999</v>
      </c>
      <c r="X27" s="119">
        <v>-1623797760.7299995</v>
      </c>
    </row>
    <row r="28" spans="1:24" s="79" customFormat="1">
      <c r="A28" s="120" t="s">
        <v>696</v>
      </c>
      <c r="B28" s="121">
        <v>6795434000</v>
      </c>
      <c r="C28" s="121">
        <v>7438843000</v>
      </c>
      <c r="D28" s="121">
        <v>7466391000</v>
      </c>
      <c r="E28" s="121">
        <v>7508003000</v>
      </c>
      <c r="F28" s="121">
        <v>7067300000</v>
      </c>
      <c r="G28" s="121">
        <v>6965074000</v>
      </c>
      <c r="H28" s="121">
        <v>7280554000</v>
      </c>
      <c r="I28" s="121">
        <v>7388960000</v>
      </c>
      <c r="J28" s="121">
        <v>6877831000</v>
      </c>
      <c r="K28" s="121">
        <v>7205720000</v>
      </c>
      <c r="L28" s="121">
        <v>7437995000</v>
      </c>
      <c r="M28" s="121">
        <v>7821789000</v>
      </c>
      <c r="N28" s="121">
        <v>7524544000</v>
      </c>
      <c r="O28" s="121">
        <v>7847187000</v>
      </c>
      <c r="P28" s="121">
        <v>8524452000</v>
      </c>
      <c r="Q28" s="121">
        <v>8436990000</v>
      </c>
      <c r="R28" s="121">
        <v>8131702000</v>
      </c>
      <c r="S28" s="121">
        <v>8285927000</v>
      </c>
      <c r="T28" s="121">
        <v>8669895000</v>
      </c>
      <c r="U28" s="121">
        <v>8743674000</v>
      </c>
      <c r="V28" s="121">
        <v>8344382000</v>
      </c>
      <c r="W28" s="121">
        <v>8844653000</v>
      </c>
      <c r="X28" s="121">
        <v>9096155000</v>
      </c>
    </row>
    <row r="29" spans="1:24" s="79" customFormat="1">
      <c r="A29" s="120" t="s">
        <v>84</v>
      </c>
      <c r="B29" s="121">
        <v>-4866110000</v>
      </c>
      <c r="C29" s="121">
        <v>-4920988000</v>
      </c>
      <c r="D29" s="121">
        <v>-4883501486.1000004</v>
      </c>
      <c r="E29" s="121">
        <v>-5529683000</v>
      </c>
      <c r="F29" s="121">
        <v>-4919397000</v>
      </c>
      <c r="G29" s="121">
        <v>-5007682000</v>
      </c>
      <c r="H29" s="121">
        <v>-4986297000</v>
      </c>
      <c r="I29" s="121">
        <v>-5059737000</v>
      </c>
      <c r="J29" s="121">
        <v>-4988589832.0699997</v>
      </c>
      <c r="K29" s="121">
        <v>-4960736000</v>
      </c>
      <c r="L29" s="121">
        <v>-5000003000</v>
      </c>
      <c r="M29" s="121">
        <v>-5260823000</v>
      </c>
      <c r="N29" s="121">
        <v>-5188764000</v>
      </c>
      <c r="O29" s="121">
        <v>-5344818000</v>
      </c>
      <c r="P29" s="121">
        <v>-5414942000</v>
      </c>
      <c r="Q29" s="121">
        <v>-5621506000</v>
      </c>
      <c r="R29" s="121">
        <v>-5617693000</v>
      </c>
      <c r="S29" s="121">
        <v>-5791494000</v>
      </c>
      <c r="T29" s="121">
        <v>-5695751000</v>
      </c>
      <c r="U29" s="121">
        <v>-6032945000</v>
      </c>
      <c r="V29" s="121">
        <v>-5880293000</v>
      </c>
      <c r="W29" s="121">
        <v>-6074573000</v>
      </c>
      <c r="X29" s="121">
        <v>-6080596000</v>
      </c>
    </row>
    <row r="30" spans="1:24" s="79" customFormat="1">
      <c r="A30" s="120" t="s">
        <v>83</v>
      </c>
      <c r="B30" s="121">
        <v>-2699974939.0500002</v>
      </c>
      <c r="C30" s="121">
        <v>-2728495402.3499999</v>
      </c>
      <c r="D30" s="121">
        <v>-2826884823.8800001</v>
      </c>
      <c r="E30" s="121">
        <v>-3081191085.6599998</v>
      </c>
      <c r="F30" s="121">
        <v>-2850855176.9299998</v>
      </c>
      <c r="G30" s="121">
        <v>-2842466606.1799998</v>
      </c>
      <c r="H30" s="121">
        <v>-2849054364.98</v>
      </c>
      <c r="I30" s="121">
        <v>-3067898165.71</v>
      </c>
      <c r="J30" s="121">
        <v>-2748369369.1500001</v>
      </c>
      <c r="K30" s="121">
        <v>-2896529090.7399998</v>
      </c>
      <c r="L30" s="121">
        <v>-2914894494.2199998</v>
      </c>
      <c r="M30" s="121">
        <v>-3256269410.7800002</v>
      </c>
      <c r="N30" s="121">
        <v>-2958715465.8200002</v>
      </c>
      <c r="O30" s="121">
        <v>-2903451219.6999998</v>
      </c>
      <c r="P30" s="121">
        <v>-2931113264.1100001</v>
      </c>
      <c r="Q30" s="121">
        <v>-3235416275.6500001</v>
      </c>
      <c r="R30" s="121">
        <v>-2847896348.21</v>
      </c>
      <c r="S30" s="121">
        <v>-3018610106.54</v>
      </c>
      <c r="T30" s="121">
        <v>-3230491250.9200001</v>
      </c>
      <c r="U30" s="121">
        <v>-3219601994.3699999</v>
      </c>
      <c r="V30" s="121">
        <v>-2997947672.6300001</v>
      </c>
      <c r="W30" s="121">
        <v>-3170566288.7600002</v>
      </c>
      <c r="X30" s="121">
        <v>-3292099830.9099998</v>
      </c>
    </row>
    <row r="31" spans="1:24" s="79" customFormat="1">
      <c r="A31" s="120" t="s">
        <v>1145</v>
      </c>
      <c r="B31" s="121">
        <v>1019793000</v>
      </c>
      <c r="C31" s="121">
        <v>1019544000</v>
      </c>
      <c r="D31" s="121">
        <v>1027550000</v>
      </c>
      <c r="E31" s="121">
        <v>982038000</v>
      </c>
      <c r="F31" s="121">
        <v>668758000</v>
      </c>
      <c r="G31" s="121">
        <v>720484000</v>
      </c>
      <c r="H31" s="121">
        <v>781781000</v>
      </c>
      <c r="I31" s="121">
        <v>939378000</v>
      </c>
      <c r="J31" s="121">
        <v>876742000</v>
      </c>
      <c r="K31" s="121">
        <v>668005000</v>
      </c>
      <c r="L31" s="121">
        <v>850790000</v>
      </c>
      <c r="M31" s="121">
        <v>849968000</v>
      </c>
      <c r="N31" s="121">
        <v>1082742000</v>
      </c>
      <c r="O31" s="121">
        <v>1437717352.6099999</v>
      </c>
      <c r="P31" s="121">
        <v>1534806000</v>
      </c>
      <c r="Q31" s="121">
        <v>1583915000</v>
      </c>
      <c r="R31" s="121">
        <v>1656682000</v>
      </c>
      <c r="S31" s="121">
        <v>1830667000</v>
      </c>
      <c r="T31" s="121">
        <v>1885273000</v>
      </c>
      <c r="U31" s="121">
        <v>1952263000</v>
      </c>
      <c r="V31" s="121">
        <v>1841961000</v>
      </c>
      <c r="W31" s="121">
        <v>1945012000</v>
      </c>
      <c r="X31" s="121">
        <v>1942496000</v>
      </c>
    </row>
    <row r="32" spans="1:24" s="79" customFormat="1">
      <c r="A32" s="120" t="s">
        <v>1143</v>
      </c>
      <c r="B32" s="121">
        <v>86249066.790000007</v>
      </c>
      <c r="C32" s="121">
        <v>86249066.799999997</v>
      </c>
      <c r="D32" s="121">
        <v>-61039778.009999998</v>
      </c>
      <c r="E32" s="121">
        <v>-61039777.990000002</v>
      </c>
      <c r="F32" s="121">
        <v>-140107313.00999999</v>
      </c>
      <c r="G32" s="121">
        <v>-140107312.99000001</v>
      </c>
      <c r="H32" s="121">
        <v>-122999426.48999999</v>
      </c>
      <c r="I32" s="121">
        <v>-122999426.51000001</v>
      </c>
      <c r="J32" s="121">
        <v>115505451</v>
      </c>
      <c r="K32" s="121">
        <v>115505451</v>
      </c>
      <c r="L32" s="121">
        <v>698108814.50999999</v>
      </c>
      <c r="M32" s="121">
        <v>698108814.49000001</v>
      </c>
      <c r="N32" s="121">
        <v>552772080.50999999</v>
      </c>
      <c r="O32" s="121">
        <v>552772080.49000001</v>
      </c>
      <c r="P32" s="121">
        <v>899353157.49000001</v>
      </c>
      <c r="Q32" s="121">
        <v>899353157.50999999</v>
      </c>
      <c r="R32" s="121">
        <v>884026728</v>
      </c>
      <c r="S32" s="121">
        <v>884026728</v>
      </c>
      <c r="T32" s="121">
        <v>567401555.49000001</v>
      </c>
      <c r="U32" s="121">
        <v>567401555.50999999</v>
      </c>
      <c r="V32" s="121">
        <v>615580070.49000001</v>
      </c>
      <c r="W32" s="121">
        <v>615580070.50999999</v>
      </c>
      <c r="X32" s="121">
        <v>700102278.50999999</v>
      </c>
    </row>
    <row r="33" spans="1:24" s="79" customFormat="1">
      <c r="A33" s="120" t="s">
        <v>875</v>
      </c>
      <c r="B33" s="121">
        <v>276284084.64999998</v>
      </c>
      <c r="C33" s="121">
        <v>191195805.91999999</v>
      </c>
      <c r="D33" s="121">
        <v>134245657.90000001</v>
      </c>
      <c r="E33" s="121">
        <v>291656541.33999997</v>
      </c>
      <c r="F33" s="121">
        <v>163058364.38999999</v>
      </c>
      <c r="G33" s="121">
        <v>93615556.730000004</v>
      </c>
      <c r="H33" s="121">
        <v>270604965.81999999</v>
      </c>
      <c r="I33" s="121">
        <v>434568179.22000003</v>
      </c>
      <c r="J33" s="121">
        <v>310222449.38999999</v>
      </c>
      <c r="K33" s="121">
        <v>314668994.60000002</v>
      </c>
      <c r="L33" s="121">
        <v>441962140.49000001</v>
      </c>
      <c r="M33" s="121">
        <v>414710791.50999999</v>
      </c>
      <c r="N33" s="121">
        <v>495469362.05000001</v>
      </c>
      <c r="O33" s="121">
        <v>367493505.5</v>
      </c>
      <c r="P33" s="121">
        <v>-8346074.5499999998</v>
      </c>
      <c r="Q33" s="121">
        <v>303680674.50999999</v>
      </c>
      <c r="R33" s="121">
        <v>345273799.48000002</v>
      </c>
      <c r="S33" s="121">
        <v>225385856.31</v>
      </c>
      <c r="T33" s="121">
        <v>159830846.27000001</v>
      </c>
      <c r="U33" s="121">
        <v>223526396.18000001</v>
      </c>
      <c r="V33" s="121">
        <v>318971772.06</v>
      </c>
      <c r="W33" s="121">
        <v>264836158.46000001</v>
      </c>
      <c r="X33" s="121">
        <v>209368153.41999999</v>
      </c>
    </row>
    <row r="34" spans="1:24" s="79" customFormat="1">
      <c r="A34" s="120" t="s">
        <v>1146</v>
      </c>
      <c r="B34" s="121">
        <v>-1299931030.27</v>
      </c>
      <c r="C34" s="121">
        <v>-1206006225.8399999</v>
      </c>
      <c r="D34" s="121">
        <v>-1070872180.8</v>
      </c>
      <c r="E34" s="121">
        <v>-1379931451.8499999</v>
      </c>
      <c r="F34" s="121">
        <v>-1202468691.2</v>
      </c>
      <c r="G34" s="121">
        <v>-1329292739.9100001</v>
      </c>
      <c r="H34" s="121">
        <v>-1346540279.05</v>
      </c>
      <c r="I34" s="121">
        <v>-1468629493.1600001</v>
      </c>
      <c r="J34" s="121">
        <v>-1371909595.4200001</v>
      </c>
      <c r="K34" s="121">
        <v>-1497182578.5799999</v>
      </c>
      <c r="L34" s="121">
        <v>-1533564324.8499999</v>
      </c>
      <c r="M34" s="121">
        <v>-1314264073.3499999</v>
      </c>
      <c r="N34" s="121">
        <v>-1564203673.6199999</v>
      </c>
      <c r="O34" s="121">
        <v>-1648839723.2</v>
      </c>
      <c r="P34" s="121">
        <v>-1917816443.8599999</v>
      </c>
      <c r="Q34" s="121">
        <v>-1862585046.53</v>
      </c>
      <c r="R34" s="121">
        <v>-1868303201.1900001</v>
      </c>
      <c r="S34" s="121">
        <v>-2072825074.98</v>
      </c>
      <c r="T34" s="121">
        <v>-2183427876.8000002</v>
      </c>
      <c r="U34" s="121">
        <v>-2429115989.3899999</v>
      </c>
      <c r="V34" s="121">
        <v>-2122869687.21</v>
      </c>
      <c r="W34" s="121">
        <v>-2175906200.4200001</v>
      </c>
      <c r="X34" s="121">
        <v>-2112791466.8499999</v>
      </c>
    </row>
    <row r="35" spans="1:24" s="79" customFormat="1">
      <c r="A35" s="120" t="s">
        <v>1147</v>
      </c>
      <c r="B35" s="121">
        <v>-657806772.47000003</v>
      </c>
      <c r="C35" s="121">
        <v>-818131479.34000003</v>
      </c>
      <c r="D35" s="121">
        <v>-971296332.79999995</v>
      </c>
      <c r="E35" s="121">
        <v>-674004995.22000003</v>
      </c>
      <c r="F35" s="121">
        <v>-1151655431.6099999</v>
      </c>
      <c r="G35" s="121">
        <v>-1100990586.4200001</v>
      </c>
      <c r="H35" s="121">
        <v>-1309963315.6600001</v>
      </c>
      <c r="I35" s="121">
        <v>-1743757106.8099999</v>
      </c>
      <c r="J35" s="121">
        <v>-2352642868.9400001</v>
      </c>
      <c r="K35" s="121">
        <v>-1691640704.4000001</v>
      </c>
      <c r="L35" s="121">
        <v>-1691168825.2801001</v>
      </c>
      <c r="M35" s="121">
        <v>-983017428.25999999</v>
      </c>
      <c r="N35" s="121">
        <v>-1277935261.3901</v>
      </c>
      <c r="O35" s="121">
        <v>-1010422551.99</v>
      </c>
      <c r="P35" s="121">
        <v>-950636956.78999996</v>
      </c>
      <c r="Q35" s="121">
        <v>-29399462.469900001</v>
      </c>
      <c r="R35" s="121">
        <v>-1705937037.8099999</v>
      </c>
      <c r="S35" s="121">
        <v>-2009535140.9400001</v>
      </c>
      <c r="T35" s="121">
        <v>-1738204680.29</v>
      </c>
      <c r="U35" s="121">
        <v>-20491917.2599</v>
      </c>
      <c r="V35" s="121">
        <v>-1972992561.1300001</v>
      </c>
      <c r="W35" s="121">
        <v>-2071182077.5999999</v>
      </c>
      <c r="X35" s="121">
        <v>-2086431894.9000001</v>
      </c>
    </row>
    <row r="36" spans="1:24" s="79" customFormat="1">
      <c r="A36" s="129" t="s">
        <v>690</v>
      </c>
      <c r="B36" s="121">
        <v>1835217680.1300001</v>
      </c>
      <c r="C36" s="121">
        <v>1418393033.0599999</v>
      </c>
      <c r="D36" s="121">
        <v>1595229472.53</v>
      </c>
      <c r="E36" s="121">
        <v>1592565619.54</v>
      </c>
      <c r="F36" s="121">
        <v>1294025052.51</v>
      </c>
      <c r="G36" s="121">
        <v>1084570618.5899999</v>
      </c>
      <c r="H36" s="121">
        <v>1083290633.5</v>
      </c>
      <c r="I36" s="121">
        <v>909688871.47000003</v>
      </c>
      <c r="J36" s="121">
        <v>979269392.86000001</v>
      </c>
      <c r="K36" s="121">
        <v>895749157.73000002</v>
      </c>
      <c r="L36" s="121">
        <v>1338115133.3</v>
      </c>
      <c r="M36" s="121">
        <v>1734481737.0899999</v>
      </c>
      <c r="N36" s="121">
        <v>1548351087.96</v>
      </c>
      <c r="O36" s="121">
        <v>1742499054.1099999</v>
      </c>
      <c r="P36" s="121">
        <v>2083842302.51</v>
      </c>
      <c r="Q36" s="121">
        <v>3430106588.6599998</v>
      </c>
      <c r="R36" s="121">
        <v>1786117324.0599999</v>
      </c>
      <c r="S36" s="121">
        <v>1537859339.74</v>
      </c>
      <c r="T36" s="121">
        <v>1999866224.9300001</v>
      </c>
      <c r="U36" s="121">
        <v>4058983700.1300001</v>
      </c>
      <c r="V36" s="121">
        <v>1862655314.53</v>
      </c>
      <c r="W36" s="121">
        <v>1810501962.3699999</v>
      </c>
      <c r="X36" s="121">
        <v>1908679827.1500001</v>
      </c>
    </row>
    <row r="37" spans="1:24" s="79" customFormat="1">
      <c r="A37" s="129" t="s">
        <v>442</v>
      </c>
      <c r="B37" s="121">
        <v>-2493024452.5999999</v>
      </c>
      <c r="C37" s="121">
        <v>-2236524512.4000001</v>
      </c>
      <c r="D37" s="121">
        <v>-2566525805.3299999</v>
      </c>
      <c r="E37" s="121">
        <v>-2266570614.7600002</v>
      </c>
      <c r="F37" s="121">
        <v>-2445680484.1199999</v>
      </c>
      <c r="G37" s="121">
        <v>-2185561205.0100002</v>
      </c>
      <c r="H37" s="121">
        <v>-2393253949.1599998</v>
      </c>
      <c r="I37" s="121">
        <v>-2653445978.2800002</v>
      </c>
      <c r="J37" s="121">
        <v>-3331912261.8000002</v>
      </c>
      <c r="K37" s="121">
        <v>-2587389862.1300001</v>
      </c>
      <c r="L37" s="121">
        <v>-3029283958.5801001</v>
      </c>
      <c r="M37" s="121">
        <v>-2717499165.3499999</v>
      </c>
      <c r="N37" s="121">
        <v>-2826286349.3501</v>
      </c>
      <c r="O37" s="121">
        <v>-2752921606.0999999</v>
      </c>
      <c r="P37" s="121">
        <v>-3034479259.3000002</v>
      </c>
      <c r="Q37" s="121">
        <v>-3459506051.1300001</v>
      </c>
      <c r="R37" s="121">
        <v>-3492054361.8699999</v>
      </c>
      <c r="S37" s="121">
        <v>-3547394480.6799998</v>
      </c>
      <c r="T37" s="121">
        <v>-3738070905.2199998</v>
      </c>
      <c r="U37" s="121">
        <v>-4079475617.3899999</v>
      </c>
      <c r="V37" s="121">
        <v>-3835647875.6599998</v>
      </c>
      <c r="W37" s="121">
        <v>-3881684039.9699998</v>
      </c>
      <c r="X37" s="121">
        <v>-3995111722.0500002</v>
      </c>
    </row>
    <row r="38" spans="1:24" s="79" customFormat="1">
      <c r="A38" s="118" t="s">
        <v>1148</v>
      </c>
      <c r="B38" s="119">
        <v>-2051104494</v>
      </c>
      <c r="C38" s="119">
        <v>-2289006672.2600002</v>
      </c>
      <c r="D38" s="119">
        <v>-2098320860.3200002</v>
      </c>
      <c r="E38" s="119">
        <v>-2248482447.4200001</v>
      </c>
      <c r="F38" s="119">
        <v>-866025153</v>
      </c>
      <c r="G38" s="119">
        <v>-884052169.91999996</v>
      </c>
      <c r="H38" s="119">
        <v>-915631726.33000004</v>
      </c>
      <c r="I38" s="119">
        <v>-1860721462.6000001</v>
      </c>
      <c r="J38" s="119">
        <v>-1756990070.0599999</v>
      </c>
      <c r="K38" s="119">
        <v>-1633026054.0699999</v>
      </c>
      <c r="L38" s="119">
        <v>-1711234857.3699999</v>
      </c>
      <c r="M38" s="119">
        <v>-1226314584.26</v>
      </c>
      <c r="N38" s="119">
        <v>-1669752885.53</v>
      </c>
      <c r="O38" s="119">
        <v>-1538347684.8499999</v>
      </c>
      <c r="P38" s="119">
        <v>-1614723588.52</v>
      </c>
      <c r="Q38" s="119">
        <v>-1290667094.3099999</v>
      </c>
      <c r="R38" s="119">
        <v>-1373843399.99</v>
      </c>
      <c r="S38" s="119">
        <v>-1005028020.49</v>
      </c>
      <c r="T38" s="119">
        <v>-1634203468.45</v>
      </c>
      <c r="U38" s="119">
        <v>-2481709680</v>
      </c>
      <c r="V38" s="119">
        <v>-1549620536.3399999</v>
      </c>
      <c r="W38" s="119">
        <v>-1830933107.4400001</v>
      </c>
      <c r="X38" s="119">
        <v>-2120362717.4400001</v>
      </c>
    </row>
    <row r="39" spans="1:24" s="79" customFormat="1">
      <c r="A39" s="120" t="s">
        <v>1176</v>
      </c>
      <c r="B39" s="121">
        <v>-2020817126.1300001</v>
      </c>
      <c r="C39" s="121">
        <v>-2320567850.7800002</v>
      </c>
      <c r="D39" s="121">
        <v>-2165948119.7800002</v>
      </c>
      <c r="E39" s="121">
        <v>-2095946377.3099999</v>
      </c>
      <c r="F39" s="121">
        <v>-861684153</v>
      </c>
      <c r="G39" s="121">
        <v>-775349169.91999996</v>
      </c>
      <c r="H39" s="121">
        <v>-809799726.33000004</v>
      </c>
      <c r="I39" s="121">
        <v>-1760020064.1800001</v>
      </c>
      <c r="J39" s="121">
        <v>-1593105070.0599999</v>
      </c>
      <c r="K39" s="121">
        <v>-1657386054.0699999</v>
      </c>
      <c r="L39" s="121">
        <v>-1695567857.3699999</v>
      </c>
      <c r="M39" s="121">
        <v>-1318215584.26</v>
      </c>
      <c r="N39" s="121">
        <v>-1573560885.53</v>
      </c>
      <c r="O39" s="121">
        <v>-1527431684.8499999</v>
      </c>
      <c r="P39" s="121">
        <v>-1533602588.52</v>
      </c>
      <c r="Q39" s="121">
        <v>-1397992094.3099999</v>
      </c>
      <c r="R39" s="121">
        <v>-1464484399.99</v>
      </c>
      <c r="S39" s="121">
        <v>-973200020.49000001</v>
      </c>
      <c r="T39" s="121">
        <v>-1584079468.45</v>
      </c>
      <c r="U39" s="121">
        <v>-1404252680</v>
      </c>
      <c r="V39" s="121">
        <v>-1523315536.3399999</v>
      </c>
      <c r="W39" s="121">
        <v>-1803975107.4400001</v>
      </c>
      <c r="X39" s="121">
        <v>-1977798717.4400001</v>
      </c>
    </row>
    <row r="40" spans="1:24" s="79" customFormat="1">
      <c r="A40" s="120" t="s">
        <v>324</v>
      </c>
      <c r="B40" s="121">
        <v>-30287367.870000001</v>
      </c>
      <c r="C40" s="121">
        <v>31561178.52</v>
      </c>
      <c r="D40" s="121">
        <v>67627259.459999993</v>
      </c>
      <c r="E40" s="121">
        <v>-152536070.11000001</v>
      </c>
      <c r="F40" s="121">
        <v>-4341000</v>
      </c>
      <c r="G40" s="121">
        <v>-108703000</v>
      </c>
      <c r="H40" s="121">
        <v>-105832000</v>
      </c>
      <c r="I40" s="121">
        <v>-100701398.42</v>
      </c>
      <c r="J40" s="121">
        <v>-163885000</v>
      </c>
      <c r="K40" s="121">
        <v>24360000</v>
      </c>
      <c r="L40" s="121">
        <v>-15667000</v>
      </c>
      <c r="M40" s="121">
        <v>91901000</v>
      </c>
      <c r="N40" s="121">
        <v>-96192000</v>
      </c>
      <c r="O40" s="121">
        <v>-10916000</v>
      </c>
      <c r="P40" s="121">
        <v>-81121000</v>
      </c>
      <c r="Q40" s="121">
        <v>107325000</v>
      </c>
      <c r="R40" s="121">
        <v>90641000</v>
      </c>
      <c r="S40" s="121">
        <v>-31828000</v>
      </c>
      <c r="T40" s="121">
        <v>-50124000</v>
      </c>
      <c r="U40" s="121">
        <v>-1077457000</v>
      </c>
      <c r="V40" s="121">
        <v>-26305000</v>
      </c>
      <c r="W40" s="121">
        <v>-26958000</v>
      </c>
      <c r="X40" s="121">
        <v>-142564000</v>
      </c>
    </row>
    <row r="41" spans="1:24" s="79" customFormat="1">
      <c r="A41" s="118" t="s">
        <v>212</v>
      </c>
      <c r="B41" s="119">
        <v>5955535770.5200043</v>
      </c>
      <c r="C41" s="119">
        <v>6060705195.6200008</v>
      </c>
      <c r="D41" s="119">
        <v>6353157818.9099998</v>
      </c>
      <c r="E41" s="119">
        <v>6545842858.789999</v>
      </c>
      <c r="F41" s="119">
        <v>5291851383.1900024</v>
      </c>
      <c r="G41" s="119">
        <v>5052273274.0900002</v>
      </c>
      <c r="H41" s="119">
        <v>5311143925.8099976</v>
      </c>
      <c r="I41" s="119">
        <v>4445670943.54</v>
      </c>
      <c r="J41" s="119">
        <v>6960446488.6599998</v>
      </c>
      <c r="K41" s="119">
        <v>7096291799.7300034</v>
      </c>
      <c r="L41" s="119">
        <v>8295054958.8199034</v>
      </c>
      <c r="M41" s="119">
        <v>8754202405.9400005</v>
      </c>
      <c r="N41" s="119">
        <v>9570127114.4699001</v>
      </c>
      <c r="O41" s="119">
        <v>11877792871.83</v>
      </c>
      <c r="P41" s="119">
        <v>13162231115.97998</v>
      </c>
      <c r="Q41" s="119">
        <v>14100884708.630102</v>
      </c>
      <c r="R41" s="119">
        <v>12910179538.689999</v>
      </c>
      <c r="S41" s="119">
        <v>13039430952.060005</v>
      </c>
      <c r="T41" s="119">
        <v>12963711318.60001</v>
      </c>
      <c r="U41" s="119">
        <v>13088327164.010099</v>
      </c>
      <c r="V41" s="119">
        <v>13789756701.209993</v>
      </c>
      <c r="W41" s="119">
        <v>14088799569.119995</v>
      </c>
      <c r="X41" s="119">
        <v>12039686773.579996</v>
      </c>
    </row>
    <row r="42" spans="1:24" s="79" customFormat="1">
      <c r="A42" s="120" t="s">
        <v>1149</v>
      </c>
      <c r="B42" s="121">
        <v>78064000</v>
      </c>
      <c r="C42" s="121">
        <v>-23420000</v>
      </c>
      <c r="D42" s="121">
        <v>44522816.329899997</v>
      </c>
      <c r="E42" s="121">
        <v>24046000</v>
      </c>
      <c r="F42" s="121">
        <v>47239000</v>
      </c>
      <c r="G42" s="121">
        <v>67331000</v>
      </c>
      <c r="H42" s="121">
        <v>42926000</v>
      </c>
      <c r="I42" s="121">
        <v>-2595000</v>
      </c>
      <c r="J42" s="121">
        <v>122755000</v>
      </c>
      <c r="K42" s="121">
        <v>47755000</v>
      </c>
      <c r="L42" s="121">
        <v>64011000</v>
      </c>
      <c r="M42" s="121">
        <v>11536000</v>
      </c>
      <c r="N42" s="121">
        <v>-2671613.1598999999</v>
      </c>
      <c r="O42" s="121">
        <v>78463000</v>
      </c>
      <c r="P42" s="121">
        <v>40031000</v>
      </c>
      <c r="Q42" s="121">
        <v>25340000</v>
      </c>
      <c r="R42" s="121">
        <v>106861000</v>
      </c>
      <c r="S42" s="121">
        <v>51228000</v>
      </c>
      <c r="T42" s="121">
        <v>41062000</v>
      </c>
      <c r="U42" s="121">
        <v>54376000</v>
      </c>
      <c r="V42" s="121">
        <v>47589000</v>
      </c>
      <c r="W42" s="121">
        <v>56031000</v>
      </c>
      <c r="X42" s="121">
        <v>89573000</v>
      </c>
    </row>
    <row r="43" spans="1:24" s="79" customFormat="1">
      <c r="A43" s="118" t="s">
        <v>1150</v>
      </c>
      <c r="B43" s="119">
        <v>6033599770.5200043</v>
      </c>
      <c r="C43" s="119">
        <v>6037285195.6200008</v>
      </c>
      <c r="D43" s="119">
        <v>6397680635.2398996</v>
      </c>
      <c r="E43" s="119">
        <v>6569888858.789999</v>
      </c>
      <c r="F43" s="119">
        <v>5339090383.1900024</v>
      </c>
      <c r="G43" s="119">
        <v>5119604274.0900002</v>
      </c>
      <c r="H43" s="119">
        <v>5354069925.8099976</v>
      </c>
      <c r="I43" s="119">
        <v>4443075943.54</v>
      </c>
      <c r="J43" s="119">
        <v>7083201488.6599998</v>
      </c>
      <c r="K43" s="119">
        <v>7144046799.7300034</v>
      </c>
      <c r="L43" s="119">
        <v>8359065958.8199034</v>
      </c>
      <c r="M43" s="119">
        <v>8765738405.9400005</v>
      </c>
      <c r="N43" s="119">
        <v>9567455501.3099995</v>
      </c>
      <c r="O43" s="119">
        <v>11956255871.83</v>
      </c>
      <c r="P43" s="119">
        <v>13202262115.97998</v>
      </c>
      <c r="Q43" s="119">
        <v>14126224708.630102</v>
      </c>
      <c r="R43" s="119">
        <v>13017040538.689999</v>
      </c>
      <c r="S43" s="119">
        <v>13090658952.060005</v>
      </c>
      <c r="T43" s="119">
        <v>13004773318.60001</v>
      </c>
      <c r="U43" s="119">
        <v>13142703164.010099</v>
      </c>
      <c r="V43" s="119">
        <v>13837345701.209993</v>
      </c>
      <c r="W43" s="119">
        <v>14144830569.119995</v>
      </c>
      <c r="X43" s="119">
        <v>12129259773.579996</v>
      </c>
    </row>
    <row r="44" spans="1:24" s="79" customFormat="1">
      <c r="A44" s="120" t="s">
        <v>1151</v>
      </c>
      <c r="B44" s="121">
        <v>-851672024.37</v>
      </c>
      <c r="C44" s="121">
        <v>-570523803.16999996</v>
      </c>
      <c r="D44" s="121">
        <v>-850157183.34000003</v>
      </c>
      <c r="E44" s="121">
        <v>-868143155.65999997</v>
      </c>
      <c r="F44" s="121">
        <v>-1157325373.1700001</v>
      </c>
      <c r="G44" s="121">
        <v>-966725562.89999998</v>
      </c>
      <c r="H44" s="121">
        <v>-991799692.91999996</v>
      </c>
      <c r="I44" s="121">
        <v>22394091.379999999</v>
      </c>
      <c r="J44" s="121">
        <v>-1169101550.98</v>
      </c>
      <c r="K44" s="121">
        <v>-1113321105.29</v>
      </c>
      <c r="L44" s="121">
        <v>-2189234502.5900002</v>
      </c>
      <c r="M44" s="121">
        <v>-1608796147.95</v>
      </c>
      <c r="N44" s="121">
        <v>-1560328436.8800001</v>
      </c>
      <c r="O44" s="121">
        <v>-2491433831.0100002</v>
      </c>
      <c r="P44" s="121">
        <v>-2979851453</v>
      </c>
      <c r="Q44" s="121">
        <v>-3163501915.0300002</v>
      </c>
      <c r="R44" s="121">
        <v>-2564346338.9400001</v>
      </c>
      <c r="S44" s="121">
        <v>-2334745636.54</v>
      </c>
      <c r="T44" s="121">
        <v>-2139389953.1400001</v>
      </c>
      <c r="U44" s="121">
        <v>-1343113223.71</v>
      </c>
      <c r="V44" s="121">
        <v>-2378727446.0700002</v>
      </c>
      <c r="W44" s="121">
        <v>-2529763833.3000002</v>
      </c>
      <c r="X44" s="121">
        <v>-499849279.83999997</v>
      </c>
    </row>
    <row r="45" spans="1:24" s="79" customFormat="1">
      <c r="A45" s="120" t="s">
        <v>1169</v>
      </c>
      <c r="B45" s="121">
        <v>-544414333.88999999</v>
      </c>
      <c r="C45" s="121">
        <v>-604244656.51999998</v>
      </c>
      <c r="D45" s="121">
        <v>-584046241.42999995</v>
      </c>
      <c r="E45" s="121">
        <v>-614003958.73000002</v>
      </c>
      <c r="F45" s="121">
        <v>-436076034.66000003</v>
      </c>
      <c r="G45" s="121">
        <v>-426074049.38</v>
      </c>
      <c r="H45" s="121">
        <v>-442038978.62</v>
      </c>
      <c r="I45" s="121">
        <v>-397855576.56999999</v>
      </c>
      <c r="J45" s="121">
        <v>-599570870.11000001</v>
      </c>
      <c r="K45" s="121">
        <v>-679370272.47000003</v>
      </c>
      <c r="L45" s="121">
        <v>-633418542.64999998</v>
      </c>
      <c r="M45" s="121">
        <v>-732605186.99000001</v>
      </c>
      <c r="N45" s="121">
        <v>-847376455.91999996</v>
      </c>
      <c r="O45" s="121">
        <v>-995357116.42999995</v>
      </c>
      <c r="P45" s="121">
        <v>-1065187853.54</v>
      </c>
      <c r="Q45" s="121">
        <v>-1150952675.73</v>
      </c>
      <c r="R45" s="121">
        <v>-1088877896.6099999</v>
      </c>
      <c r="S45" s="121">
        <v>-1119551537.53</v>
      </c>
      <c r="T45" s="121">
        <v>-1118712756.0599999</v>
      </c>
      <c r="U45" s="121">
        <v>-1196937555.75</v>
      </c>
      <c r="V45" s="121">
        <v>-1182696598.8299999</v>
      </c>
      <c r="W45" s="121">
        <v>-1208053939.5799999</v>
      </c>
      <c r="X45" s="121">
        <v>-1208812380.3800001</v>
      </c>
    </row>
    <row r="46" spans="1:24" s="79" customFormat="1">
      <c r="A46" s="120" t="s">
        <v>888</v>
      </c>
      <c r="B46" s="121">
        <v>-390396000</v>
      </c>
      <c r="C46" s="121">
        <v>-430169000</v>
      </c>
      <c r="D46" s="121">
        <v>-420703952.86000001</v>
      </c>
      <c r="E46" s="121">
        <v>-462477000</v>
      </c>
      <c r="F46" s="121">
        <v>-350341000</v>
      </c>
      <c r="G46" s="121">
        <v>-415674000</v>
      </c>
      <c r="H46" s="121">
        <v>-438165000</v>
      </c>
      <c r="I46" s="121">
        <v>-372342000</v>
      </c>
      <c r="J46" s="121">
        <v>-401601000</v>
      </c>
      <c r="K46" s="121">
        <v>-312299000</v>
      </c>
      <c r="L46" s="121">
        <v>-397707000</v>
      </c>
      <c r="M46" s="121">
        <v>-493906000</v>
      </c>
      <c r="N46" s="121">
        <v>-526688000</v>
      </c>
      <c r="O46" s="121">
        <v>-602317000</v>
      </c>
      <c r="P46" s="121">
        <v>-754343000</v>
      </c>
      <c r="Q46" s="121">
        <v>-799542000</v>
      </c>
      <c r="R46" s="121">
        <v>-814283000</v>
      </c>
      <c r="S46" s="121">
        <v>-851280000</v>
      </c>
      <c r="T46" s="121">
        <v>-961864000</v>
      </c>
      <c r="U46" s="121">
        <v>-1160432000</v>
      </c>
      <c r="V46" s="121">
        <v>-975662000</v>
      </c>
      <c r="W46" s="121">
        <v>-905298000</v>
      </c>
      <c r="X46" s="121">
        <v>-905976000</v>
      </c>
    </row>
    <row r="47" spans="1:24" s="79" customFormat="1">
      <c r="A47" s="134" t="s">
        <v>223</v>
      </c>
      <c r="B47" s="135">
        <v>4247117412.260004</v>
      </c>
      <c r="C47" s="135">
        <v>4432347735.9300003</v>
      </c>
      <c r="D47" s="135">
        <v>4542773257.6098995</v>
      </c>
      <c r="E47" s="135">
        <v>4625264744.3999996</v>
      </c>
      <c r="F47" s="135">
        <v>3395347975.3600025</v>
      </c>
      <c r="G47" s="135">
        <v>3311130661.8099999</v>
      </c>
      <c r="H47" s="135">
        <v>3482066254.2699976</v>
      </c>
      <c r="I47" s="135">
        <v>3695272458.3499999</v>
      </c>
      <c r="J47" s="135">
        <v>4912928067.5700006</v>
      </c>
      <c r="K47" s="135">
        <v>5039056421.9700031</v>
      </c>
      <c r="L47" s="135">
        <v>5138705913.5799036</v>
      </c>
      <c r="M47" s="135">
        <v>5930431071.000001</v>
      </c>
      <c r="N47" s="135">
        <v>6633062608.5099993</v>
      </c>
      <c r="O47" s="135">
        <v>7867147924.3899994</v>
      </c>
      <c r="P47" s="135">
        <v>8402879809.4399796</v>
      </c>
      <c r="Q47" s="135">
        <v>9012228117.8701019</v>
      </c>
      <c r="R47" s="135">
        <v>8549533303.1399975</v>
      </c>
      <c r="S47" s="135">
        <v>8785081777.9900036</v>
      </c>
      <c r="T47" s="135">
        <v>8784806609.4000111</v>
      </c>
      <c r="U47" s="135">
        <v>9442220384.5500984</v>
      </c>
      <c r="V47" s="135">
        <v>9300259656.3099937</v>
      </c>
      <c r="W47" s="135">
        <v>9501714796.239996</v>
      </c>
      <c r="X47" s="135">
        <v>9514622113.3599968</v>
      </c>
    </row>
    <row r="48" spans="1:24" s="79" customFormat="1">
      <c r="A48" s="118" t="s">
        <v>224</v>
      </c>
      <c r="B48" s="119">
        <v>-242327412.25999999</v>
      </c>
      <c r="C48" s="119">
        <v>-225044735.92999983</v>
      </c>
      <c r="D48" s="119">
        <v>-286633257.61000031</v>
      </c>
      <c r="E48" s="119">
        <v>1068569255.5999994</v>
      </c>
      <c r="F48" s="119">
        <v>-190666975.36000001</v>
      </c>
      <c r="G48" s="119">
        <v>-102382661.80999999</v>
      </c>
      <c r="H48" s="119">
        <v>-397164254.26999998</v>
      </c>
      <c r="I48" s="119">
        <v>-496218458.35000008</v>
      </c>
      <c r="J48" s="119">
        <v>-687021067.56999993</v>
      </c>
      <c r="K48" s="119">
        <v>484637578.02999997</v>
      </c>
      <c r="L48" s="119">
        <v>-529867913.58000004</v>
      </c>
      <c r="M48" s="119">
        <v>-578468071</v>
      </c>
      <c r="N48" s="119">
        <v>47320391.489999935</v>
      </c>
      <c r="O48" s="119">
        <v>-178009924.39000005</v>
      </c>
      <c r="P48" s="119">
        <v>-260709809.44000003</v>
      </c>
      <c r="Q48" s="119">
        <v>-411677117.87</v>
      </c>
      <c r="R48" s="119">
        <v>-342941303.14000005</v>
      </c>
      <c r="S48" s="119">
        <v>-430804777.98999995</v>
      </c>
      <c r="T48" s="119">
        <v>-388655609.40000004</v>
      </c>
      <c r="U48" s="119">
        <v>-580289384.54999995</v>
      </c>
      <c r="V48" s="119">
        <v>-518058656.30999994</v>
      </c>
      <c r="W48" s="119">
        <v>-536612796.24000001</v>
      </c>
      <c r="X48" s="119">
        <v>-595052270.05000007</v>
      </c>
    </row>
    <row r="49" spans="1:24" s="79" customFormat="1">
      <c r="A49" s="120" t="s">
        <v>447</v>
      </c>
      <c r="B49" s="121">
        <v>-463795333</v>
      </c>
      <c r="C49" s="121">
        <v>-547352736</v>
      </c>
      <c r="D49" s="121">
        <v>-992648464</v>
      </c>
      <c r="E49" s="121">
        <v>-1270104050</v>
      </c>
      <c r="F49" s="121">
        <v>-350094995</v>
      </c>
      <c r="G49" s="121">
        <v>-198089501.00999999</v>
      </c>
      <c r="H49" s="121">
        <v>-578999369.86000001</v>
      </c>
      <c r="I49" s="121">
        <v>-375844124.13</v>
      </c>
      <c r="J49" s="121">
        <v>-531589915.94</v>
      </c>
      <c r="K49" s="121">
        <v>-372756938.47000003</v>
      </c>
      <c r="L49" s="121">
        <v>-399345967.44</v>
      </c>
      <c r="M49" s="121">
        <v>-502732111.32999998</v>
      </c>
      <c r="N49" s="121">
        <v>-554249114.47000003</v>
      </c>
      <c r="O49" s="121">
        <v>-495883519.22000003</v>
      </c>
      <c r="P49" s="121">
        <v>-508848115.98000002</v>
      </c>
      <c r="Q49" s="121">
        <v>-808678708.63</v>
      </c>
      <c r="R49" s="121">
        <v>-662110538.69000006</v>
      </c>
      <c r="S49" s="121">
        <v>-831746952.05999994</v>
      </c>
      <c r="T49" s="121">
        <v>-750370318.60000002</v>
      </c>
      <c r="U49" s="121">
        <v>-1120354164.01</v>
      </c>
      <c r="V49" s="121">
        <v>-1008762754.08</v>
      </c>
      <c r="W49" s="121">
        <v>-1036028569.12</v>
      </c>
      <c r="X49" s="121">
        <v>-1148856598.6600001</v>
      </c>
    </row>
    <row r="50" spans="1:24" s="79" customFormat="1">
      <c r="A50" s="120" t="s">
        <v>867</v>
      </c>
      <c r="B50" s="121">
        <v>20200312</v>
      </c>
      <c r="C50" s="121">
        <v>3085660</v>
      </c>
      <c r="D50" s="121">
        <v>10621206</v>
      </c>
      <c r="E50" s="121">
        <v>-2194960047.25</v>
      </c>
      <c r="F50" s="121">
        <v>1118691</v>
      </c>
      <c r="G50" s="121">
        <v>421157.93</v>
      </c>
      <c r="H50" s="121">
        <v>1603565.19</v>
      </c>
      <c r="I50" s="121">
        <v>3275770.31</v>
      </c>
      <c r="J50" s="121">
        <v>0</v>
      </c>
      <c r="K50" s="121">
        <v>0</v>
      </c>
      <c r="L50" s="121">
        <v>0</v>
      </c>
      <c r="M50" s="121">
        <v>0</v>
      </c>
      <c r="N50" s="121">
        <v>0</v>
      </c>
      <c r="O50" s="121">
        <v>0</v>
      </c>
      <c r="P50" s="121">
        <v>0</v>
      </c>
      <c r="Q50" s="121">
        <v>0</v>
      </c>
      <c r="R50" s="121">
        <v>0</v>
      </c>
      <c r="S50" s="121">
        <v>0</v>
      </c>
      <c r="T50" s="121">
        <v>0</v>
      </c>
      <c r="U50" s="121">
        <v>0</v>
      </c>
      <c r="V50" s="121">
        <v>0</v>
      </c>
      <c r="W50" s="121">
        <v>0</v>
      </c>
      <c r="X50" s="121">
        <v>0</v>
      </c>
    </row>
    <row r="51" spans="1:24" s="79" customFormat="1">
      <c r="A51" s="120" t="s">
        <v>1046</v>
      </c>
      <c r="B51" s="121">
        <v>0</v>
      </c>
      <c r="C51" s="121">
        <v>-1578640000</v>
      </c>
      <c r="D51" s="121">
        <v>0</v>
      </c>
      <c r="E51" s="121">
        <v>0</v>
      </c>
      <c r="F51" s="121">
        <v>0</v>
      </c>
      <c r="G51" s="121">
        <v>0</v>
      </c>
      <c r="H51" s="121">
        <v>0</v>
      </c>
      <c r="I51" s="121">
        <v>0</v>
      </c>
      <c r="J51" s="121">
        <v>0</v>
      </c>
      <c r="K51" s="121">
        <v>0</v>
      </c>
      <c r="L51" s="121">
        <v>0</v>
      </c>
      <c r="M51" s="121">
        <v>0</v>
      </c>
      <c r="N51" s="121">
        <v>0</v>
      </c>
      <c r="O51" s="121">
        <v>0</v>
      </c>
      <c r="P51" s="121">
        <v>0</v>
      </c>
      <c r="Q51" s="121">
        <v>0</v>
      </c>
      <c r="R51" s="121">
        <v>0</v>
      </c>
      <c r="S51" s="121">
        <v>0</v>
      </c>
      <c r="T51" s="121">
        <v>0</v>
      </c>
      <c r="U51" s="121">
        <v>0</v>
      </c>
      <c r="V51" s="121">
        <v>0</v>
      </c>
      <c r="W51" s="121">
        <v>0</v>
      </c>
      <c r="X51" s="121">
        <v>0</v>
      </c>
    </row>
    <row r="52" spans="1:24" s="79" customFormat="1">
      <c r="A52" s="120" t="s">
        <v>1152</v>
      </c>
      <c r="B52" s="121">
        <v>0</v>
      </c>
      <c r="C52" s="121">
        <v>1033508989.86</v>
      </c>
      <c r="D52" s="121">
        <v>0</v>
      </c>
      <c r="E52" s="121">
        <v>0</v>
      </c>
      <c r="F52" s="121">
        <v>0</v>
      </c>
      <c r="G52" s="121">
        <v>0</v>
      </c>
      <c r="H52" s="121">
        <v>0</v>
      </c>
      <c r="I52" s="121">
        <v>0</v>
      </c>
      <c r="J52" s="121">
        <v>0</v>
      </c>
      <c r="K52" s="121">
        <v>0</v>
      </c>
      <c r="L52" s="121">
        <v>0</v>
      </c>
      <c r="M52" s="121">
        <v>0</v>
      </c>
      <c r="N52" s="121">
        <v>0</v>
      </c>
      <c r="O52" s="121">
        <v>0</v>
      </c>
      <c r="P52" s="121">
        <v>0</v>
      </c>
      <c r="Q52" s="121">
        <v>0</v>
      </c>
      <c r="R52" s="121">
        <v>0</v>
      </c>
      <c r="S52" s="121">
        <v>0</v>
      </c>
      <c r="T52" s="121">
        <v>0</v>
      </c>
      <c r="U52" s="121">
        <v>0</v>
      </c>
      <c r="V52" s="121">
        <v>0</v>
      </c>
      <c r="W52" s="121">
        <v>0</v>
      </c>
      <c r="X52" s="121">
        <v>0</v>
      </c>
    </row>
    <row r="53" spans="1:24" s="79" customFormat="1">
      <c r="A53" s="120" t="s">
        <v>1153</v>
      </c>
      <c r="B53" s="121">
        <v>0</v>
      </c>
      <c r="C53" s="121">
        <v>0</v>
      </c>
      <c r="D53" s="121">
        <v>0</v>
      </c>
      <c r="E53" s="121">
        <v>4973394250.1499996</v>
      </c>
      <c r="F53" s="121">
        <v>0</v>
      </c>
      <c r="G53" s="121">
        <v>0</v>
      </c>
      <c r="H53" s="121">
        <v>0</v>
      </c>
      <c r="I53" s="121">
        <v>0</v>
      </c>
      <c r="J53" s="121">
        <v>0</v>
      </c>
      <c r="K53" s="121">
        <v>719640844.33000004</v>
      </c>
      <c r="L53" s="121">
        <v>-360000000</v>
      </c>
      <c r="M53" s="121">
        <v>-359640844.32999998</v>
      </c>
      <c r="N53" s="121">
        <v>0</v>
      </c>
      <c r="O53" s="121">
        <v>0</v>
      </c>
      <c r="P53" s="121">
        <v>0</v>
      </c>
      <c r="Q53" s="121">
        <v>0</v>
      </c>
      <c r="R53" s="121">
        <v>0</v>
      </c>
      <c r="S53" s="121">
        <v>0</v>
      </c>
      <c r="T53" s="121">
        <v>0</v>
      </c>
      <c r="U53" s="121">
        <v>0</v>
      </c>
      <c r="V53" s="121">
        <v>0</v>
      </c>
      <c r="W53" s="121">
        <v>0</v>
      </c>
      <c r="X53" s="121">
        <v>0</v>
      </c>
    </row>
    <row r="54" spans="1:24" s="79" customFormat="1">
      <c r="A54" s="120" t="s">
        <v>1042</v>
      </c>
      <c r="B54" s="121">
        <v>0</v>
      </c>
      <c r="C54" s="121">
        <v>0</v>
      </c>
      <c r="D54" s="121">
        <v>2733262999.6399999</v>
      </c>
      <c r="E54" s="121">
        <v>0</v>
      </c>
      <c r="F54" s="121">
        <v>0</v>
      </c>
      <c r="G54" s="121">
        <v>0</v>
      </c>
      <c r="H54" s="121">
        <v>0</v>
      </c>
      <c r="I54" s="121">
        <v>0</v>
      </c>
      <c r="J54" s="121">
        <v>0</v>
      </c>
      <c r="K54" s="121">
        <v>0</v>
      </c>
      <c r="L54" s="121">
        <v>0</v>
      </c>
      <c r="M54" s="121">
        <v>0</v>
      </c>
      <c r="N54" s="121">
        <v>0</v>
      </c>
      <c r="O54" s="121">
        <v>0</v>
      </c>
      <c r="P54" s="121">
        <v>0</v>
      </c>
      <c r="Q54" s="121">
        <v>0</v>
      </c>
      <c r="R54" s="121">
        <v>0</v>
      </c>
      <c r="S54" s="121">
        <v>0</v>
      </c>
      <c r="T54" s="121">
        <v>0</v>
      </c>
      <c r="U54" s="121">
        <v>0</v>
      </c>
      <c r="V54" s="121">
        <v>0</v>
      </c>
      <c r="W54" s="121">
        <v>0</v>
      </c>
      <c r="X54" s="121">
        <v>0</v>
      </c>
    </row>
    <row r="55" spans="1:24" s="79" customFormat="1">
      <c r="A55" s="120" t="s">
        <v>1043</v>
      </c>
      <c r="B55" s="121">
        <v>0</v>
      </c>
      <c r="C55" s="121">
        <v>0</v>
      </c>
      <c r="D55" s="121">
        <v>-250455513.90000001</v>
      </c>
      <c r="E55" s="121">
        <v>0</v>
      </c>
      <c r="F55" s="121">
        <v>0</v>
      </c>
      <c r="G55" s="121">
        <v>0</v>
      </c>
      <c r="H55" s="121">
        <v>0</v>
      </c>
      <c r="I55" s="121">
        <v>0</v>
      </c>
      <c r="J55" s="121">
        <v>0</v>
      </c>
      <c r="K55" s="121">
        <v>0</v>
      </c>
      <c r="L55" s="121">
        <v>0</v>
      </c>
      <c r="M55" s="121">
        <v>0</v>
      </c>
      <c r="N55" s="121">
        <v>0</v>
      </c>
      <c r="O55" s="121">
        <v>0</v>
      </c>
      <c r="P55" s="121">
        <v>0</v>
      </c>
      <c r="Q55" s="121">
        <v>0</v>
      </c>
      <c r="R55" s="121">
        <v>0</v>
      </c>
      <c r="S55" s="121">
        <v>0</v>
      </c>
      <c r="T55" s="121">
        <v>0</v>
      </c>
      <c r="U55" s="121">
        <v>0</v>
      </c>
      <c r="V55" s="121">
        <v>0</v>
      </c>
      <c r="W55" s="121">
        <v>0</v>
      </c>
      <c r="X55" s="121">
        <v>0</v>
      </c>
    </row>
    <row r="56" spans="1:24" s="79" customFormat="1">
      <c r="A56" s="120" t="s">
        <v>1044</v>
      </c>
      <c r="B56" s="121">
        <v>0</v>
      </c>
      <c r="C56" s="121">
        <v>0</v>
      </c>
      <c r="D56" s="121">
        <v>-982690003.10000002</v>
      </c>
      <c r="E56" s="121">
        <v>0</v>
      </c>
      <c r="F56" s="121">
        <v>0</v>
      </c>
      <c r="G56" s="121">
        <v>0</v>
      </c>
      <c r="H56" s="121">
        <v>0</v>
      </c>
      <c r="I56" s="121">
        <v>0</v>
      </c>
      <c r="J56" s="121">
        <v>0</v>
      </c>
      <c r="K56" s="121">
        <v>0</v>
      </c>
      <c r="L56" s="121">
        <v>0</v>
      </c>
      <c r="M56" s="121">
        <v>0</v>
      </c>
      <c r="N56" s="121">
        <v>0</v>
      </c>
      <c r="O56" s="121">
        <v>0</v>
      </c>
      <c r="P56" s="121">
        <v>0</v>
      </c>
      <c r="Q56" s="121">
        <v>0</v>
      </c>
      <c r="R56" s="121">
        <v>0</v>
      </c>
      <c r="S56" s="121">
        <v>0</v>
      </c>
      <c r="T56" s="121">
        <v>0</v>
      </c>
      <c r="U56" s="121">
        <v>0</v>
      </c>
      <c r="V56" s="121">
        <v>0</v>
      </c>
      <c r="W56" s="121">
        <v>0</v>
      </c>
      <c r="X56" s="121">
        <v>0</v>
      </c>
    </row>
    <row r="57" spans="1:24" s="79" customFormat="1">
      <c r="A57" s="120" t="s">
        <v>1045</v>
      </c>
      <c r="B57" s="121">
        <v>0</v>
      </c>
      <c r="C57" s="121">
        <v>0</v>
      </c>
      <c r="D57" s="121">
        <v>-853383501.21000004</v>
      </c>
      <c r="E57" s="121">
        <v>0</v>
      </c>
      <c r="F57" s="121">
        <v>0</v>
      </c>
      <c r="G57" s="121">
        <v>0</v>
      </c>
      <c r="H57" s="121">
        <v>0</v>
      </c>
      <c r="I57" s="121">
        <v>0</v>
      </c>
      <c r="J57" s="121">
        <v>0</v>
      </c>
      <c r="K57" s="121">
        <v>0</v>
      </c>
      <c r="L57" s="121">
        <v>0</v>
      </c>
      <c r="M57" s="121">
        <v>0</v>
      </c>
      <c r="N57" s="121">
        <v>0</v>
      </c>
      <c r="O57" s="121">
        <v>0</v>
      </c>
      <c r="P57" s="121">
        <v>0</v>
      </c>
      <c r="Q57" s="121">
        <v>0</v>
      </c>
      <c r="R57" s="121">
        <v>0</v>
      </c>
      <c r="S57" s="121">
        <v>0</v>
      </c>
      <c r="T57" s="121">
        <v>0</v>
      </c>
      <c r="U57" s="121">
        <v>0</v>
      </c>
      <c r="V57" s="121">
        <v>-1716950947.1300001</v>
      </c>
      <c r="W57" s="121">
        <v>0</v>
      </c>
      <c r="X57" s="121">
        <v>0</v>
      </c>
    </row>
    <row r="58" spans="1:24" s="79" customFormat="1">
      <c r="A58" s="120" t="s">
        <v>1047</v>
      </c>
      <c r="B58" s="121">
        <v>0</v>
      </c>
      <c r="C58" s="121">
        <v>0</v>
      </c>
      <c r="D58" s="121">
        <v>0</v>
      </c>
      <c r="E58" s="121">
        <v>-2934353216.8800001</v>
      </c>
      <c r="F58" s="121">
        <v>0</v>
      </c>
      <c r="G58" s="121">
        <v>0</v>
      </c>
      <c r="H58" s="121">
        <v>0</v>
      </c>
      <c r="I58" s="121">
        <v>0</v>
      </c>
      <c r="J58" s="121">
        <v>0</v>
      </c>
      <c r="K58" s="121">
        <v>0</v>
      </c>
      <c r="L58" s="121">
        <v>0</v>
      </c>
      <c r="M58" s="121">
        <v>0</v>
      </c>
      <c r="N58" s="121">
        <v>0</v>
      </c>
      <c r="O58" s="121">
        <v>0</v>
      </c>
      <c r="P58" s="121">
        <v>0</v>
      </c>
      <c r="Q58" s="121">
        <v>0</v>
      </c>
      <c r="R58" s="121">
        <v>0</v>
      </c>
      <c r="S58" s="121">
        <v>0</v>
      </c>
      <c r="T58" s="121">
        <v>0</v>
      </c>
      <c r="U58" s="121">
        <v>0</v>
      </c>
      <c r="V58" s="121">
        <v>0</v>
      </c>
      <c r="W58" s="121">
        <v>0</v>
      </c>
      <c r="X58" s="121">
        <v>0</v>
      </c>
    </row>
    <row r="59" spans="1:24" s="79" customFormat="1">
      <c r="A59" s="120" t="s">
        <v>1154</v>
      </c>
      <c r="B59" s="121">
        <v>0</v>
      </c>
      <c r="C59" s="121">
        <v>0</v>
      </c>
      <c r="D59" s="121">
        <v>0</v>
      </c>
      <c r="E59" s="121">
        <v>0</v>
      </c>
      <c r="F59" s="121">
        <v>0</v>
      </c>
      <c r="G59" s="121">
        <v>0</v>
      </c>
      <c r="H59" s="121">
        <v>-189402000</v>
      </c>
      <c r="I59" s="121">
        <v>0</v>
      </c>
      <c r="J59" s="121">
        <v>0</v>
      </c>
      <c r="K59" s="121">
        <v>0</v>
      </c>
      <c r="L59" s="121">
        <v>0</v>
      </c>
      <c r="M59" s="121">
        <v>0</v>
      </c>
      <c r="N59" s="121">
        <v>0</v>
      </c>
      <c r="O59" s="121">
        <v>0</v>
      </c>
      <c r="P59" s="121">
        <v>0</v>
      </c>
      <c r="Q59" s="121">
        <v>0</v>
      </c>
      <c r="R59" s="121">
        <v>0</v>
      </c>
      <c r="S59" s="121">
        <v>0</v>
      </c>
      <c r="T59" s="121">
        <v>0</v>
      </c>
      <c r="U59" s="121">
        <v>0</v>
      </c>
      <c r="V59" s="121">
        <v>0</v>
      </c>
      <c r="W59" s="121">
        <v>0</v>
      </c>
      <c r="X59" s="121">
        <v>0</v>
      </c>
    </row>
    <row r="60" spans="1:24" s="79" customFormat="1">
      <c r="A60" s="120" t="s">
        <v>1155</v>
      </c>
      <c r="B60" s="121">
        <v>0</v>
      </c>
      <c r="C60" s="121">
        <v>0</v>
      </c>
      <c r="D60" s="121">
        <v>0</v>
      </c>
      <c r="E60" s="121">
        <v>0</v>
      </c>
      <c r="F60" s="121">
        <v>0</v>
      </c>
      <c r="G60" s="121">
        <v>0</v>
      </c>
      <c r="H60" s="121">
        <v>0</v>
      </c>
      <c r="I60" s="121">
        <v>-585471601.58000004</v>
      </c>
      <c r="J60" s="121">
        <v>0</v>
      </c>
      <c r="K60" s="121">
        <v>0</v>
      </c>
      <c r="L60" s="121">
        <v>0</v>
      </c>
      <c r="M60" s="121">
        <v>0</v>
      </c>
      <c r="N60" s="121">
        <v>0</v>
      </c>
      <c r="O60" s="121">
        <v>0</v>
      </c>
      <c r="P60" s="121">
        <v>0</v>
      </c>
      <c r="Q60" s="121">
        <v>0</v>
      </c>
      <c r="R60" s="121">
        <v>0</v>
      </c>
      <c r="S60" s="121">
        <v>0</v>
      </c>
      <c r="T60" s="121">
        <v>0</v>
      </c>
      <c r="U60" s="121">
        <v>0</v>
      </c>
      <c r="V60" s="121">
        <v>0</v>
      </c>
      <c r="W60" s="121">
        <v>0</v>
      </c>
      <c r="X60" s="121">
        <v>0</v>
      </c>
    </row>
    <row r="61" spans="1:24" s="79" customFormat="1">
      <c r="A61" s="120" t="s">
        <v>1182</v>
      </c>
      <c r="B61" s="121">
        <v>0</v>
      </c>
      <c r="C61" s="121">
        <v>0</v>
      </c>
      <c r="D61" s="121">
        <v>0</v>
      </c>
      <c r="E61" s="121">
        <v>0</v>
      </c>
      <c r="F61" s="121">
        <v>0</v>
      </c>
      <c r="G61" s="121">
        <v>0</v>
      </c>
      <c r="H61" s="121">
        <v>0</v>
      </c>
      <c r="I61" s="121">
        <v>0</v>
      </c>
      <c r="J61" s="121">
        <v>-794829167.92999995</v>
      </c>
      <c r="K61" s="121">
        <v>0</v>
      </c>
      <c r="L61" s="121">
        <v>0</v>
      </c>
      <c r="M61" s="121">
        <v>0</v>
      </c>
      <c r="N61" s="121">
        <v>0</v>
      </c>
      <c r="O61" s="121">
        <v>0</v>
      </c>
      <c r="P61" s="121">
        <v>0</v>
      </c>
      <c r="Q61" s="121">
        <v>0</v>
      </c>
      <c r="R61" s="121">
        <v>0</v>
      </c>
      <c r="S61" s="121">
        <v>0</v>
      </c>
      <c r="T61" s="121">
        <v>0</v>
      </c>
      <c r="U61" s="121">
        <v>0</v>
      </c>
      <c r="V61" s="121">
        <v>0</v>
      </c>
      <c r="W61" s="121">
        <v>0</v>
      </c>
      <c r="X61" s="121">
        <v>0</v>
      </c>
    </row>
    <row r="62" spans="1:24" s="79" customFormat="1">
      <c r="A62" s="120" t="s">
        <v>1199</v>
      </c>
      <c r="B62" s="121">
        <v>0</v>
      </c>
      <c r="C62" s="121">
        <v>0</v>
      </c>
      <c r="D62" s="121">
        <v>0</v>
      </c>
      <c r="E62" s="121">
        <v>0</v>
      </c>
      <c r="F62" s="121">
        <v>0</v>
      </c>
      <c r="G62" s="121">
        <v>0</v>
      </c>
      <c r="H62" s="121">
        <v>0</v>
      </c>
      <c r="I62" s="121">
        <v>0</v>
      </c>
      <c r="J62" s="121">
        <v>0</v>
      </c>
      <c r="K62" s="121">
        <v>0</v>
      </c>
      <c r="L62" s="121">
        <v>0</v>
      </c>
      <c r="M62" s="121">
        <v>0</v>
      </c>
      <c r="N62" s="121">
        <v>337850605.77999997</v>
      </c>
      <c r="O62" s="121">
        <v>0</v>
      </c>
      <c r="P62" s="121">
        <v>0</v>
      </c>
      <c r="Q62" s="121">
        <v>0</v>
      </c>
      <c r="R62" s="121">
        <v>0</v>
      </c>
      <c r="S62" s="121">
        <v>0</v>
      </c>
      <c r="T62" s="121">
        <v>0</v>
      </c>
      <c r="U62" s="121">
        <v>0</v>
      </c>
      <c r="V62" s="121">
        <v>0</v>
      </c>
      <c r="W62" s="121">
        <v>0</v>
      </c>
      <c r="X62" s="121">
        <v>0</v>
      </c>
    </row>
    <row r="63" spans="1:24" s="79" customFormat="1">
      <c r="A63" s="120" t="s">
        <v>1200</v>
      </c>
      <c r="B63" s="121">
        <v>0</v>
      </c>
      <c r="C63" s="121">
        <v>0</v>
      </c>
      <c r="D63" s="121">
        <v>0</v>
      </c>
      <c r="E63" s="121">
        <v>0</v>
      </c>
      <c r="F63" s="121">
        <v>0</v>
      </c>
      <c r="G63" s="121">
        <v>0</v>
      </c>
      <c r="H63" s="121">
        <v>0</v>
      </c>
      <c r="I63" s="121">
        <v>0</v>
      </c>
      <c r="J63" s="121">
        <v>0</v>
      </c>
      <c r="K63" s="121">
        <v>0</v>
      </c>
      <c r="L63" s="121">
        <v>0</v>
      </c>
      <c r="M63" s="121">
        <v>0</v>
      </c>
      <c r="N63" s="121">
        <v>240189007.38</v>
      </c>
      <c r="O63" s="121">
        <v>0</v>
      </c>
      <c r="P63" s="121">
        <v>0</v>
      </c>
      <c r="Q63" s="121">
        <v>0</v>
      </c>
      <c r="R63" s="121">
        <v>0</v>
      </c>
      <c r="S63" s="121">
        <v>0</v>
      </c>
      <c r="T63" s="121">
        <v>0</v>
      </c>
      <c r="U63" s="121">
        <v>0</v>
      </c>
      <c r="V63" s="121">
        <v>0</v>
      </c>
      <c r="W63" s="121">
        <v>0</v>
      </c>
      <c r="X63" s="121">
        <v>0</v>
      </c>
    </row>
    <row r="64" spans="1:24" s="79" customFormat="1">
      <c r="A64" s="120" t="s">
        <v>1201</v>
      </c>
      <c r="B64" s="121">
        <v>0</v>
      </c>
      <c r="C64" s="121">
        <v>0</v>
      </c>
      <c r="D64" s="121">
        <v>0</v>
      </c>
      <c r="E64" s="121">
        <v>0</v>
      </c>
      <c r="F64" s="121">
        <v>0</v>
      </c>
      <c r="G64" s="121">
        <v>0</v>
      </c>
      <c r="H64" s="121">
        <v>0</v>
      </c>
      <c r="I64" s="121">
        <v>0</v>
      </c>
      <c r="J64" s="121">
        <v>0</v>
      </c>
      <c r="K64" s="121">
        <v>0</v>
      </c>
      <c r="L64" s="121">
        <v>0</v>
      </c>
      <c r="M64" s="121">
        <v>0</v>
      </c>
      <c r="N64" s="121">
        <v>0</v>
      </c>
      <c r="O64" s="121">
        <v>83711647.390000001</v>
      </c>
      <c r="P64" s="121">
        <v>0</v>
      </c>
      <c r="Q64" s="121">
        <v>0</v>
      </c>
      <c r="R64" s="121">
        <v>0</v>
      </c>
      <c r="S64" s="121">
        <v>0</v>
      </c>
      <c r="T64" s="121">
        <v>0</v>
      </c>
      <c r="U64" s="121">
        <v>0</v>
      </c>
      <c r="V64" s="121">
        <v>0</v>
      </c>
      <c r="W64" s="121">
        <v>0</v>
      </c>
      <c r="X64" s="121">
        <v>0</v>
      </c>
    </row>
    <row r="65" spans="1:24" s="79" customFormat="1">
      <c r="A65" s="120" t="s">
        <v>1362</v>
      </c>
      <c r="B65" s="121">
        <v>0</v>
      </c>
      <c r="C65" s="121">
        <v>0</v>
      </c>
      <c r="D65" s="121">
        <v>0</v>
      </c>
      <c r="E65" s="121">
        <v>0</v>
      </c>
      <c r="F65" s="121">
        <v>0</v>
      </c>
      <c r="G65" s="121">
        <v>0</v>
      </c>
      <c r="H65" s="121">
        <v>0</v>
      </c>
      <c r="I65" s="121">
        <v>0</v>
      </c>
      <c r="J65" s="121">
        <v>0</v>
      </c>
      <c r="K65" s="121">
        <v>0</v>
      </c>
      <c r="L65" s="121">
        <v>0</v>
      </c>
      <c r="M65" s="121">
        <v>0</v>
      </c>
      <c r="N65" s="121">
        <v>0</v>
      </c>
      <c r="O65" s="121">
        <v>0</v>
      </c>
      <c r="P65" s="121">
        <v>0</v>
      </c>
      <c r="Q65" s="121">
        <v>0</v>
      </c>
      <c r="R65" s="121">
        <v>0</v>
      </c>
      <c r="S65" s="121">
        <v>0</v>
      </c>
      <c r="T65" s="121">
        <v>0</v>
      </c>
      <c r="U65" s="121">
        <v>0</v>
      </c>
      <c r="V65" s="121">
        <v>949029000</v>
      </c>
      <c r="W65" s="121">
        <v>0</v>
      </c>
      <c r="X65" s="121">
        <v>0</v>
      </c>
    </row>
    <row r="66" spans="1:24" s="79" customFormat="1">
      <c r="A66" s="120" t="s">
        <v>1156</v>
      </c>
      <c r="B66" s="121">
        <v>0</v>
      </c>
      <c r="C66" s="121">
        <v>0</v>
      </c>
      <c r="D66" s="121">
        <v>0</v>
      </c>
      <c r="E66" s="121">
        <v>0</v>
      </c>
      <c r="F66" s="121">
        <v>0</v>
      </c>
      <c r="G66" s="121">
        <v>0</v>
      </c>
      <c r="H66" s="121">
        <v>0</v>
      </c>
      <c r="I66" s="121">
        <v>0</v>
      </c>
      <c r="J66" s="121">
        <v>0</v>
      </c>
      <c r="K66" s="121">
        <v>0</v>
      </c>
      <c r="L66" s="121">
        <v>0</v>
      </c>
      <c r="M66" s="121">
        <v>0</v>
      </c>
      <c r="N66" s="121">
        <v>0</v>
      </c>
      <c r="O66" s="121">
        <v>0</v>
      </c>
      <c r="P66" s="121">
        <v>0</v>
      </c>
      <c r="Q66" s="121">
        <v>0</v>
      </c>
      <c r="R66" s="121">
        <v>0</v>
      </c>
      <c r="S66" s="121">
        <v>0</v>
      </c>
      <c r="T66" s="121">
        <v>0</v>
      </c>
      <c r="U66" s="121">
        <v>0</v>
      </c>
      <c r="V66" s="121">
        <v>0</v>
      </c>
      <c r="W66" s="121">
        <v>0</v>
      </c>
      <c r="X66" s="121">
        <v>0</v>
      </c>
    </row>
    <row r="67" spans="1:24" s="79" customFormat="1" ht="13.5" thickBot="1">
      <c r="A67" s="132" t="s">
        <v>215</v>
      </c>
      <c r="B67" s="133">
        <v>4004790000.0000038</v>
      </c>
      <c r="C67" s="133">
        <v>4207303000.0000005</v>
      </c>
      <c r="D67" s="133">
        <v>4256139999.9998994</v>
      </c>
      <c r="E67" s="133">
        <v>5693833999.999999</v>
      </c>
      <c r="F67" s="133">
        <v>3204681000.0000024</v>
      </c>
      <c r="G67" s="133">
        <v>3208748000</v>
      </c>
      <c r="H67" s="133">
        <v>3084901999.9999976</v>
      </c>
      <c r="I67" s="133">
        <v>3199054000</v>
      </c>
      <c r="J67" s="133">
        <v>4225907000.000001</v>
      </c>
      <c r="K67" s="133">
        <v>5523694000.0000029</v>
      </c>
      <c r="L67" s="133">
        <v>4608837999.9999037</v>
      </c>
      <c r="M67" s="133">
        <v>5351963000.000001</v>
      </c>
      <c r="N67" s="133">
        <v>6680382999.999999</v>
      </c>
      <c r="O67" s="133">
        <v>7689137999.999999</v>
      </c>
      <c r="P67" s="133">
        <v>8142169999.99998</v>
      </c>
      <c r="Q67" s="133">
        <v>8600551000.0001011</v>
      </c>
      <c r="R67" s="133">
        <v>8206591999.9999971</v>
      </c>
      <c r="S67" s="133">
        <v>8354277000.0000038</v>
      </c>
      <c r="T67" s="133">
        <v>8396151000.0000114</v>
      </c>
      <c r="U67" s="133">
        <v>8861931000.0000992</v>
      </c>
      <c r="V67" s="133">
        <v>8782200999.9999943</v>
      </c>
      <c r="W67" s="133">
        <v>8965101999.9999962</v>
      </c>
      <c r="X67" s="133">
        <v>8919569843.3099976</v>
      </c>
    </row>
    <row r="68" spans="1:24" s="89" customFormat="1" ht="13.5" thickTop="1"/>
    <row r="69" spans="1:24" s="89" customFormat="1"/>
    <row r="70" spans="1:24" s="89" customFormat="1"/>
    <row r="71" spans="1:24" s="89" customFormat="1"/>
    <row r="72" spans="1:24" s="89" customFormat="1"/>
    <row r="73" spans="1:24" s="89" customFormat="1">
      <c r="A73" s="657" t="s">
        <v>1158</v>
      </c>
    </row>
    <row r="74" spans="1:24" s="89" customFormat="1">
      <c r="A74" s="658" t="s">
        <v>1159</v>
      </c>
    </row>
    <row r="75" spans="1:24" s="89" customFormat="1">
      <c r="A75" s="658" t="s">
        <v>1160</v>
      </c>
    </row>
    <row r="76" spans="1:24" s="89" customFormat="1"/>
    <row r="77" spans="1:24" s="89" customFormat="1"/>
    <row r="78" spans="1:24" s="89" customFormat="1"/>
    <row r="79" spans="1:24" s="89" customFormat="1"/>
    <row r="80" spans="1:24" s="89" customFormat="1"/>
    <row r="81" s="89" customFormat="1"/>
    <row r="82" s="89" customFormat="1"/>
    <row r="83" s="89" customFormat="1"/>
  </sheetData>
  <sheetProtection sheet="1" objects="1" scenarios="1"/>
  <hyperlinks>
    <hyperlink ref="A4" location="'Index'!B29" display="Índice!A1" xr:uid="{E902256F-A0C5-43EF-BB7B-0E0831AAED32}"/>
  </hyperlinks>
  <pageMargins left="0.511811024" right="0.511811024" top="0.78740157499999996" bottom="0.78740157499999996" header="0.31496062000000002" footer="0.31496062000000002"/>
  <pageSetup paperSize="9" orientation="portrait" r:id="rId1"/>
  <headerFooter>
    <oddHeader>&amp;R&amp;"Calibri"&amp;10&amp;K000000 #interna&amp;1#_x000D_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917AA-AD08-4B72-921B-134C23DABEF1}">
  <sheetPr codeName="Plan59">
    <tabColor rgb="FFFFCC00"/>
  </sheetPr>
  <dimension ref="A1:AR60"/>
  <sheetViews>
    <sheetView showGridLines="0" showRowColHeaders="0" zoomScaleNormal="100" workbookViewId="0">
      <pane xSplit="1" ySplit="5" topLeftCell="B40" activePane="bottomRight" state="frozen"/>
      <selection pane="topRight" activeCell="B1" sqref="B1"/>
      <selection pane="bottomLeft" activeCell="A6" sqref="A6"/>
      <selection pane="bottomRight" activeCell="A4" sqref="A4"/>
    </sheetView>
  </sheetViews>
  <sheetFormatPr defaultColWidth="12.42578125" defaultRowHeight="12.75"/>
  <cols>
    <col min="1" max="1" width="64.7109375" customWidth="1"/>
    <col min="2" max="236" width="12.7109375" customWidth="1"/>
  </cols>
  <sheetData>
    <row r="1" spans="1:44" s="169" customFormat="1" ht="16.350000000000001" customHeight="1">
      <c r="A1" s="90"/>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row>
    <row r="2" spans="1:44" s="169" customFormat="1" ht="33" customHeight="1">
      <c r="A2" s="616" t="s">
        <v>586</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row>
    <row r="3" spans="1:44" s="169" customFormat="1" ht="16.350000000000001" customHeight="1">
      <c r="A3" s="617" t="s">
        <v>1443</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row>
    <row r="4" spans="1:44" s="169" customFormat="1" ht="16.350000000000001" customHeight="1">
      <c r="A4" s="95" t="s">
        <v>1457</v>
      </c>
      <c r="B4" s="93" t="s">
        <v>1492</v>
      </c>
      <c r="C4" s="93" t="s">
        <v>1493</v>
      </c>
      <c r="D4" s="93" t="s">
        <v>1494</v>
      </c>
      <c r="E4" s="93" t="s">
        <v>1495</v>
      </c>
      <c r="F4" s="94" t="s">
        <v>1496</v>
      </c>
      <c r="G4" s="94" t="s">
        <v>1497</v>
      </c>
      <c r="H4" s="94" t="s">
        <v>1498</v>
      </c>
      <c r="I4" s="94" t="s">
        <v>1499</v>
      </c>
      <c r="J4" s="94" t="s">
        <v>1500</v>
      </c>
      <c r="K4" s="94" t="s">
        <v>1501</v>
      </c>
      <c r="L4" s="94" t="s">
        <v>1502</v>
      </c>
      <c r="M4" s="94" t="s">
        <v>1503</v>
      </c>
      <c r="N4" s="94" t="s">
        <v>1504</v>
      </c>
      <c r="O4" s="94" t="s">
        <v>1505</v>
      </c>
      <c r="P4" s="94" t="s">
        <v>1506</v>
      </c>
      <c r="Q4" s="94" t="s">
        <v>1507</v>
      </c>
      <c r="R4" s="94" t="s">
        <v>1508</v>
      </c>
      <c r="S4" s="94" t="s">
        <v>1509</v>
      </c>
      <c r="T4" s="94" t="s">
        <v>1510</v>
      </c>
      <c r="U4" s="94" t="s">
        <v>1511</v>
      </c>
      <c r="V4" s="94" t="s">
        <v>1512</v>
      </c>
      <c r="W4" s="94" t="s">
        <v>1513</v>
      </c>
      <c r="X4" s="94" t="s">
        <v>1514</v>
      </c>
      <c r="Y4" s="94" t="s">
        <v>1515</v>
      </c>
      <c r="Z4" s="94" t="s">
        <v>1516</v>
      </c>
      <c r="AA4" s="94" t="s">
        <v>1517</v>
      </c>
      <c r="AB4" s="94" t="s">
        <v>1518</v>
      </c>
      <c r="AC4" s="94" t="s">
        <v>1519</v>
      </c>
      <c r="AD4" s="94" t="s">
        <v>1520</v>
      </c>
      <c r="AE4" s="94" t="s">
        <v>1388</v>
      </c>
      <c r="AF4" s="94" t="s">
        <v>1389</v>
      </c>
      <c r="AG4" s="94" t="s">
        <v>1390</v>
      </c>
      <c r="AH4" s="94" t="s">
        <v>1391</v>
      </c>
      <c r="AI4" s="94" t="s">
        <v>1392</v>
      </c>
      <c r="AJ4" s="94" t="s">
        <v>1393</v>
      </c>
      <c r="AK4" s="94" t="s">
        <v>1394</v>
      </c>
      <c r="AL4" s="94" t="s">
        <v>1395</v>
      </c>
      <c r="AM4" s="94" t="s">
        <v>1396</v>
      </c>
      <c r="AN4" s="94" t="s">
        <v>1397</v>
      </c>
      <c r="AO4" s="94" t="s">
        <v>1398</v>
      </c>
      <c r="AP4" s="94" t="s">
        <v>1399</v>
      </c>
      <c r="AQ4" s="94" t="s">
        <v>1400</v>
      </c>
      <c r="AR4" s="94" t="s">
        <v>1401</v>
      </c>
    </row>
    <row r="5" spans="1:44" s="170" customFormat="1" ht="4.5" customHeight="1">
      <c r="A5" s="96"/>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row>
    <row r="6" spans="1:44" s="169" customFormat="1">
      <c r="A6" s="122" t="s">
        <v>208</v>
      </c>
      <c r="B6" s="121">
        <v>28011834470.069992</v>
      </c>
      <c r="C6" s="121">
        <v>29759672285.490002</v>
      </c>
      <c r="D6" s="121">
        <v>37696277687.029999</v>
      </c>
      <c r="E6" s="121">
        <v>38093401451.339989</v>
      </c>
      <c r="F6" s="121">
        <v>48606570102.82</v>
      </c>
      <c r="G6" s="121">
        <v>34410570457.060005</v>
      </c>
      <c r="H6" s="121">
        <v>63699450365.629997</v>
      </c>
      <c r="I6" s="121">
        <v>38727004838.410004</v>
      </c>
      <c r="J6" s="121">
        <v>30268536163.490005</v>
      </c>
      <c r="K6" s="121">
        <v>35662425694.240089</v>
      </c>
      <c r="L6" s="121">
        <v>45880301623.249992</v>
      </c>
      <c r="M6" s="121">
        <v>46655883969.520103</v>
      </c>
      <c r="N6" s="121">
        <v>37314733177.299995</v>
      </c>
      <c r="O6" s="121">
        <v>36642026762.479393</v>
      </c>
      <c r="P6" s="121">
        <v>30355676161.830006</v>
      </c>
      <c r="Q6" s="121">
        <v>33224591043.709999</v>
      </c>
      <c r="R6" s="121">
        <v>27568919946.869999</v>
      </c>
      <c r="S6" s="121">
        <v>44583262620.950005</v>
      </c>
      <c r="T6" s="121">
        <v>33451646509.779995</v>
      </c>
      <c r="U6" s="121">
        <v>26135012566.439892</v>
      </c>
      <c r="V6" s="121">
        <v>30161168321.560009</v>
      </c>
      <c r="W6" s="121">
        <v>29622152071.479996</v>
      </c>
      <c r="X6" s="121">
        <v>38994329836.670006</v>
      </c>
      <c r="Y6" s="121">
        <v>25581507597.360012</v>
      </c>
      <c r="Z6" s="121">
        <v>53556553020.419998</v>
      </c>
      <c r="AA6" s="121">
        <v>30973263189.27</v>
      </c>
      <c r="AB6" s="121">
        <v>26566871950.289989</v>
      </c>
      <c r="AC6" s="121">
        <v>14772989871.499899</v>
      </c>
      <c r="AD6" s="121">
        <v>32492372688.68</v>
      </c>
      <c r="AE6" s="121">
        <v>12450124236.640001</v>
      </c>
      <c r="AF6" s="121">
        <v>41108077381.160004</v>
      </c>
      <c r="AG6" s="121">
        <v>42529906082.350006</v>
      </c>
      <c r="AH6" s="121">
        <v>34422603068.660004</v>
      </c>
      <c r="AI6" s="121">
        <v>69599431892.100098</v>
      </c>
      <c r="AJ6" s="121">
        <v>72569296068.990005</v>
      </c>
      <c r="AK6" s="121">
        <v>55406042595.699997</v>
      </c>
      <c r="AL6" s="121">
        <v>61363393589.599991</v>
      </c>
      <c r="AM6" s="121">
        <v>62323621471.410103</v>
      </c>
      <c r="AN6" s="121">
        <v>75748225277.639893</v>
      </c>
      <c r="AO6" s="121">
        <v>63772372946.060097</v>
      </c>
      <c r="AP6" s="121">
        <v>69304032915.720001</v>
      </c>
      <c r="AQ6" s="121">
        <v>72687943188.029999</v>
      </c>
      <c r="AR6" s="121">
        <v>61404428554.349991</v>
      </c>
    </row>
    <row r="7" spans="1:44" s="169" customFormat="1">
      <c r="A7" s="122" t="s">
        <v>209</v>
      </c>
      <c r="B7" s="121">
        <v>-17610326692.209999</v>
      </c>
      <c r="C7" s="121">
        <v>-19743736903.41</v>
      </c>
      <c r="D7" s="121">
        <v>-27020468477</v>
      </c>
      <c r="E7" s="121">
        <v>-26760989996.980003</v>
      </c>
      <c r="F7" s="121">
        <v>-36882621800.649994</v>
      </c>
      <c r="G7" s="121">
        <v>-22862037616.950005</v>
      </c>
      <c r="H7" s="121">
        <v>-51164997232.659996</v>
      </c>
      <c r="I7" s="121">
        <v>-25518137910.939999</v>
      </c>
      <c r="J7" s="121">
        <v>-16843786465.049999</v>
      </c>
      <c r="K7" s="121">
        <v>-22302008895.41</v>
      </c>
      <c r="L7" s="121">
        <v>-31735461964.43</v>
      </c>
      <c r="M7" s="121">
        <v>-32601836280.959999</v>
      </c>
      <c r="N7" s="121">
        <v>-23790477388.690002</v>
      </c>
      <c r="O7" s="121">
        <v>-23427788339.2495</v>
      </c>
      <c r="P7" s="121">
        <v>-17168337865.24</v>
      </c>
      <c r="Q7" s="121">
        <v>-20267996082.690002</v>
      </c>
      <c r="R7" s="121">
        <v>-15528192406.460001</v>
      </c>
      <c r="S7" s="121">
        <v>-31941204184.870003</v>
      </c>
      <c r="T7" s="121">
        <v>-20778296705.869999</v>
      </c>
      <c r="U7" s="121">
        <v>-13346599817.619999</v>
      </c>
      <c r="V7" s="121">
        <v>-17417381768.299999</v>
      </c>
      <c r="W7" s="121">
        <v>-16239008469.689999</v>
      </c>
      <c r="X7" s="121">
        <v>-25437511983.150002</v>
      </c>
      <c r="Y7" s="121">
        <v>-11318458458.9</v>
      </c>
      <c r="Z7" s="121">
        <v>-39494611211.369995</v>
      </c>
      <c r="AA7" s="121">
        <v>-16676617525.619999</v>
      </c>
      <c r="AB7" s="121">
        <v>-12550309336.08</v>
      </c>
      <c r="AC7" s="121">
        <v>-609040741.7200098</v>
      </c>
      <c r="AD7" s="121">
        <v>-17970449497.150002</v>
      </c>
      <c r="AE7" s="121">
        <v>1891754513.7900105</v>
      </c>
      <c r="AF7" s="121">
        <v>-25467301364.27</v>
      </c>
      <c r="AG7" s="121">
        <v>-27729264765.850002</v>
      </c>
      <c r="AH7" s="121">
        <v>-19090675231.590004</v>
      </c>
      <c r="AI7" s="121">
        <v>-52543658988.719986</v>
      </c>
      <c r="AJ7" s="121">
        <v>-53010942409.739998</v>
      </c>
      <c r="AK7" s="121">
        <v>-33955168636.069996</v>
      </c>
      <c r="AL7" s="121">
        <v>-40202389207.220001</v>
      </c>
      <c r="AM7" s="121">
        <v>-39436377489.110001</v>
      </c>
      <c r="AN7" s="121">
        <v>-52068452356.599998</v>
      </c>
      <c r="AO7" s="121">
        <v>-38003602343.889999</v>
      </c>
      <c r="AP7" s="121">
        <v>-43570338571.729996</v>
      </c>
      <c r="AQ7" s="121">
        <v>-47139007916.670006</v>
      </c>
      <c r="AR7" s="121">
        <v>-35534238110.040001</v>
      </c>
    </row>
    <row r="8" spans="1:44" s="169" customFormat="1">
      <c r="A8" s="175" t="s">
        <v>216</v>
      </c>
      <c r="B8" s="176">
        <v>10401507777.859993</v>
      </c>
      <c r="C8" s="176">
        <v>10015935382.080002</v>
      </c>
      <c r="D8" s="176">
        <v>10675809210.029999</v>
      </c>
      <c r="E8" s="176">
        <v>11332411454.359985</v>
      </c>
      <c r="F8" s="176">
        <v>11723948302.170006</v>
      </c>
      <c r="G8" s="176">
        <v>11548532840.110001</v>
      </c>
      <c r="H8" s="176">
        <v>12534453132.970001</v>
      </c>
      <c r="I8" s="176">
        <v>13208866927.470005</v>
      </c>
      <c r="J8" s="176">
        <v>13424749698.440006</v>
      </c>
      <c r="K8" s="176">
        <v>13360416798.83009</v>
      </c>
      <c r="L8" s="176">
        <v>14144839658.819992</v>
      </c>
      <c r="M8" s="176">
        <v>14054047688.560104</v>
      </c>
      <c r="N8" s="176">
        <v>13524255788.609993</v>
      </c>
      <c r="O8" s="176">
        <v>13214238423.229893</v>
      </c>
      <c r="P8" s="176">
        <v>13187338296.590006</v>
      </c>
      <c r="Q8" s="176">
        <v>12956594961.019997</v>
      </c>
      <c r="R8" s="176">
        <v>12040727540.409998</v>
      </c>
      <c r="S8" s="176">
        <v>12642058436.080002</v>
      </c>
      <c r="T8" s="176">
        <v>12673349803.909996</v>
      </c>
      <c r="U8" s="176">
        <v>12788412748.819893</v>
      </c>
      <c r="V8" s="176">
        <v>12743786553.26001</v>
      </c>
      <c r="W8" s="176">
        <v>13383143601.789997</v>
      </c>
      <c r="X8" s="176">
        <v>13556817853.520004</v>
      </c>
      <c r="Y8" s="176">
        <v>14263049138.460012</v>
      </c>
      <c r="Z8" s="176">
        <v>14061941809.050003</v>
      </c>
      <c r="AA8" s="176">
        <v>14296645663.650002</v>
      </c>
      <c r="AB8" s="176">
        <v>14016562614.20999</v>
      </c>
      <c r="AC8" s="176">
        <v>14163949129.779888</v>
      </c>
      <c r="AD8" s="176">
        <v>14521923191.529999</v>
      </c>
      <c r="AE8" s="176">
        <v>14341878750.430012</v>
      </c>
      <c r="AF8" s="176">
        <v>15640776016.890003</v>
      </c>
      <c r="AG8" s="176">
        <v>14800641316.500004</v>
      </c>
      <c r="AH8" s="176">
        <v>15331927837.07</v>
      </c>
      <c r="AI8" s="176">
        <v>17055772903.380112</v>
      </c>
      <c r="AJ8" s="176">
        <v>19558353659.250008</v>
      </c>
      <c r="AK8" s="176">
        <v>21450873959.630001</v>
      </c>
      <c r="AL8" s="176">
        <v>21161004382.37999</v>
      </c>
      <c r="AM8" s="176">
        <v>22887243982.300102</v>
      </c>
      <c r="AN8" s="176">
        <v>23679772921.039894</v>
      </c>
      <c r="AO8" s="176">
        <v>25768770602.170097</v>
      </c>
      <c r="AP8" s="176">
        <v>25733694343.990005</v>
      </c>
      <c r="AQ8" s="176">
        <v>25548935271.359993</v>
      </c>
      <c r="AR8" s="176">
        <v>25870190444.30999</v>
      </c>
    </row>
    <row r="9" spans="1:44" s="169" customFormat="1">
      <c r="A9" s="122" t="s">
        <v>217</v>
      </c>
      <c r="B9" s="121">
        <v>7163583578.9399929</v>
      </c>
      <c r="C9" s="121">
        <v>6450435983.9900017</v>
      </c>
      <c r="D9" s="121">
        <v>7070514926.8199978</v>
      </c>
      <c r="E9" s="121">
        <v>7269280025.389986</v>
      </c>
      <c r="F9" s="121">
        <v>6772284480.5300055</v>
      </c>
      <c r="G9" s="121">
        <v>7075607544.539999</v>
      </c>
      <c r="H9" s="121">
        <v>7200771123.5600014</v>
      </c>
      <c r="I9" s="121">
        <v>6921709867.8300056</v>
      </c>
      <c r="J9" s="121">
        <v>4901119283.5000067</v>
      </c>
      <c r="K9" s="121">
        <v>5945187684.370079</v>
      </c>
      <c r="L9" s="121">
        <v>8194118675.2199917</v>
      </c>
      <c r="M9" s="121">
        <v>7435494812.3301039</v>
      </c>
      <c r="N9" s="121">
        <v>7450209196.4699936</v>
      </c>
      <c r="O9" s="121">
        <v>7526128712.7998943</v>
      </c>
      <c r="P9" s="121">
        <v>7659230758.7400064</v>
      </c>
      <c r="Q9" s="121">
        <v>8535643645.9999962</v>
      </c>
      <c r="R9" s="121">
        <v>7513680823.8399982</v>
      </c>
      <c r="S9" s="121">
        <v>8784329377.0900002</v>
      </c>
      <c r="T9" s="121">
        <v>9165143058.7499962</v>
      </c>
      <c r="U9" s="121">
        <v>9101439433.4898911</v>
      </c>
      <c r="V9" s="121">
        <v>9352702971.2001095</v>
      </c>
      <c r="W9" s="121">
        <v>9287499239.1399975</v>
      </c>
      <c r="X9" s="121">
        <v>9636884993.3399048</v>
      </c>
      <c r="Y9" s="121">
        <v>10738477934.880013</v>
      </c>
      <c r="Z9" s="121">
        <v>8523243030.0300035</v>
      </c>
      <c r="AA9" s="121">
        <v>8577692220.5200014</v>
      </c>
      <c r="AB9" s="121">
        <v>8508688561.7899895</v>
      </c>
      <c r="AC9" s="121">
        <v>9006507860.4798889</v>
      </c>
      <c r="AD9" s="121">
        <v>11998646638.139999</v>
      </c>
      <c r="AE9" s="121">
        <v>11471505251.840012</v>
      </c>
      <c r="AF9" s="121">
        <v>11717066407.730003</v>
      </c>
      <c r="AG9" s="121">
        <v>11010255304.560003</v>
      </c>
      <c r="AH9" s="121">
        <v>12573970489.279999</v>
      </c>
      <c r="AI9" s="121">
        <v>14118500791.490112</v>
      </c>
      <c r="AJ9" s="121">
        <v>15041199920.540009</v>
      </c>
      <c r="AK9" s="121">
        <v>14916518243.730001</v>
      </c>
      <c r="AL9" s="121">
        <v>15306166272.72999</v>
      </c>
      <c r="AM9" s="121">
        <v>15710919454.310104</v>
      </c>
      <c r="AN9" s="121">
        <v>16163389695.489895</v>
      </c>
      <c r="AO9" s="121">
        <v>15785324290.720098</v>
      </c>
      <c r="AP9" s="121">
        <v>17192584001.660004</v>
      </c>
      <c r="AQ9" s="121">
        <v>17741878776.159992</v>
      </c>
      <c r="AR9" s="121">
        <v>15783849990.539989</v>
      </c>
    </row>
    <row r="10" spans="1:44" s="169" customFormat="1">
      <c r="A10" s="122" t="s">
        <v>219</v>
      </c>
      <c r="B10" s="121">
        <v>11146547392.829994</v>
      </c>
      <c r="C10" s="121">
        <v>10841416201.139992</v>
      </c>
      <c r="D10" s="121">
        <v>11583327765.429998</v>
      </c>
      <c r="E10" s="121">
        <v>12091262696.669987</v>
      </c>
      <c r="F10" s="121">
        <v>11069581091.120007</v>
      </c>
      <c r="G10" s="121">
        <v>11259949116.599998</v>
      </c>
      <c r="H10" s="121">
        <v>11737543123.680002</v>
      </c>
      <c r="I10" s="121">
        <v>11629580666.710018</v>
      </c>
      <c r="J10" s="121">
        <v>9188908323.0100079</v>
      </c>
      <c r="K10" s="121">
        <v>10647093504.720079</v>
      </c>
      <c r="L10" s="121">
        <v>12891823815.969992</v>
      </c>
      <c r="M10" s="121">
        <v>12426375823.880104</v>
      </c>
      <c r="N10" s="121">
        <v>12401181799.149994</v>
      </c>
      <c r="O10" s="121">
        <v>12726819934.469894</v>
      </c>
      <c r="P10" s="121">
        <v>12963510316.550007</v>
      </c>
      <c r="Q10" s="121">
        <v>14020566470.749996</v>
      </c>
      <c r="R10" s="121">
        <v>12901376753.949999</v>
      </c>
      <c r="S10" s="121">
        <v>14424861480.539989</v>
      </c>
      <c r="T10" s="121">
        <v>14922354614.719995</v>
      </c>
      <c r="U10" s="121">
        <v>15178579912.519892</v>
      </c>
      <c r="V10" s="121">
        <v>14976035085.020109</v>
      </c>
      <c r="W10" s="121">
        <v>15650482799.929996</v>
      </c>
      <c r="X10" s="121">
        <v>16148949860.719904</v>
      </c>
      <c r="Y10" s="121">
        <v>16991025902.630013</v>
      </c>
      <c r="Z10" s="121">
        <v>14502188838.980003</v>
      </c>
      <c r="AA10" s="121">
        <v>14338619133.860003</v>
      </c>
      <c r="AB10" s="121">
        <v>14571979692.80999</v>
      </c>
      <c r="AC10" s="121">
        <v>15058989270.199888</v>
      </c>
      <c r="AD10" s="121">
        <v>17669219525.519997</v>
      </c>
      <c r="AE10" s="121">
        <v>17351793572.63002</v>
      </c>
      <c r="AF10" s="121">
        <v>17796596303.350002</v>
      </c>
      <c r="AG10" s="121">
        <v>17722517051.530003</v>
      </c>
      <c r="AH10" s="121">
        <v>18720649007.049999</v>
      </c>
      <c r="AI10" s="121">
        <v>20513932237.270111</v>
      </c>
      <c r="AJ10" s="121">
        <v>21903951077.480011</v>
      </c>
      <c r="AK10" s="121">
        <v>21773188772.220009</v>
      </c>
      <c r="AL10" s="121">
        <v>21885949511.889992</v>
      </c>
      <c r="AM10" s="121">
        <v>22259454300.420097</v>
      </c>
      <c r="AN10" s="121">
        <v>23024365375.129894</v>
      </c>
      <c r="AO10" s="121">
        <v>22589341052.660088</v>
      </c>
      <c r="AP10" s="121">
        <v>23702956137.790005</v>
      </c>
      <c r="AQ10" s="121">
        <v>24649564187.029999</v>
      </c>
      <c r="AR10" s="121">
        <v>22969307874.409988</v>
      </c>
    </row>
    <row r="11" spans="1:44" s="169" customFormat="1">
      <c r="A11" s="122" t="s">
        <v>222</v>
      </c>
      <c r="B11" s="121">
        <v>3877858399.5599942</v>
      </c>
      <c r="C11" s="121">
        <v>3562389898.9099917</v>
      </c>
      <c r="D11" s="121">
        <v>4053248726.7699995</v>
      </c>
      <c r="E11" s="121">
        <v>3983776422.9899764</v>
      </c>
      <c r="F11" s="121">
        <v>3348733907.2500072</v>
      </c>
      <c r="G11" s="121">
        <v>3401838132.9699979</v>
      </c>
      <c r="H11" s="121">
        <v>3750978365.6600018</v>
      </c>
      <c r="I11" s="121">
        <v>3082586416.1600175</v>
      </c>
      <c r="J11" s="121">
        <v>1263618585.2200072</v>
      </c>
      <c r="K11" s="121">
        <v>2582370753.450079</v>
      </c>
      <c r="L11" s="121">
        <v>4351664942.2699909</v>
      </c>
      <c r="M11" s="121">
        <v>3713894026.7701044</v>
      </c>
      <c r="N11" s="121">
        <v>4827169818.7199945</v>
      </c>
      <c r="O11" s="121">
        <v>5052651557.4598951</v>
      </c>
      <c r="P11" s="121">
        <v>5275787924.8600073</v>
      </c>
      <c r="Q11" s="121">
        <v>5986102521.6599941</v>
      </c>
      <c r="R11" s="121">
        <v>5338920356.4499989</v>
      </c>
      <c r="S11" s="121">
        <v>6541516463.6599894</v>
      </c>
      <c r="T11" s="121">
        <v>7198155827.5499954</v>
      </c>
      <c r="U11" s="121">
        <v>7129033200.0599012</v>
      </c>
      <c r="V11" s="121">
        <v>7282119766.3901091</v>
      </c>
      <c r="W11" s="121">
        <v>7870853214.5699978</v>
      </c>
      <c r="X11" s="121">
        <v>8322017524.4199038</v>
      </c>
      <c r="Y11" s="121">
        <v>8255676458.0400038</v>
      </c>
      <c r="Z11" s="121">
        <v>6617819824.7100134</v>
      </c>
      <c r="AA11" s="121">
        <v>6363325631.5700026</v>
      </c>
      <c r="AB11" s="121">
        <v>6607350394.1399889</v>
      </c>
      <c r="AC11" s="121">
        <v>6799202314.7398882</v>
      </c>
      <c r="AD11" s="121">
        <v>9767607880.6099968</v>
      </c>
      <c r="AE11" s="121">
        <v>9322778356.0700092</v>
      </c>
      <c r="AF11" s="121">
        <v>9706598535.7200012</v>
      </c>
      <c r="AG11" s="121">
        <v>9000687311.780014</v>
      </c>
      <c r="AH11" s="121">
        <v>10386829895.789999</v>
      </c>
      <c r="AI11" s="121">
        <v>12068580363.660112</v>
      </c>
      <c r="AJ11" s="121">
        <v>13301780032.770012</v>
      </c>
      <c r="AK11" s="121">
        <v>12634001321.410009</v>
      </c>
      <c r="AL11" s="121">
        <v>13103974150.329992</v>
      </c>
      <c r="AM11" s="121">
        <v>13113919554.050098</v>
      </c>
      <c r="AN11" s="121">
        <v>13723614298.029896</v>
      </c>
      <c r="AO11" s="121">
        <v>12847335522.970078</v>
      </c>
      <c r="AP11" s="121">
        <v>14535856128.390005</v>
      </c>
      <c r="AQ11" s="121">
        <v>15165486306.48</v>
      </c>
      <c r="AR11" s="121">
        <v>13394517804.429989</v>
      </c>
    </row>
    <row r="12" spans="1:44" s="169" customFormat="1">
      <c r="A12" s="122" t="s">
        <v>212</v>
      </c>
      <c r="B12" s="121">
        <v>3709940079.2599945</v>
      </c>
      <c r="C12" s="121">
        <v>4485729778.8799915</v>
      </c>
      <c r="D12" s="121">
        <v>4050631063.7099996</v>
      </c>
      <c r="E12" s="121">
        <v>4331931190.119978</v>
      </c>
      <c r="F12" s="121">
        <v>4035059998.0900073</v>
      </c>
      <c r="G12" s="121">
        <v>4094809351.7199984</v>
      </c>
      <c r="H12" s="121">
        <v>4066641399.9300027</v>
      </c>
      <c r="I12" s="121">
        <v>3571254714.5150194</v>
      </c>
      <c r="J12" s="121">
        <v>1164991558.0000076</v>
      </c>
      <c r="K12" s="121">
        <v>2400313026.2600794</v>
      </c>
      <c r="L12" s="121">
        <v>4071395056.0099907</v>
      </c>
      <c r="M12" s="121">
        <v>3079708442.5601044</v>
      </c>
      <c r="N12" s="121">
        <v>4168526568.9599934</v>
      </c>
      <c r="O12" s="121">
        <v>4671149590.3299408</v>
      </c>
      <c r="P12" s="121">
        <v>4296328102.3100052</v>
      </c>
      <c r="Q12" s="121">
        <v>5427437305.8099318</v>
      </c>
      <c r="R12" s="121">
        <v>4735959850.3199768</v>
      </c>
      <c r="S12" s="121">
        <v>5860802148.2400198</v>
      </c>
      <c r="T12" s="121">
        <v>5952960509.1199951</v>
      </c>
      <c r="U12" s="121">
        <v>6551722832.6699009</v>
      </c>
      <c r="V12" s="121">
        <v>5955537004.3200083</v>
      </c>
      <c r="W12" s="121">
        <v>6060703321.0899973</v>
      </c>
      <c r="X12" s="121">
        <v>6353157960.8600035</v>
      </c>
      <c r="Y12" s="121">
        <v>6545843302.9300041</v>
      </c>
      <c r="Z12" s="121">
        <v>5291851928.9900141</v>
      </c>
      <c r="AA12" s="121">
        <v>5052272611.420002</v>
      </c>
      <c r="AB12" s="121">
        <v>5311144264.019989</v>
      </c>
      <c r="AC12" s="121">
        <v>4445671089.3398867</v>
      </c>
      <c r="AD12" s="121">
        <v>6960446873.1899977</v>
      </c>
      <c r="AE12" s="121">
        <v>7096290998.0600185</v>
      </c>
      <c r="AF12" s="121">
        <v>8295056721.4400005</v>
      </c>
      <c r="AG12" s="121">
        <v>8754201502.1300144</v>
      </c>
      <c r="AH12" s="121">
        <v>9570126828.4099998</v>
      </c>
      <c r="AI12" s="121">
        <v>11877793979.970112</v>
      </c>
      <c r="AJ12" s="121">
        <v>13162231590.700012</v>
      </c>
      <c r="AK12" s="121">
        <v>14100884238.080002</v>
      </c>
      <c r="AL12" s="121">
        <v>12910181078.569994</v>
      </c>
      <c r="AM12" s="121">
        <v>13039428890.920097</v>
      </c>
      <c r="AN12" s="121">
        <v>12963712656.929895</v>
      </c>
      <c r="AO12" s="121">
        <v>13088326615.340076</v>
      </c>
      <c r="AP12" s="121">
        <v>13789757033.150005</v>
      </c>
      <c r="AQ12" s="121">
        <v>14088800434.839998</v>
      </c>
      <c r="AR12" s="121">
        <v>12039686223.559988</v>
      </c>
    </row>
    <row r="13" spans="1:44" s="169" customFormat="1">
      <c r="A13" s="122" t="s">
        <v>214</v>
      </c>
      <c r="B13" s="121">
        <v>3735572366.2699947</v>
      </c>
      <c r="C13" s="121">
        <v>4523370713.6999912</v>
      </c>
      <c r="D13" s="121">
        <v>4093723599.2299995</v>
      </c>
      <c r="E13" s="121">
        <v>4369392685.8899784</v>
      </c>
      <c r="F13" s="121">
        <v>4035442896.1700072</v>
      </c>
      <c r="G13" s="121">
        <v>4163094422.3999949</v>
      </c>
      <c r="H13" s="121">
        <v>4135479343.2100029</v>
      </c>
      <c r="I13" s="121">
        <v>3599812317.1450195</v>
      </c>
      <c r="J13" s="121">
        <v>1201583726.0500076</v>
      </c>
      <c r="K13" s="121">
        <v>2472000736.9000793</v>
      </c>
      <c r="L13" s="121">
        <v>4126465052.6599908</v>
      </c>
      <c r="M13" s="121">
        <v>3143489604.5801044</v>
      </c>
      <c r="N13" s="121">
        <v>4213641292.7499933</v>
      </c>
      <c r="O13" s="121">
        <v>4730625293.6199408</v>
      </c>
      <c r="P13" s="121">
        <v>4330112582.7500048</v>
      </c>
      <c r="Q13" s="121">
        <v>5475337090.6799326</v>
      </c>
      <c r="R13" s="121">
        <v>4776006683.7499771</v>
      </c>
      <c r="S13" s="121">
        <v>5923811961.58002</v>
      </c>
      <c r="T13" s="121">
        <v>6015758297.449995</v>
      </c>
      <c r="U13" s="121">
        <v>6603798448.049901</v>
      </c>
      <c r="V13" s="121">
        <v>6033601394.9900084</v>
      </c>
      <c r="W13" s="121">
        <v>6037282574.159997</v>
      </c>
      <c r="X13" s="121">
        <v>6397680802.3500032</v>
      </c>
      <c r="Y13" s="121">
        <v>6569888954.2400036</v>
      </c>
      <c r="Z13" s="121">
        <v>5339090993.7400141</v>
      </c>
      <c r="AA13" s="121">
        <v>5119604282.3500023</v>
      </c>
      <c r="AB13" s="121">
        <v>5354070698.769989</v>
      </c>
      <c r="AC13" s="121">
        <v>4443075821.3098869</v>
      </c>
      <c r="AD13" s="121">
        <v>7083202107.9299974</v>
      </c>
      <c r="AE13" s="121">
        <v>7144046547.6700182</v>
      </c>
      <c r="AF13" s="121">
        <v>8359067832.4200001</v>
      </c>
      <c r="AG13" s="121">
        <v>8765737405.6400146</v>
      </c>
      <c r="AH13" s="121">
        <v>9567455885.4400005</v>
      </c>
      <c r="AI13" s="121">
        <v>11956257028.080112</v>
      </c>
      <c r="AJ13" s="121">
        <v>13202263516.040012</v>
      </c>
      <c r="AK13" s="121">
        <v>14126224063.380001</v>
      </c>
      <c r="AL13" s="121">
        <v>13017042290.009995</v>
      </c>
      <c r="AM13" s="121">
        <v>13090656946.060097</v>
      </c>
      <c r="AN13" s="121">
        <v>13004774217.969896</v>
      </c>
      <c r="AO13" s="121">
        <v>13142702901.550076</v>
      </c>
      <c r="AP13" s="121">
        <v>13837345563.410006</v>
      </c>
      <c r="AQ13" s="121">
        <v>14144831870.919998</v>
      </c>
      <c r="AR13" s="121">
        <v>12129259464.899988</v>
      </c>
    </row>
    <row r="14" spans="1:44" s="172" customFormat="1">
      <c r="A14" s="134" t="s">
        <v>223</v>
      </c>
      <c r="B14" s="135">
        <v>2436449823.0899949</v>
      </c>
      <c r="C14" s="135">
        <v>3001786806.0699911</v>
      </c>
      <c r="D14" s="135">
        <v>2884605658.0499992</v>
      </c>
      <c r="E14" s="135">
        <v>3020345642.4199781</v>
      </c>
      <c r="F14" s="135">
        <v>3025107648.720005</v>
      </c>
      <c r="G14" s="135">
        <v>3040034329.7899981</v>
      </c>
      <c r="H14" s="135">
        <v>2881495087.5600028</v>
      </c>
      <c r="I14" s="135">
        <v>2647708491.4950199</v>
      </c>
      <c r="J14" s="135">
        <v>1285955407.7500076</v>
      </c>
      <c r="K14" s="135">
        <v>1800630306.3500793</v>
      </c>
      <c r="L14" s="135">
        <v>2337195148.7599907</v>
      </c>
      <c r="M14" s="135">
        <v>1747056267.7801044</v>
      </c>
      <c r="N14" s="135">
        <v>2514776255.7499933</v>
      </c>
      <c r="O14" s="135">
        <v>2649027976.1699409</v>
      </c>
      <c r="P14" s="135">
        <v>2708053456.8000045</v>
      </c>
      <c r="Q14" s="135">
        <v>3188055285.6799326</v>
      </c>
      <c r="R14" s="135">
        <v>3026290933.8099771</v>
      </c>
      <c r="S14" s="135">
        <v>3240147891.1500196</v>
      </c>
      <c r="T14" s="135">
        <v>3402023015.3399954</v>
      </c>
      <c r="U14" s="135">
        <v>3844556879.4599009</v>
      </c>
      <c r="V14" s="135">
        <v>4247119823.810008</v>
      </c>
      <c r="W14" s="135">
        <v>4432344080.8999968</v>
      </c>
      <c r="X14" s="135">
        <v>4542773376.1500034</v>
      </c>
      <c r="Y14" s="135">
        <v>4625264296.1300039</v>
      </c>
      <c r="Z14" s="135">
        <v>3395348421.090014</v>
      </c>
      <c r="AA14" s="135">
        <v>3311130195.7200022</v>
      </c>
      <c r="AB14" s="135">
        <v>3482066368.6999888</v>
      </c>
      <c r="AC14" s="135">
        <v>3695271539.3598852</v>
      </c>
      <c r="AD14" s="135">
        <v>4912928390.3399973</v>
      </c>
      <c r="AE14" s="135">
        <v>5039056384.9200182</v>
      </c>
      <c r="AF14" s="135">
        <v>5138705196.9000006</v>
      </c>
      <c r="AG14" s="135">
        <v>5930431362.8100147</v>
      </c>
      <c r="AH14" s="135">
        <v>6633062193.7800007</v>
      </c>
      <c r="AI14" s="135">
        <v>7867148069.480113</v>
      </c>
      <c r="AJ14" s="135">
        <v>8402879683.7100124</v>
      </c>
      <c r="AK14" s="135">
        <v>9012237117.8700027</v>
      </c>
      <c r="AL14" s="135">
        <v>8549533390.7899952</v>
      </c>
      <c r="AM14" s="135">
        <v>8785081568.3700962</v>
      </c>
      <c r="AN14" s="135">
        <v>8784807074.3998966</v>
      </c>
      <c r="AO14" s="135">
        <v>9442219575.3300743</v>
      </c>
      <c r="AP14" s="135">
        <v>9300259685.760004</v>
      </c>
      <c r="AQ14" s="135">
        <v>9501715146.2799988</v>
      </c>
      <c r="AR14" s="135">
        <v>9514622307.349987</v>
      </c>
    </row>
    <row r="15" spans="1:44" s="172" customFormat="1">
      <c r="A15" s="118" t="s">
        <v>224</v>
      </c>
      <c r="B15" s="119">
        <v>241148309.77000001</v>
      </c>
      <c r="C15" s="119">
        <v>-173210587.29000005</v>
      </c>
      <c r="D15" s="119">
        <v>-104209276.70999998</v>
      </c>
      <c r="E15" s="119">
        <v>-60903354.05999998</v>
      </c>
      <c r="F15" s="119">
        <v>2793242571.2600002</v>
      </c>
      <c r="G15" s="119">
        <v>-32476826.830000021</v>
      </c>
      <c r="H15" s="119">
        <v>180645895.08000016</v>
      </c>
      <c r="I15" s="119">
        <v>-136198719.38500011</v>
      </c>
      <c r="J15" s="119">
        <v>1073095304.76</v>
      </c>
      <c r="K15" s="119">
        <v>664417937.58000004</v>
      </c>
      <c r="L15" s="119">
        <v>-91018519.300000027</v>
      </c>
      <c r="M15" s="119">
        <v>-783776099.80000007</v>
      </c>
      <c r="N15" s="119">
        <v>-71755264.829999983</v>
      </c>
      <c r="O15" s="119">
        <v>-30346167.720000003</v>
      </c>
      <c r="P15" s="119">
        <v>132830212.60999998</v>
      </c>
      <c r="Q15" s="119">
        <v>-79865554.769999996</v>
      </c>
      <c r="R15" s="119">
        <v>-277479354.50999999</v>
      </c>
      <c r="S15" s="119">
        <v>-105142819.06999999</v>
      </c>
      <c r="T15" s="119">
        <v>-226609786.88999999</v>
      </c>
      <c r="U15" s="119">
        <v>-41762550.260000005</v>
      </c>
      <c r="V15" s="119">
        <v>-242327412.25999999</v>
      </c>
      <c r="W15" s="119">
        <v>-225041375.91999984</v>
      </c>
      <c r="X15" s="119">
        <v>-286633257.61000007</v>
      </c>
      <c r="Y15" s="119">
        <v>1068569255.5999994</v>
      </c>
      <c r="Z15" s="119">
        <v>-190666975.36000001</v>
      </c>
      <c r="AA15" s="119">
        <v>-102382661.80999999</v>
      </c>
      <c r="AB15" s="119">
        <v>-397164254.26999998</v>
      </c>
      <c r="AC15" s="119">
        <v>-496218458.35000008</v>
      </c>
      <c r="AD15" s="119">
        <v>-687021067.56999993</v>
      </c>
      <c r="AE15" s="119">
        <v>484637578.02999997</v>
      </c>
      <c r="AF15" s="119">
        <v>-529867913.58000004</v>
      </c>
      <c r="AG15" s="119">
        <v>-578468071</v>
      </c>
      <c r="AH15" s="119">
        <v>47320391.489999935</v>
      </c>
      <c r="AI15" s="119">
        <v>-178009924.28000003</v>
      </c>
      <c r="AJ15" s="119">
        <v>-260709809.44000003</v>
      </c>
      <c r="AK15" s="119">
        <v>-411677117.87</v>
      </c>
      <c r="AL15" s="119">
        <v>-342941303.14000005</v>
      </c>
      <c r="AM15" s="119">
        <v>-430804777.98999995</v>
      </c>
      <c r="AN15" s="119">
        <v>-388655609.40000004</v>
      </c>
      <c r="AO15" s="119">
        <v>-580289384.54999995</v>
      </c>
      <c r="AP15" s="119">
        <v>-518058656.30999994</v>
      </c>
      <c r="AQ15" s="119">
        <v>-536612796.24000001</v>
      </c>
      <c r="AR15" s="119">
        <v>-595052270.05000007</v>
      </c>
    </row>
    <row r="16" spans="1:44" s="172" customFormat="1">
      <c r="A16" s="120" t="s">
        <v>447</v>
      </c>
      <c r="B16" s="121">
        <v>-343472371.94999999</v>
      </c>
      <c r="C16" s="121">
        <v>-328151369.55000001</v>
      </c>
      <c r="D16" s="121">
        <v>-247957670.13999999</v>
      </c>
      <c r="E16" s="121">
        <v>-386931019.39999998</v>
      </c>
      <c r="F16" s="121">
        <v>-187892774.72999999</v>
      </c>
      <c r="G16" s="121">
        <v>32991525.559999999</v>
      </c>
      <c r="H16" s="121">
        <v>-247457772.19999999</v>
      </c>
      <c r="I16" s="121">
        <v>-259404.70000000301</v>
      </c>
      <c r="J16" s="121">
        <v>-382324332.47000003</v>
      </c>
      <c r="K16" s="121">
        <v>-185170154.25999999</v>
      </c>
      <c r="L16" s="121">
        <v>-322882450.48000002</v>
      </c>
      <c r="M16" s="121">
        <v>-181674011.71000001</v>
      </c>
      <c r="N16" s="121">
        <v>-226592860.97999999</v>
      </c>
      <c r="O16" s="121">
        <v>-64192177.590000004</v>
      </c>
      <c r="P16" s="121">
        <v>-279890233.80000001</v>
      </c>
      <c r="Q16" s="121">
        <v>-293673635.74000001</v>
      </c>
      <c r="R16" s="121">
        <v>-538581695.00999999</v>
      </c>
      <c r="S16" s="121">
        <v>-503403870.94999999</v>
      </c>
      <c r="T16" s="121">
        <v>-444019578.01999998</v>
      </c>
      <c r="U16" s="121">
        <v>-546531886</v>
      </c>
      <c r="V16" s="121">
        <v>-463795333</v>
      </c>
      <c r="W16" s="121">
        <v>-547352736</v>
      </c>
      <c r="X16" s="121">
        <v>-992648464</v>
      </c>
      <c r="Y16" s="121">
        <v>-1270104050</v>
      </c>
      <c r="Z16" s="121">
        <v>-350094995</v>
      </c>
      <c r="AA16" s="121">
        <v>-198089501.00999999</v>
      </c>
      <c r="AB16" s="121">
        <v>-578999369.86000001</v>
      </c>
      <c r="AC16" s="121">
        <v>-375844124.13</v>
      </c>
      <c r="AD16" s="121">
        <v>-531589915.94</v>
      </c>
      <c r="AE16" s="121">
        <v>-372756938.47000003</v>
      </c>
      <c r="AF16" s="121">
        <v>-399345967.44</v>
      </c>
      <c r="AG16" s="121">
        <v>-502732111.32999998</v>
      </c>
      <c r="AH16" s="121">
        <v>-554249114.47000003</v>
      </c>
      <c r="AI16" s="121">
        <v>-495883519.11000001</v>
      </c>
      <c r="AJ16" s="121">
        <v>-508848115.98000002</v>
      </c>
      <c r="AK16" s="121">
        <v>-808678708.63</v>
      </c>
      <c r="AL16" s="121">
        <v>-662110538.69000006</v>
      </c>
      <c r="AM16" s="121">
        <v>-831746952.05999994</v>
      </c>
      <c r="AN16" s="121">
        <v>-750370318.60000002</v>
      </c>
      <c r="AO16" s="121">
        <v>-1120354164.01</v>
      </c>
      <c r="AP16" s="121">
        <v>-1008762754.08</v>
      </c>
      <c r="AQ16" s="121">
        <v>-1036028569.12</v>
      </c>
      <c r="AR16" s="121">
        <v>-1148856598.6600001</v>
      </c>
    </row>
    <row r="17" spans="1:44" s="172" customFormat="1">
      <c r="A17" s="120" t="s">
        <v>867</v>
      </c>
      <c r="B17" s="121">
        <v>133044240.25</v>
      </c>
      <c r="C17" s="121">
        <v>162968835</v>
      </c>
      <c r="D17" s="121">
        <v>62507232.799999997</v>
      </c>
      <c r="E17" s="121">
        <v>45747543.990000002</v>
      </c>
      <c r="F17" s="121">
        <v>-558334490</v>
      </c>
      <c r="G17" s="121">
        <v>-207540080.72</v>
      </c>
      <c r="H17" s="121">
        <v>-1794052416.4200001</v>
      </c>
      <c r="I17" s="121">
        <v>502858459.52999997</v>
      </c>
      <c r="J17" s="121">
        <v>406656987.61000001</v>
      </c>
      <c r="K17" s="121">
        <v>258874785.99000001</v>
      </c>
      <c r="L17" s="121">
        <v>147154650.16</v>
      </c>
      <c r="M17" s="121">
        <v>69249890.959999993</v>
      </c>
      <c r="N17" s="121">
        <v>88056276</v>
      </c>
      <c r="O17" s="121">
        <v>5603383</v>
      </c>
      <c r="P17" s="121">
        <v>9648993</v>
      </c>
      <c r="Q17" s="121">
        <v>2564991.83</v>
      </c>
      <c r="R17" s="121">
        <v>2857350</v>
      </c>
      <c r="S17" s="121">
        <v>2352660</v>
      </c>
      <c r="T17" s="121">
        <v>6508183</v>
      </c>
      <c r="U17" s="121">
        <v>-633180719</v>
      </c>
      <c r="V17" s="121">
        <v>20200312</v>
      </c>
      <c r="W17" s="121">
        <v>3085660</v>
      </c>
      <c r="X17" s="121">
        <v>10621206</v>
      </c>
      <c r="Y17" s="121">
        <v>-2194960047.25</v>
      </c>
      <c r="Z17" s="121">
        <v>1118691</v>
      </c>
      <c r="AA17" s="121">
        <v>421157.93</v>
      </c>
      <c r="AB17" s="121">
        <v>1603565.19</v>
      </c>
      <c r="AC17" s="121">
        <v>3275770.31</v>
      </c>
      <c r="AD17" s="121">
        <v>0</v>
      </c>
      <c r="AE17" s="121">
        <v>0</v>
      </c>
      <c r="AF17" s="121">
        <v>0</v>
      </c>
      <c r="AG17" s="121">
        <v>0</v>
      </c>
      <c r="AH17" s="121">
        <v>0</v>
      </c>
      <c r="AI17" s="121">
        <v>0</v>
      </c>
      <c r="AJ17" s="121">
        <v>0</v>
      </c>
      <c r="AK17" s="121">
        <v>0</v>
      </c>
      <c r="AL17" s="121">
        <v>0</v>
      </c>
      <c r="AM17" s="121">
        <v>0</v>
      </c>
      <c r="AN17" s="121">
        <v>0</v>
      </c>
      <c r="AO17" s="121">
        <v>0</v>
      </c>
      <c r="AP17" s="121">
        <v>0</v>
      </c>
      <c r="AQ17" s="121">
        <v>0</v>
      </c>
      <c r="AR17" s="121">
        <v>0</v>
      </c>
    </row>
    <row r="18" spans="1:44" s="172" customFormat="1">
      <c r="A18" s="120" t="s">
        <v>868</v>
      </c>
      <c r="B18" s="121">
        <v>0</v>
      </c>
      <c r="C18" s="121">
        <v>-143143791.52000001</v>
      </c>
      <c r="D18" s="121">
        <v>0</v>
      </c>
      <c r="E18" s="121">
        <v>0</v>
      </c>
      <c r="F18" s="121">
        <v>0</v>
      </c>
      <c r="G18" s="121">
        <v>0</v>
      </c>
      <c r="H18" s="121">
        <v>-2370402868</v>
      </c>
      <c r="I18" s="121">
        <v>494862020.64499998</v>
      </c>
      <c r="J18" s="121">
        <v>2047472938.9000001</v>
      </c>
      <c r="K18" s="121">
        <v>1209075000</v>
      </c>
      <c r="L18" s="121">
        <v>0</v>
      </c>
      <c r="M18" s="121">
        <v>0</v>
      </c>
      <c r="N18" s="121">
        <v>0</v>
      </c>
      <c r="O18" s="121">
        <v>0</v>
      </c>
      <c r="P18" s="121">
        <v>0</v>
      </c>
      <c r="Q18" s="121">
        <v>0</v>
      </c>
      <c r="R18" s="121">
        <v>0</v>
      </c>
      <c r="S18" s="121">
        <v>0</v>
      </c>
      <c r="T18" s="121">
        <v>0</v>
      </c>
      <c r="U18" s="121">
        <v>0</v>
      </c>
      <c r="V18" s="121">
        <v>0</v>
      </c>
      <c r="W18" s="121">
        <v>0</v>
      </c>
      <c r="X18" s="121">
        <v>0</v>
      </c>
      <c r="Y18" s="121">
        <v>0</v>
      </c>
      <c r="Z18" s="121">
        <v>0</v>
      </c>
      <c r="AA18" s="121">
        <v>0</v>
      </c>
      <c r="AB18" s="121">
        <v>0</v>
      </c>
      <c r="AC18" s="121">
        <v>0</v>
      </c>
      <c r="AD18" s="121">
        <v>0</v>
      </c>
      <c r="AE18" s="121">
        <v>0</v>
      </c>
      <c r="AF18" s="121">
        <v>0</v>
      </c>
      <c r="AG18" s="121">
        <v>0</v>
      </c>
      <c r="AH18" s="121">
        <v>0</v>
      </c>
      <c r="AI18" s="121">
        <v>0</v>
      </c>
      <c r="AJ18" s="121">
        <v>0</v>
      </c>
      <c r="AK18" s="121">
        <v>0</v>
      </c>
      <c r="AL18" s="121">
        <v>0</v>
      </c>
      <c r="AM18" s="121">
        <v>0</v>
      </c>
      <c r="AN18" s="121">
        <v>0</v>
      </c>
      <c r="AO18" s="121">
        <v>0</v>
      </c>
      <c r="AP18" s="121">
        <v>0</v>
      </c>
      <c r="AQ18" s="121">
        <v>0</v>
      </c>
      <c r="AR18" s="121">
        <v>0</v>
      </c>
    </row>
    <row r="19" spans="1:44" s="172" customFormat="1">
      <c r="A19" s="120" t="s">
        <v>1046</v>
      </c>
      <c r="B19" s="121">
        <v>384880840.56999999</v>
      </c>
      <c r="C19" s="121">
        <v>0</v>
      </c>
      <c r="D19" s="121">
        <v>0</v>
      </c>
      <c r="E19" s="121">
        <v>0</v>
      </c>
      <c r="F19" s="121">
        <v>0</v>
      </c>
      <c r="G19" s="121">
        <v>0</v>
      </c>
      <c r="H19" s="121">
        <v>0</v>
      </c>
      <c r="I19" s="121">
        <v>0</v>
      </c>
      <c r="J19" s="121">
        <v>0</v>
      </c>
      <c r="K19" s="121">
        <v>0</v>
      </c>
      <c r="L19" s="121">
        <v>0</v>
      </c>
      <c r="M19" s="121">
        <v>0</v>
      </c>
      <c r="N19" s="121">
        <v>0</v>
      </c>
      <c r="O19" s="121">
        <v>0</v>
      </c>
      <c r="P19" s="121">
        <v>0</v>
      </c>
      <c r="Q19" s="121">
        <v>0</v>
      </c>
      <c r="R19" s="121">
        <v>0</v>
      </c>
      <c r="S19" s="121">
        <v>0</v>
      </c>
      <c r="T19" s="121">
        <v>0</v>
      </c>
      <c r="U19" s="121">
        <v>0</v>
      </c>
      <c r="V19" s="121">
        <v>0</v>
      </c>
      <c r="W19" s="121">
        <v>-1578640000</v>
      </c>
      <c r="X19" s="121">
        <v>0</v>
      </c>
      <c r="Y19" s="121">
        <v>0</v>
      </c>
      <c r="Z19" s="121">
        <v>0</v>
      </c>
      <c r="AA19" s="121">
        <v>0</v>
      </c>
      <c r="AB19" s="121">
        <v>0</v>
      </c>
      <c r="AC19" s="121">
        <v>0</v>
      </c>
      <c r="AD19" s="121">
        <v>0</v>
      </c>
      <c r="AE19" s="121">
        <v>0</v>
      </c>
      <c r="AF19" s="121">
        <v>0</v>
      </c>
      <c r="AG19" s="121">
        <v>0</v>
      </c>
      <c r="AH19" s="121">
        <v>0</v>
      </c>
      <c r="AI19" s="121">
        <v>0</v>
      </c>
      <c r="AJ19" s="121">
        <v>0</v>
      </c>
      <c r="AK19" s="121">
        <v>0</v>
      </c>
      <c r="AL19" s="121">
        <v>0</v>
      </c>
      <c r="AM19" s="121">
        <v>0</v>
      </c>
      <c r="AN19" s="121">
        <v>0</v>
      </c>
      <c r="AO19" s="121">
        <v>0</v>
      </c>
      <c r="AP19" s="121">
        <v>0</v>
      </c>
      <c r="AQ19" s="121">
        <v>0</v>
      </c>
      <c r="AR19" s="121">
        <v>0</v>
      </c>
    </row>
    <row r="20" spans="1:44" s="172" customFormat="1">
      <c r="A20" s="120" t="s">
        <v>448</v>
      </c>
      <c r="B20" s="121">
        <v>260000000</v>
      </c>
      <c r="C20" s="121">
        <v>0</v>
      </c>
      <c r="D20" s="121">
        <v>0</v>
      </c>
      <c r="E20" s="121">
        <v>0</v>
      </c>
      <c r="F20" s="121">
        <v>0</v>
      </c>
      <c r="G20" s="121">
        <v>0</v>
      </c>
      <c r="H20" s="121">
        <v>0</v>
      </c>
      <c r="I20" s="121">
        <v>0</v>
      </c>
      <c r="J20" s="121">
        <v>0</v>
      </c>
      <c r="K20" s="121">
        <v>0</v>
      </c>
      <c r="L20" s="121">
        <v>0</v>
      </c>
      <c r="M20" s="121">
        <v>0</v>
      </c>
      <c r="N20" s="121">
        <v>0</v>
      </c>
      <c r="O20" s="121">
        <v>0</v>
      </c>
      <c r="P20" s="121">
        <v>0</v>
      </c>
      <c r="Q20" s="121">
        <v>0</v>
      </c>
      <c r="R20" s="121">
        <v>0</v>
      </c>
      <c r="S20" s="121">
        <v>0</v>
      </c>
      <c r="T20" s="121">
        <v>0</v>
      </c>
      <c r="U20" s="121">
        <v>0</v>
      </c>
      <c r="V20" s="121">
        <v>0</v>
      </c>
      <c r="W20" s="121">
        <v>0</v>
      </c>
      <c r="X20" s="121">
        <v>0</v>
      </c>
      <c r="Y20" s="121">
        <v>0</v>
      </c>
      <c r="Z20" s="121">
        <v>0</v>
      </c>
      <c r="AA20" s="121">
        <v>0</v>
      </c>
      <c r="AB20" s="121">
        <v>0</v>
      </c>
      <c r="AC20" s="121">
        <v>0</v>
      </c>
      <c r="AD20" s="121">
        <v>0</v>
      </c>
      <c r="AE20" s="121">
        <v>0</v>
      </c>
      <c r="AF20" s="121">
        <v>0</v>
      </c>
      <c r="AG20" s="121">
        <v>0</v>
      </c>
      <c r="AH20" s="121">
        <v>0</v>
      </c>
      <c r="AI20" s="121">
        <v>0</v>
      </c>
      <c r="AJ20" s="121">
        <v>0</v>
      </c>
      <c r="AK20" s="121">
        <v>0</v>
      </c>
      <c r="AL20" s="121">
        <v>0</v>
      </c>
      <c r="AM20" s="121">
        <v>0</v>
      </c>
      <c r="AN20" s="121">
        <v>0</v>
      </c>
      <c r="AO20" s="121">
        <v>0</v>
      </c>
      <c r="AP20" s="121">
        <v>0</v>
      </c>
      <c r="AQ20" s="121">
        <v>0</v>
      </c>
      <c r="AR20" s="121">
        <v>0</v>
      </c>
    </row>
    <row r="21" spans="1:44" s="172" customFormat="1">
      <c r="A21" s="120" t="s">
        <v>95</v>
      </c>
      <c r="B21" s="121">
        <v>0</v>
      </c>
      <c r="C21" s="121">
        <v>0</v>
      </c>
      <c r="D21" s="121">
        <v>0</v>
      </c>
      <c r="E21" s="121">
        <v>0</v>
      </c>
      <c r="F21" s="121">
        <v>0</v>
      </c>
      <c r="G21" s="121">
        <v>0</v>
      </c>
      <c r="H21" s="121">
        <v>0</v>
      </c>
      <c r="I21" s="121">
        <v>0</v>
      </c>
      <c r="J21" s="121">
        <v>0</v>
      </c>
      <c r="K21" s="121">
        <v>0</v>
      </c>
      <c r="L21" s="121">
        <v>0</v>
      </c>
      <c r="M21" s="121">
        <v>0</v>
      </c>
      <c r="N21" s="121">
        <v>0</v>
      </c>
      <c r="O21" s="121">
        <v>0</v>
      </c>
      <c r="P21" s="121">
        <v>0</v>
      </c>
      <c r="Q21" s="121">
        <v>0</v>
      </c>
      <c r="R21" s="121">
        <v>0</v>
      </c>
      <c r="S21" s="121">
        <v>0</v>
      </c>
      <c r="T21" s="121">
        <v>0</v>
      </c>
      <c r="U21" s="121">
        <v>0</v>
      </c>
      <c r="V21" s="121">
        <v>0</v>
      </c>
      <c r="W21" s="121">
        <v>1033508989.86</v>
      </c>
      <c r="X21" s="121">
        <v>0</v>
      </c>
      <c r="Y21" s="121">
        <v>0</v>
      </c>
      <c r="Z21" s="121">
        <v>0</v>
      </c>
      <c r="AA21" s="121">
        <v>0</v>
      </c>
      <c r="AB21" s="121">
        <v>0</v>
      </c>
      <c r="AC21" s="121">
        <v>0</v>
      </c>
      <c r="AD21" s="121">
        <v>0</v>
      </c>
      <c r="AE21" s="121">
        <v>0</v>
      </c>
      <c r="AF21" s="121">
        <v>0</v>
      </c>
      <c r="AG21" s="121">
        <v>0</v>
      </c>
      <c r="AH21" s="121">
        <v>0</v>
      </c>
      <c r="AI21" s="121">
        <v>0</v>
      </c>
      <c r="AJ21" s="121">
        <v>0</v>
      </c>
      <c r="AK21" s="121">
        <v>0</v>
      </c>
      <c r="AL21" s="121">
        <v>0</v>
      </c>
      <c r="AM21" s="121">
        <v>0</v>
      </c>
      <c r="AN21" s="121">
        <v>0</v>
      </c>
      <c r="AO21" s="121">
        <v>0</v>
      </c>
      <c r="AP21" s="121">
        <v>0</v>
      </c>
      <c r="AQ21" s="121">
        <v>0</v>
      </c>
      <c r="AR21" s="121">
        <v>0</v>
      </c>
    </row>
    <row r="22" spans="1:44" s="172" customFormat="1">
      <c r="A22" s="120" t="s">
        <v>756</v>
      </c>
      <c r="B22" s="121">
        <v>0</v>
      </c>
      <c r="C22" s="121">
        <v>0</v>
      </c>
      <c r="D22" s="121">
        <v>0</v>
      </c>
      <c r="E22" s="121">
        <v>0</v>
      </c>
      <c r="F22" s="121">
        <v>0</v>
      </c>
      <c r="G22" s="121">
        <v>0</v>
      </c>
      <c r="H22" s="121">
        <v>3404861967.02</v>
      </c>
      <c r="I22" s="121">
        <v>0</v>
      </c>
      <c r="J22" s="121">
        <v>0</v>
      </c>
      <c r="K22" s="121">
        <v>0</v>
      </c>
      <c r="L22" s="121">
        <v>0</v>
      </c>
      <c r="M22" s="121">
        <v>0</v>
      </c>
      <c r="N22" s="121">
        <v>0</v>
      </c>
      <c r="O22" s="121">
        <v>0</v>
      </c>
      <c r="P22" s="121">
        <v>0</v>
      </c>
      <c r="Q22" s="121">
        <v>0</v>
      </c>
      <c r="R22" s="121">
        <v>0</v>
      </c>
      <c r="S22" s="121">
        <v>0</v>
      </c>
      <c r="T22" s="121">
        <v>0</v>
      </c>
      <c r="U22" s="121">
        <v>0</v>
      </c>
      <c r="V22" s="121">
        <v>0</v>
      </c>
      <c r="W22" s="121">
        <v>0</v>
      </c>
      <c r="X22" s="121">
        <v>0</v>
      </c>
      <c r="Y22" s="121">
        <v>4973394250.1499996</v>
      </c>
      <c r="Z22" s="121">
        <v>0</v>
      </c>
      <c r="AA22" s="121">
        <v>0</v>
      </c>
      <c r="AB22" s="121">
        <v>0</v>
      </c>
      <c r="AC22" s="121">
        <v>0</v>
      </c>
      <c r="AD22" s="121">
        <v>0</v>
      </c>
      <c r="AE22" s="121">
        <v>719640844.33000004</v>
      </c>
      <c r="AF22" s="121">
        <v>-360000000</v>
      </c>
      <c r="AG22" s="121">
        <v>-359640844.32999998</v>
      </c>
      <c r="AH22" s="121">
        <v>0</v>
      </c>
      <c r="AI22" s="121">
        <v>0</v>
      </c>
      <c r="AJ22" s="121">
        <v>0</v>
      </c>
      <c r="AK22" s="121">
        <v>0</v>
      </c>
      <c r="AL22" s="121">
        <v>0</v>
      </c>
      <c r="AM22" s="121">
        <v>0</v>
      </c>
      <c r="AN22" s="121">
        <v>0</v>
      </c>
      <c r="AO22" s="121">
        <v>0</v>
      </c>
      <c r="AP22" s="121">
        <v>0</v>
      </c>
      <c r="AQ22" s="121">
        <v>0</v>
      </c>
      <c r="AR22" s="121">
        <v>0</v>
      </c>
    </row>
    <row r="23" spans="1:44" s="172" customFormat="1">
      <c r="A23" s="120" t="s">
        <v>869</v>
      </c>
      <c r="B23" s="121">
        <v>0</v>
      </c>
      <c r="C23" s="121">
        <v>0</v>
      </c>
      <c r="D23" s="121">
        <v>0</v>
      </c>
      <c r="E23" s="121">
        <v>0</v>
      </c>
      <c r="F23" s="121">
        <v>0</v>
      </c>
      <c r="G23" s="121">
        <v>-126609317.67</v>
      </c>
      <c r="H23" s="121">
        <v>0</v>
      </c>
      <c r="I23" s="121">
        <v>0</v>
      </c>
      <c r="J23" s="121">
        <v>0</v>
      </c>
      <c r="K23" s="121">
        <v>0</v>
      </c>
      <c r="L23" s="121">
        <v>0</v>
      </c>
      <c r="M23" s="121">
        <v>0</v>
      </c>
      <c r="N23" s="121">
        <v>0</v>
      </c>
      <c r="O23" s="121">
        <v>0</v>
      </c>
      <c r="P23" s="121">
        <v>0</v>
      </c>
      <c r="Q23" s="121">
        <v>0</v>
      </c>
      <c r="R23" s="121">
        <v>0</v>
      </c>
      <c r="S23" s="121">
        <v>0</v>
      </c>
      <c r="T23" s="121">
        <v>0</v>
      </c>
      <c r="U23" s="121">
        <v>0</v>
      </c>
      <c r="V23" s="121">
        <v>0</v>
      </c>
      <c r="W23" s="121">
        <v>0</v>
      </c>
      <c r="X23" s="121">
        <v>0</v>
      </c>
      <c r="Y23" s="121">
        <v>0</v>
      </c>
      <c r="Z23" s="121">
        <v>0</v>
      </c>
      <c r="AA23" s="121">
        <v>0</v>
      </c>
      <c r="AB23" s="121">
        <v>0</v>
      </c>
      <c r="AC23" s="121">
        <v>0</v>
      </c>
      <c r="AD23" s="121">
        <v>0</v>
      </c>
      <c r="AE23" s="121">
        <v>0</v>
      </c>
      <c r="AF23" s="121">
        <v>0</v>
      </c>
      <c r="AG23" s="121">
        <v>0</v>
      </c>
      <c r="AH23" s="121">
        <v>0</v>
      </c>
      <c r="AI23" s="121">
        <v>0</v>
      </c>
      <c r="AJ23" s="121">
        <v>0</v>
      </c>
      <c r="AK23" s="121">
        <v>0</v>
      </c>
      <c r="AL23" s="121">
        <v>0</v>
      </c>
      <c r="AM23" s="121">
        <v>0</v>
      </c>
      <c r="AN23" s="121">
        <v>0</v>
      </c>
      <c r="AO23" s="121">
        <v>0</v>
      </c>
      <c r="AP23" s="121">
        <v>0</v>
      </c>
      <c r="AQ23" s="121">
        <v>0</v>
      </c>
      <c r="AR23" s="121">
        <v>0</v>
      </c>
    </row>
    <row r="24" spans="1:44" s="172" customFormat="1">
      <c r="A24" s="120" t="s">
        <v>870</v>
      </c>
      <c r="B24" s="121">
        <v>0</v>
      </c>
      <c r="C24" s="121">
        <v>0</v>
      </c>
      <c r="D24" s="121">
        <v>0</v>
      </c>
      <c r="E24" s="121">
        <v>0</v>
      </c>
      <c r="F24" s="121">
        <v>0</v>
      </c>
      <c r="G24" s="121">
        <v>0</v>
      </c>
      <c r="H24" s="121">
        <v>-765000000</v>
      </c>
      <c r="I24" s="121">
        <v>0</v>
      </c>
      <c r="J24" s="121">
        <v>0</v>
      </c>
      <c r="K24" s="121">
        <v>0</v>
      </c>
      <c r="L24" s="121">
        <v>0</v>
      </c>
      <c r="M24" s="121">
        <v>0</v>
      </c>
      <c r="N24" s="121">
        <v>0</v>
      </c>
      <c r="O24" s="121">
        <v>0</v>
      </c>
      <c r="P24" s="121">
        <v>0</v>
      </c>
      <c r="Q24" s="121">
        <v>0</v>
      </c>
      <c r="R24" s="121">
        <v>0</v>
      </c>
      <c r="S24" s="121">
        <v>0</v>
      </c>
      <c r="T24" s="121">
        <v>0</v>
      </c>
      <c r="U24" s="121">
        <v>0</v>
      </c>
      <c r="V24" s="121">
        <v>0</v>
      </c>
      <c r="W24" s="121">
        <v>0</v>
      </c>
      <c r="X24" s="121">
        <v>0</v>
      </c>
      <c r="Y24" s="121">
        <v>0</v>
      </c>
      <c r="Z24" s="121">
        <v>0</v>
      </c>
      <c r="AA24" s="121">
        <v>0</v>
      </c>
      <c r="AB24" s="121">
        <v>0</v>
      </c>
      <c r="AC24" s="121">
        <v>0</v>
      </c>
      <c r="AD24" s="121">
        <v>0</v>
      </c>
      <c r="AE24" s="121">
        <v>0</v>
      </c>
      <c r="AF24" s="121">
        <v>0</v>
      </c>
      <c r="AG24" s="121">
        <v>0</v>
      </c>
      <c r="AH24" s="121">
        <v>0</v>
      </c>
      <c r="AI24" s="121">
        <v>0</v>
      </c>
      <c r="AJ24" s="121">
        <v>0</v>
      </c>
      <c r="AK24" s="121">
        <v>0</v>
      </c>
      <c r="AL24" s="121">
        <v>0</v>
      </c>
      <c r="AM24" s="121">
        <v>0</v>
      </c>
      <c r="AN24" s="121">
        <v>0</v>
      </c>
      <c r="AO24" s="121">
        <v>0</v>
      </c>
      <c r="AP24" s="121">
        <v>0</v>
      </c>
      <c r="AQ24" s="121">
        <v>0</v>
      </c>
      <c r="AR24" s="121">
        <v>0</v>
      </c>
    </row>
    <row r="25" spans="1:44" s="172" customFormat="1">
      <c r="A25" s="120" t="s">
        <v>587</v>
      </c>
      <c r="B25" s="121">
        <v>0</v>
      </c>
      <c r="C25" s="121">
        <v>0</v>
      </c>
      <c r="D25" s="121">
        <v>0</v>
      </c>
      <c r="E25" s="121">
        <v>0</v>
      </c>
      <c r="F25" s="121">
        <v>11572000000</v>
      </c>
      <c r="G25" s="121">
        <v>0</v>
      </c>
      <c r="H25" s="121">
        <v>0</v>
      </c>
      <c r="I25" s="121">
        <v>0</v>
      </c>
      <c r="J25" s="121">
        <v>0</v>
      </c>
      <c r="K25" s="121">
        <v>0</v>
      </c>
      <c r="L25" s="121">
        <v>0</v>
      </c>
      <c r="M25" s="121">
        <v>0</v>
      </c>
      <c r="N25" s="121">
        <v>0</v>
      </c>
      <c r="O25" s="121">
        <v>0</v>
      </c>
      <c r="P25" s="121">
        <v>0</v>
      </c>
      <c r="Q25" s="121">
        <v>0</v>
      </c>
      <c r="R25" s="121">
        <v>0</v>
      </c>
      <c r="S25" s="121">
        <v>0</v>
      </c>
      <c r="T25" s="121">
        <v>0</v>
      </c>
      <c r="U25" s="121">
        <v>0</v>
      </c>
      <c r="V25" s="121">
        <v>0</v>
      </c>
      <c r="W25" s="121">
        <v>0</v>
      </c>
      <c r="X25" s="121">
        <v>0</v>
      </c>
      <c r="Y25" s="121">
        <v>0</v>
      </c>
      <c r="Z25" s="121">
        <v>0</v>
      </c>
      <c r="AA25" s="121">
        <v>0</v>
      </c>
      <c r="AB25" s="121">
        <v>0</v>
      </c>
      <c r="AC25" s="121">
        <v>0</v>
      </c>
      <c r="AD25" s="121">
        <v>0</v>
      </c>
      <c r="AE25" s="121">
        <v>0</v>
      </c>
      <c r="AF25" s="121">
        <v>0</v>
      </c>
      <c r="AG25" s="121">
        <v>0</v>
      </c>
      <c r="AH25" s="121">
        <v>0</v>
      </c>
      <c r="AI25" s="121">
        <v>0</v>
      </c>
      <c r="AJ25" s="121">
        <v>0</v>
      </c>
      <c r="AK25" s="121">
        <v>0</v>
      </c>
      <c r="AL25" s="121">
        <v>0</v>
      </c>
      <c r="AM25" s="121">
        <v>0</v>
      </c>
      <c r="AN25" s="121">
        <v>0</v>
      </c>
      <c r="AO25" s="121">
        <v>0</v>
      </c>
      <c r="AP25" s="121">
        <v>0</v>
      </c>
      <c r="AQ25" s="121">
        <v>0</v>
      </c>
      <c r="AR25" s="121">
        <v>0</v>
      </c>
    </row>
    <row r="26" spans="1:44" s="172" customFormat="1">
      <c r="A26" s="120" t="s">
        <v>837</v>
      </c>
      <c r="B26" s="121">
        <v>0</v>
      </c>
      <c r="C26" s="121">
        <v>0</v>
      </c>
      <c r="D26" s="121">
        <v>0</v>
      </c>
      <c r="E26" s="121">
        <v>0</v>
      </c>
      <c r="F26" s="121">
        <v>-3474188511.75</v>
      </c>
      <c r="G26" s="121">
        <v>0</v>
      </c>
      <c r="H26" s="121">
        <v>0</v>
      </c>
      <c r="I26" s="121">
        <v>0</v>
      </c>
      <c r="J26" s="121">
        <v>0</v>
      </c>
      <c r="K26" s="121">
        <v>0</v>
      </c>
      <c r="L26" s="121">
        <v>0</v>
      </c>
      <c r="M26" s="121">
        <v>0</v>
      </c>
      <c r="N26" s="121">
        <v>0</v>
      </c>
      <c r="O26" s="121">
        <v>0</v>
      </c>
      <c r="P26" s="121">
        <v>0</v>
      </c>
      <c r="Q26" s="121">
        <v>0</v>
      </c>
      <c r="R26" s="121">
        <v>0</v>
      </c>
      <c r="S26" s="121">
        <v>0</v>
      </c>
      <c r="T26" s="121">
        <v>0</v>
      </c>
      <c r="U26" s="121">
        <v>0</v>
      </c>
      <c r="V26" s="121">
        <v>0</v>
      </c>
      <c r="W26" s="121">
        <v>0</v>
      </c>
      <c r="X26" s="121">
        <v>0</v>
      </c>
      <c r="Y26" s="121">
        <v>0</v>
      </c>
      <c r="Z26" s="121">
        <v>0</v>
      </c>
      <c r="AA26" s="121">
        <v>0</v>
      </c>
      <c r="AB26" s="121">
        <v>0</v>
      </c>
      <c r="AC26" s="121">
        <v>0</v>
      </c>
      <c r="AD26" s="121">
        <v>0</v>
      </c>
      <c r="AE26" s="121">
        <v>0</v>
      </c>
      <c r="AF26" s="121">
        <v>0</v>
      </c>
      <c r="AG26" s="121">
        <v>0</v>
      </c>
      <c r="AH26" s="121">
        <v>0</v>
      </c>
      <c r="AI26" s="121">
        <v>0</v>
      </c>
      <c r="AJ26" s="121">
        <v>0</v>
      </c>
      <c r="AK26" s="121">
        <v>0</v>
      </c>
      <c r="AL26" s="121">
        <v>0</v>
      </c>
      <c r="AM26" s="121">
        <v>0</v>
      </c>
      <c r="AN26" s="121">
        <v>0</v>
      </c>
      <c r="AO26" s="121">
        <v>0</v>
      </c>
      <c r="AP26" s="121">
        <v>0</v>
      </c>
      <c r="AQ26" s="121">
        <v>0</v>
      </c>
      <c r="AR26" s="121">
        <v>0</v>
      </c>
    </row>
    <row r="27" spans="1:44" s="172" customFormat="1">
      <c r="A27" s="120" t="s">
        <v>1020</v>
      </c>
      <c r="B27" s="121">
        <v>0</v>
      </c>
      <c r="C27" s="121">
        <v>0</v>
      </c>
      <c r="D27" s="121">
        <v>0</v>
      </c>
      <c r="E27" s="121">
        <v>0</v>
      </c>
      <c r="F27" s="121">
        <v>0</v>
      </c>
      <c r="G27" s="121">
        <v>0</v>
      </c>
      <c r="H27" s="121">
        <v>-372493849.91000003</v>
      </c>
      <c r="I27" s="121">
        <v>0</v>
      </c>
      <c r="J27" s="121">
        <v>0</v>
      </c>
      <c r="K27" s="121">
        <v>0</v>
      </c>
      <c r="L27" s="121">
        <v>0</v>
      </c>
      <c r="M27" s="121">
        <v>-1400798144.7</v>
      </c>
      <c r="N27" s="121">
        <v>0</v>
      </c>
      <c r="O27" s="121">
        <v>0</v>
      </c>
      <c r="P27" s="121">
        <v>0</v>
      </c>
      <c r="Q27" s="121">
        <v>0</v>
      </c>
      <c r="R27" s="121">
        <v>0</v>
      </c>
      <c r="S27" s="121">
        <v>0</v>
      </c>
      <c r="T27" s="121">
        <v>0</v>
      </c>
      <c r="U27" s="121">
        <v>0</v>
      </c>
      <c r="V27" s="121">
        <v>0</v>
      </c>
      <c r="W27" s="121">
        <v>0</v>
      </c>
      <c r="X27" s="121">
        <v>0</v>
      </c>
      <c r="Y27" s="121">
        <v>0</v>
      </c>
      <c r="Z27" s="121">
        <v>0</v>
      </c>
      <c r="AA27" s="121">
        <v>0</v>
      </c>
      <c r="AB27" s="121">
        <v>0</v>
      </c>
      <c r="AC27" s="121">
        <v>0</v>
      </c>
      <c r="AD27" s="121">
        <v>0</v>
      </c>
      <c r="AE27" s="121">
        <v>0</v>
      </c>
      <c r="AF27" s="121">
        <v>0</v>
      </c>
      <c r="AG27" s="121">
        <v>0</v>
      </c>
      <c r="AH27" s="121">
        <v>0</v>
      </c>
      <c r="AI27" s="121">
        <v>0</v>
      </c>
      <c r="AJ27" s="121">
        <v>0</v>
      </c>
      <c r="AK27" s="121">
        <v>0</v>
      </c>
      <c r="AL27" s="121">
        <v>0</v>
      </c>
      <c r="AM27" s="121">
        <v>0</v>
      </c>
      <c r="AN27" s="121">
        <v>0</v>
      </c>
      <c r="AO27" s="121">
        <v>0</v>
      </c>
      <c r="AP27" s="121">
        <v>0</v>
      </c>
      <c r="AQ27" s="121">
        <v>0</v>
      </c>
      <c r="AR27" s="121">
        <v>0</v>
      </c>
    </row>
    <row r="28" spans="1:44" s="172" customFormat="1">
      <c r="A28" s="120" t="s">
        <v>1021</v>
      </c>
      <c r="B28" s="121">
        <v>0</v>
      </c>
      <c r="C28" s="121">
        <v>0</v>
      </c>
      <c r="D28" s="121">
        <v>0</v>
      </c>
      <c r="E28" s="121">
        <v>-65123649.289999999</v>
      </c>
      <c r="F28" s="121">
        <v>0</v>
      </c>
      <c r="G28" s="121">
        <v>-74492347.420000002</v>
      </c>
      <c r="H28" s="121">
        <v>0</v>
      </c>
      <c r="I28" s="121">
        <v>0</v>
      </c>
      <c r="J28" s="121">
        <v>0</v>
      </c>
      <c r="K28" s="121">
        <v>0</v>
      </c>
      <c r="L28" s="121">
        <v>0</v>
      </c>
      <c r="M28" s="121">
        <v>0</v>
      </c>
      <c r="N28" s="121">
        <v>0</v>
      </c>
      <c r="O28" s="121">
        <v>0</v>
      </c>
      <c r="P28" s="121">
        <v>0</v>
      </c>
      <c r="Q28" s="121">
        <v>0</v>
      </c>
      <c r="R28" s="121">
        <v>0</v>
      </c>
      <c r="S28" s="121">
        <v>0</v>
      </c>
      <c r="T28" s="121">
        <v>0</v>
      </c>
      <c r="U28" s="121">
        <v>0</v>
      </c>
      <c r="V28" s="121">
        <v>0</v>
      </c>
      <c r="W28" s="121">
        <v>0</v>
      </c>
      <c r="X28" s="121">
        <v>0</v>
      </c>
      <c r="Y28" s="121">
        <v>0</v>
      </c>
      <c r="Z28" s="121">
        <v>0</v>
      </c>
      <c r="AA28" s="121">
        <v>0</v>
      </c>
      <c r="AB28" s="121">
        <v>0</v>
      </c>
      <c r="AC28" s="121">
        <v>0</v>
      </c>
      <c r="AD28" s="121">
        <v>0</v>
      </c>
      <c r="AE28" s="121">
        <v>0</v>
      </c>
      <c r="AF28" s="121">
        <v>0</v>
      </c>
      <c r="AG28" s="121">
        <v>0</v>
      </c>
      <c r="AH28" s="121">
        <v>0</v>
      </c>
      <c r="AI28" s="121">
        <v>0</v>
      </c>
      <c r="AJ28" s="121">
        <v>0</v>
      </c>
      <c r="AK28" s="121">
        <v>0</v>
      </c>
      <c r="AL28" s="121">
        <v>0</v>
      </c>
      <c r="AM28" s="121">
        <v>0</v>
      </c>
      <c r="AN28" s="121">
        <v>0</v>
      </c>
      <c r="AO28" s="121">
        <v>0</v>
      </c>
      <c r="AP28" s="121">
        <v>0</v>
      </c>
      <c r="AQ28" s="121">
        <v>0</v>
      </c>
      <c r="AR28" s="121">
        <v>0</v>
      </c>
    </row>
    <row r="29" spans="1:44" s="172" customFormat="1">
      <c r="A29" s="120" t="s">
        <v>755</v>
      </c>
      <c r="B29" s="121">
        <v>0</v>
      </c>
      <c r="C29" s="121">
        <v>0</v>
      </c>
      <c r="D29" s="121">
        <v>0</v>
      </c>
      <c r="E29" s="121">
        <v>325456658.24000001</v>
      </c>
      <c r="F29" s="121">
        <v>0</v>
      </c>
      <c r="G29" s="121">
        <v>385027602.51999998</v>
      </c>
      <c r="H29" s="121">
        <v>0</v>
      </c>
      <c r="I29" s="121">
        <v>0</v>
      </c>
      <c r="J29" s="121">
        <v>0</v>
      </c>
      <c r="K29" s="121">
        <v>0</v>
      </c>
      <c r="L29" s="121">
        <v>0</v>
      </c>
      <c r="M29" s="121">
        <v>0</v>
      </c>
      <c r="N29" s="121">
        <v>0</v>
      </c>
      <c r="O29" s="121">
        <v>0</v>
      </c>
      <c r="P29" s="121">
        <v>0</v>
      </c>
      <c r="Q29" s="121">
        <v>0</v>
      </c>
      <c r="R29" s="121">
        <v>0</v>
      </c>
      <c r="S29" s="121">
        <v>0</v>
      </c>
      <c r="T29" s="121">
        <v>0</v>
      </c>
      <c r="U29" s="121">
        <v>0</v>
      </c>
      <c r="V29" s="121">
        <v>0</v>
      </c>
      <c r="W29" s="121">
        <v>0</v>
      </c>
      <c r="X29" s="121">
        <v>0</v>
      </c>
      <c r="Y29" s="121">
        <v>0</v>
      </c>
      <c r="Z29" s="121">
        <v>0</v>
      </c>
      <c r="AA29" s="121">
        <v>0</v>
      </c>
      <c r="AB29" s="121">
        <v>0</v>
      </c>
      <c r="AC29" s="121">
        <v>0</v>
      </c>
      <c r="AD29" s="121">
        <v>0</v>
      </c>
      <c r="AE29" s="121">
        <v>0</v>
      </c>
      <c r="AF29" s="121">
        <v>0</v>
      </c>
      <c r="AG29" s="121">
        <v>0</v>
      </c>
      <c r="AH29" s="121">
        <v>0</v>
      </c>
      <c r="AI29" s="121">
        <v>0</v>
      </c>
      <c r="AJ29" s="121">
        <v>0</v>
      </c>
      <c r="AK29" s="121">
        <v>0</v>
      </c>
      <c r="AL29" s="121">
        <v>0</v>
      </c>
      <c r="AM29" s="121">
        <v>0</v>
      </c>
      <c r="AN29" s="121">
        <v>0</v>
      </c>
      <c r="AO29" s="121">
        <v>0</v>
      </c>
      <c r="AP29" s="121">
        <v>0</v>
      </c>
      <c r="AQ29" s="121">
        <v>0</v>
      </c>
      <c r="AR29" s="121">
        <v>0</v>
      </c>
    </row>
    <row r="30" spans="1:44" s="172" customFormat="1">
      <c r="A30" s="120" t="s">
        <v>820</v>
      </c>
      <c r="B30" s="121">
        <v>0</v>
      </c>
      <c r="C30" s="121">
        <v>0</v>
      </c>
      <c r="D30" s="121">
        <v>0</v>
      </c>
      <c r="E30" s="121">
        <v>0</v>
      </c>
      <c r="F30" s="121">
        <v>0</v>
      </c>
      <c r="G30" s="121">
        <v>0</v>
      </c>
      <c r="H30" s="121">
        <v>0</v>
      </c>
      <c r="I30" s="121">
        <v>-541312360.49000001</v>
      </c>
      <c r="J30" s="121">
        <v>0</v>
      </c>
      <c r="K30" s="121">
        <v>0</v>
      </c>
      <c r="L30" s="121">
        <v>0</v>
      </c>
      <c r="M30" s="121">
        <v>0</v>
      </c>
      <c r="N30" s="121">
        <v>0</v>
      </c>
      <c r="O30" s="121">
        <v>0</v>
      </c>
      <c r="P30" s="121">
        <v>0</v>
      </c>
      <c r="Q30" s="121">
        <v>0</v>
      </c>
      <c r="R30" s="121">
        <v>0</v>
      </c>
      <c r="S30" s="121">
        <v>0</v>
      </c>
      <c r="T30" s="121">
        <v>0</v>
      </c>
      <c r="U30" s="121">
        <v>0</v>
      </c>
      <c r="V30" s="121">
        <v>0</v>
      </c>
      <c r="W30" s="121">
        <v>0</v>
      </c>
      <c r="X30" s="121">
        <v>0</v>
      </c>
      <c r="Y30" s="121">
        <v>0</v>
      </c>
      <c r="Z30" s="121">
        <v>0</v>
      </c>
      <c r="AA30" s="121">
        <v>0</v>
      </c>
      <c r="AB30" s="121">
        <v>0</v>
      </c>
      <c r="AC30" s="121">
        <v>0</v>
      </c>
      <c r="AD30" s="121">
        <v>0</v>
      </c>
      <c r="AE30" s="121">
        <v>0</v>
      </c>
      <c r="AF30" s="121">
        <v>0</v>
      </c>
      <c r="AG30" s="121">
        <v>0</v>
      </c>
      <c r="AH30" s="121">
        <v>0</v>
      </c>
      <c r="AI30" s="121">
        <v>0</v>
      </c>
      <c r="AJ30" s="121">
        <v>0</v>
      </c>
      <c r="AK30" s="121">
        <v>0</v>
      </c>
      <c r="AL30" s="121">
        <v>0</v>
      </c>
      <c r="AM30" s="121">
        <v>0</v>
      </c>
      <c r="AN30" s="121">
        <v>0</v>
      </c>
      <c r="AO30" s="121">
        <v>0</v>
      </c>
      <c r="AP30" s="121">
        <v>0</v>
      </c>
      <c r="AQ30" s="121">
        <v>0</v>
      </c>
      <c r="AR30" s="121">
        <v>0</v>
      </c>
    </row>
    <row r="31" spans="1:44" s="172" customFormat="1">
      <c r="A31" s="120" t="s">
        <v>821</v>
      </c>
      <c r="B31" s="121">
        <v>0</v>
      </c>
      <c r="C31" s="121">
        <v>0</v>
      </c>
      <c r="D31" s="121">
        <v>0</v>
      </c>
      <c r="E31" s="121">
        <v>0</v>
      </c>
      <c r="F31" s="121">
        <v>0</v>
      </c>
      <c r="G31" s="121">
        <v>0</v>
      </c>
      <c r="H31" s="121">
        <v>0</v>
      </c>
      <c r="I31" s="121">
        <v>-321000000</v>
      </c>
      <c r="J31" s="121">
        <v>0</v>
      </c>
      <c r="K31" s="121">
        <v>0</v>
      </c>
      <c r="L31" s="121">
        <v>0</v>
      </c>
      <c r="M31" s="121">
        <v>0</v>
      </c>
      <c r="N31" s="121">
        <v>0</v>
      </c>
      <c r="O31" s="121">
        <v>0</v>
      </c>
      <c r="P31" s="121">
        <v>0</v>
      </c>
      <c r="Q31" s="121">
        <v>0</v>
      </c>
      <c r="R31" s="121">
        <v>0</v>
      </c>
      <c r="S31" s="121">
        <v>0</v>
      </c>
      <c r="T31" s="121">
        <v>0</v>
      </c>
      <c r="U31" s="121">
        <v>0</v>
      </c>
      <c r="V31" s="121">
        <v>0</v>
      </c>
      <c r="W31" s="121">
        <v>0</v>
      </c>
      <c r="X31" s="121">
        <v>0</v>
      </c>
      <c r="Y31" s="121">
        <v>0</v>
      </c>
      <c r="Z31" s="121">
        <v>0</v>
      </c>
      <c r="AA31" s="121">
        <v>0</v>
      </c>
      <c r="AB31" s="121">
        <v>0</v>
      </c>
      <c r="AC31" s="121">
        <v>0</v>
      </c>
      <c r="AD31" s="121">
        <v>0</v>
      </c>
      <c r="AE31" s="121">
        <v>0</v>
      </c>
      <c r="AF31" s="121">
        <v>0</v>
      </c>
      <c r="AG31" s="121">
        <v>0</v>
      </c>
      <c r="AH31" s="121">
        <v>0</v>
      </c>
      <c r="AI31" s="121">
        <v>0</v>
      </c>
      <c r="AJ31" s="121">
        <v>0</v>
      </c>
      <c r="AK31" s="121">
        <v>0</v>
      </c>
      <c r="AL31" s="121">
        <v>0</v>
      </c>
      <c r="AM31" s="121">
        <v>0</v>
      </c>
      <c r="AN31" s="121">
        <v>0</v>
      </c>
      <c r="AO31" s="121">
        <v>0</v>
      </c>
      <c r="AP31" s="121">
        <v>0</v>
      </c>
      <c r="AQ31" s="121">
        <v>0</v>
      </c>
      <c r="AR31" s="121">
        <v>0</v>
      </c>
    </row>
    <row r="32" spans="1:44" s="172" customFormat="1">
      <c r="A32" s="120" t="s">
        <v>894</v>
      </c>
      <c r="B32" s="121">
        <v>0</v>
      </c>
      <c r="C32" s="121">
        <v>0</v>
      </c>
      <c r="D32" s="121">
        <v>0</v>
      </c>
      <c r="E32" s="121">
        <v>0</v>
      </c>
      <c r="F32" s="121">
        <v>0</v>
      </c>
      <c r="G32" s="121">
        <v>0</v>
      </c>
      <c r="H32" s="121">
        <v>0</v>
      </c>
      <c r="I32" s="121">
        <v>0</v>
      </c>
      <c r="J32" s="121">
        <v>0</v>
      </c>
      <c r="K32" s="121">
        <v>0</v>
      </c>
      <c r="L32" s="121">
        <v>0</v>
      </c>
      <c r="M32" s="121">
        <v>0</v>
      </c>
      <c r="N32" s="121">
        <v>0</v>
      </c>
      <c r="O32" s="121">
        <v>0</v>
      </c>
      <c r="P32" s="121">
        <v>173160651.24000001</v>
      </c>
      <c r="Q32" s="121">
        <v>0</v>
      </c>
      <c r="R32" s="121">
        <v>0</v>
      </c>
      <c r="S32" s="121">
        <v>0</v>
      </c>
      <c r="T32" s="121">
        <v>0</v>
      </c>
      <c r="U32" s="121">
        <v>0</v>
      </c>
      <c r="V32" s="121">
        <v>0</v>
      </c>
      <c r="W32" s="121">
        <v>0</v>
      </c>
      <c r="X32" s="121">
        <v>0</v>
      </c>
      <c r="Y32" s="121">
        <v>0</v>
      </c>
      <c r="Z32" s="121">
        <v>0</v>
      </c>
      <c r="AA32" s="121">
        <v>0</v>
      </c>
      <c r="AB32" s="121">
        <v>0</v>
      </c>
      <c r="AC32" s="121">
        <v>0</v>
      </c>
      <c r="AD32" s="121">
        <v>0</v>
      </c>
      <c r="AE32" s="121">
        <v>0</v>
      </c>
      <c r="AF32" s="121">
        <v>0</v>
      </c>
      <c r="AG32" s="121">
        <v>0</v>
      </c>
      <c r="AH32" s="121">
        <v>0</v>
      </c>
      <c r="AI32" s="121">
        <v>0</v>
      </c>
      <c r="AJ32" s="121">
        <v>0</v>
      </c>
      <c r="AK32" s="121">
        <v>0</v>
      </c>
      <c r="AL32" s="121">
        <v>0</v>
      </c>
      <c r="AM32" s="121">
        <v>0</v>
      </c>
      <c r="AN32" s="121">
        <v>0</v>
      </c>
      <c r="AO32" s="121">
        <v>0</v>
      </c>
      <c r="AP32" s="121">
        <v>0</v>
      </c>
      <c r="AQ32" s="121">
        <v>0</v>
      </c>
      <c r="AR32" s="121">
        <v>0</v>
      </c>
    </row>
    <row r="33" spans="1:44" s="172" customFormat="1">
      <c r="A33" s="120" t="s">
        <v>895</v>
      </c>
      <c r="B33" s="121">
        <v>0</v>
      </c>
      <c r="C33" s="121">
        <v>0</v>
      </c>
      <c r="D33" s="121">
        <v>0</v>
      </c>
      <c r="E33" s="121">
        <v>0</v>
      </c>
      <c r="F33" s="121">
        <v>0</v>
      </c>
      <c r="G33" s="121">
        <v>0</v>
      </c>
      <c r="H33" s="121">
        <v>0</v>
      </c>
      <c r="I33" s="121">
        <v>0</v>
      </c>
      <c r="J33" s="121">
        <v>0</v>
      </c>
      <c r="K33" s="121">
        <v>0</v>
      </c>
      <c r="L33" s="121">
        <v>0</v>
      </c>
      <c r="M33" s="121">
        <v>0</v>
      </c>
      <c r="N33" s="121">
        <v>0</v>
      </c>
      <c r="O33" s="121">
        <v>0</v>
      </c>
      <c r="P33" s="121">
        <v>182930414.09999999</v>
      </c>
      <c r="Q33" s="121">
        <v>0</v>
      </c>
      <c r="R33" s="121">
        <v>0</v>
      </c>
      <c r="S33" s="121">
        <v>0</v>
      </c>
      <c r="T33" s="121">
        <v>0</v>
      </c>
      <c r="U33" s="121">
        <v>0</v>
      </c>
      <c r="V33" s="121">
        <v>0</v>
      </c>
      <c r="W33" s="121">
        <v>0</v>
      </c>
      <c r="X33" s="121">
        <v>0</v>
      </c>
      <c r="Y33" s="121">
        <v>0</v>
      </c>
      <c r="Z33" s="121">
        <v>0</v>
      </c>
      <c r="AA33" s="121">
        <v>0</v>
      </c>
      <c r="AB33" s="121">
        <v>0</v>
      </c>
      <c r="AC33" s="121">
        <v>0</v>
      </c>
      <c r="AD33" s="121">
        <v>0</v>
      </c>
      <c r="AE33" s="121">
        <v>0</v>
      </c>
      <c r="AF33" s="121">
        <v>0</v>
      </c>
      <c r="AG33" s="121">
        <v>0</v>
      </c>
      <c r="AH33" s="121">
        <v>0</v>
      </c>
      <c r="AI33" s="121">
        <v>0</v>
      </c>
      <c r="AJ33" s="121">
        <v>0</v>
      </c>
      <c r="AK33" s="121">
        <v>0</v>
      </c>
      <c r="AL33" s="121">
        <v>0</v>
      </c>
      <c r="AM33" s="121">
        <v>0</v>
      </c>
      <c r="AN33" s="121">
        <v>0</v>
      </c>
      <c r="AO33" s="121">
        <v>0</v>
      </c>
      <c r="AP33" s="121">
        <v>0</v>
      </c>
      <c r="AQ33" s="121">
        <v>0</v>
      </c>
      <c r="AR33" s="121">
        <v>0</v>
      </c>
    </row>
    <row r="34" spans="1:44" s="172" customFormat="1">
      <c r="A34" s="120" t="s">
        <v>899</v>
      </c>
      <c r="B34" s="121">
        <v>0</v>
      </c>
      <c r="C34" s="121">
        <v>0</v>
      </c>
      <c r="D34" s="121">
        <v>0</v>
      </c>
      <c r="E34" s="121">
        <v>0</v>
      </c>
      <c r="F34" s="121">
        <v>0</v>
      </c>
      <c r="G34" s="121">
        <v>0</v>
      </c>
      <c r="H34" s="121">
        <v>0</v>
      </c>
      <c r="I34" s="121">
        <v>0</v>
      </c>
      <c r="J34" s="121">
        <v>0</v>
      </c>
      <c r="K34" s="121">
        <v>0</v>
      </c>
      <c r="L34" s="121">
        <v>0</v>
      </c>
      <c r="M34" s="121">
        <v>0</v>
      </c>
      <c r="N34" s="121">
        <v>0</v>
      </c>
      <c r="O34" s="121">
        <v>0</v>
      </c>
      <c r="P34" s="121">
        <v>0</v>
      </c>
      <c r="Q34" s="121">
        <v>-57875049.149999999</v>
      </c>
      <c r="R34" s="121">
        <v>0</v>
      </c>
      <c r="S34" s="121">
        <v>74829634.939999998</v>
      </c>
      <c r="T34" s="121">
        <v>0</v>
      </c>
      <c r="U34" s="121">
        <v>0</v>
      </c>
      <c r="V34" s="121">
        <v>0</v>
      </c>
      <c r="W34" s="121">
        <v>0</v>
      </c>
      <c r="X34" s="121">
        <v>0</v>
      </c>
      <c r="Y34" s="121">
        <v>0</v>
      </c>
      <c r="Z34" s="121">
        <v>0</v>
      </c>
      <c r="AA34" s="121">
        <v>0</v>
      </c>
      <c r="AB34" s="121">
        <v>0</v>
      </c>
      <c r="AC34" s="121">
        <v>0</v>
      </c>
      <c r="AD34" s="121">
        <v>0</v>
      </c>
      <c r="AE34" s="121">
        <v>0</v>
      </c>
      <c r="AF34" s="121">
        <v>0</v>
      </c>
      <c r="AG34" s="121">
        <v>0</v>
      </c>
      <c r="AH34" s="121">
        <v>0</v>
      </c>
      <c r="AI34" s="121">
        <v>0</v>
      </c>
      <c r="AJ34" s="121">
        <v>0</v>
      </c>
      <c r="AK34" s="121">
        <v>0</v>
      </c>
      <c r="AL34" s="121">
        <v>0</v>
      </c>
      <c r="AM34" s="121">
        <v>0</v>
      </c>
      <c r="AN34" s="121">
        <v>0</v>
      </c>
      <c r="AO34" s="121">
        <v>0</v>
      </c>
      <c r="AP34" s="121">
        <v>0</v>
      </c>
      <c r="AQ34" s="121">
        <v>0</v>
      </c>
      <c r="AR34" s="121">
        <v>0</v>
      </c>
    </row>
    <row r="35" spans="1:44" s="172" customFormat="1">
      <c r="A35" s="120" t="s">
        <v>900</v>
      </c>
      <c r="B35" s="121">
        <v>0</v>
      </c>
      <c r="C35" s="121">
        <v>0</v>
      </c>
      <c r="D35" s="121">
        <v>0</v>
      </c>
      <c r="E35" s="121">
        <v>0</v>
      </c>
      <c r="F35" s="121">
        <v>0</v>
      </c>
      <c r="G35" s="121">
        <v>0</v>
      </c>
      <c r="H35" s="121">
        <v>0</v>
      </c>
      <c r="I35" s="121">
        <v>0</v>
      </c>
      <c r="J35" s="121">
        <v>0</v>
      </c>
      <c r="K35" s="121">
        <v>0</v>
      </c>
      <c r="L35" s="121">
        <v>0</v>
      </c>
      <c r="M35" s="121">
        <v>0</v>
      </c>
      <c r="N35" s="121">
        <v>0</v>
      </c>
      <c r="O35" s="121">
        <v>0</v>
      </c>
      <c r="P35" s="121">
        <v>0</v>
      </c>
      <c r="Q35" s="121">
        <v>199411720.5</v>
      </c>
      <c r="R35" s="121">
        <v>0</v>
      </c>
      <c r="S35" s="121">
        <v>0</v>
      </c>
      <c r="T35" s="121">
        <v>0</v>
      </c>
      <c r="U35" s="121">
        <v>0</v>
      </c>
      <c r="V35" s="121">
        <v>0</v>
      </c>
      <c r="W35" s="121">
        <v>0</v>
      </c>
      <c r="X35" s="121">
        <v>0</v>
      </c>
      <c r="Y35" s="121">
        <v>0</v>
      </c>
      <c r="Z35" s="121">
        <v>0</v>
      </c>
      <c r="AA35" s="121">
        <v>0</v>
      </c>
      <c r="AB35" s="121">
        <v>0</v>
      </c>
      <c r="AC35" s="121">
        <v>0</v>
      </c>
      <c r="AD35" s="121">
        <v>0</v>
      </c>
      <c r="AE35" s="121">
        <v>0</v>
      </c>
      <c r="AF35" s="121">
        <v>0</v>
      </c>
      <c r="AG35" s="121">
        <v>0</v>
      </c>
      <c r="AH35" s="121">
        <v>0</v>
      </c>
      <c r="AI35" s="121">
        <v>0</v>
      </c>
      <c r="AJ35" s="121">
        <v>0</v>
      </c>
      <c r="AK35" s="121">
        <v>0</v>
      </c>
      <c r="AL35" s="121">
        <v>0</v>
      </c>
      <c r="AM35" s="121">
        <v>0</v>
      </c>
      <c r="AN35" s="121">
        <v>0</v>
      </c>
      <c r="AO35" s="121">
        <v>0</v>
      </c>
      <c r="AP35" s="121">
        <v>0</v>
      </c>
      <c r="AQ35" s="121">
        <v>0</v>
      </c>
      <c r="AR35" s="121">
        <v>0</v>
      </c>
    </row>
    <row r="36" spans="1:44" s="172" customFormat="1">
      <c r="A36" s="120" t="s">
        <v>1022</v>
      </c>
      <c r="B36" s="121">
        <v>0</v>
      </c>
      <c r="C36" s="121">
        <v>0</v>
      </c>
      <c r="D36" s="121">
        <v>0</v>
      </c>
      <c r="E36" s="121">
        <v>0</v>
      </c>
      <c r="F36" s="121">
        <v>0</v>
      </c>
      <c r="G36" s="121">
        <v>0</v>
      </c>
      <c r="H36" s="121">
        <v>0</v>
      </c>
      <c r="I36" s="121">
        <v>0</v>
      </c>
      <c r="J36" s="121">
        <v>0</v>
      </c>
      <c r="K36" s="121">
        <v>0</v>
      </c>
      <c r="L36" s="121">
        <v>0</v>
      </c>
      <c r="M36" s="121">
        <v>0</v>
      </c>
      <c r="N36" s="121">
        <v>0</v>
      </c>
      <c r="O36" s="121">
        <v>0</v>
      </c>
      <c r="P36" s="121">
        <v>0</v>
      </c>
      <c r="Q36" s="121">
        <v>0</v>
      </c>
      <c r="R36" s="121">
        <v>0</v>
      </c>
      <c r="S36" s="121">
        <v>162000000</v>
      </c>
      <c r="T36" s="121">
        <v>0</v>
      </c>
      <c r="U36" s="121">
        <v>0</v>
      </c>
      <c r="V36" s="121">
        <v>0</v>
      </c>
      <c r="W36" s="121">
        <v>0</v>
      </c>
      <c r="X36" s="121">
        <v>0</v>
      </c>
      <c r="Y36" s="121">
        <v>0</v>
      </c>
      <c r="Z36" s="121">
        <v>0</v>
      </c>
      <c r="AA36" s="121">
        <v>0</v>
      </c>
      <c r="AB36" s="121">
        <v>0</v>
      </c>
      <c r="AC36" s="121">
        <v>0</v>
      </c>
      <c r="AD36" s="121">
        <v>0</v>
      </c>
      <c r="AE36" s="121">
        <v>0</v>
      </c>
      <c r="AF36" s="121">
        <v>0</v>
      </c>
      <c r="AG36" s="121">
        <v>0</v>
      </c>
      <c r="AH36" s="121">
        <v>0</v>
      </c>
      <c r="AI36" s="121">
        <v>0</v>
      </c>
      <c r="AJ36" s="121">
        <v>0</v>
      </c>
      <c r="AK36" s="121">
        <v>0</v>
      </c>
      <c r="AL36" s="121">
        <v>0</v>
      </c>
      <c r="AM36" s="121">
        <v>0</v>
      </c>
      <c r="AN36" s="121">
        <v>0</v>
      </c>
      <c r="AO36" s="121">
        <v>0</v>
      </c>
      <c r="AP36" s="121">
        <v>0</v>
      </c>
      <c r="AQ36" s="121">
        <v>0</v>
      </c>
      <c r="AR36" s="121">
        <v>0</v>
      </c>
    </row>
    <row r="37" spans="1:44" s="172" customFormat="1">
      <c r="A37" s="120" t="s">
        <v>1032</v>
      </c>
      <c r="B37" s="121">
        <v>0</v>
      </c>
      <c r="C37" s="121">
        <v>0</v>
      </c>
      <c r="D37" s="121">
        <v>0</v>
      </c>
      <c r="E37" s="121">
        <v>0</v>
      </c>
      <c r="F37" s="121">
        <v>0</v>
      </c>
      <c r="G37" s="121">
        <v>0</v>
      </c>
      <c r="H37" s="121">
        <v>0</v>
      </c>
      <c r="I37" s="121">
        <v>0</v>
      </c>
      <c r="J37" s="121">
        <v>0</v>
      </c>
      <c r="K37" s="121">
        <v>0</v>
      </c>
      <c r="L37" s="121">
        <v>0</v>
      </c>
      <c r="M37" s="121">
        <v>0</v>
      </c>
      <c r="N37" s="121">
        <v>0</v>
      </c>
      <c r="O37" s="121">
        <v>0</v>
      </c>
      <c r="P37" s="121">
        <v>0</v>
      </c>
      <c r="Q37" s="121">
        <v>0</v>
      </c>
      <c r="R37" s="121">
        <v>0</v>
      </c>
      <c r="S37" s="121">
        <v>0</v>
      </c>
      <c r="T37" s="121">
        <v>0</v>
      </c>
      <c r="U37" s="121">
        <v>776187859.38</v>
      </c>
      <c r="V37" s="121">
        <v>0</v>
      </c>
      <c r="W37" s="121">
        <v>0</v>
      </c>
      <c r="X37" s="121">
        <v>0</v>
      </c>
      <c r="Y37" s="121">
        <v>0</v>
      </c>
      <c r="Z37" s="121">
        <v>0</v>
      </c>
      <c r="AA37" s="121">
        <v>0</v>
      </c>
      <c r="AB37" s="121">
        <v>0</v>
      </c>
      <c r="AC37" s="121">
        <v>0</v>
      </c>
      <c r="AD37" s="121">
        <v>0</v>
      </c>
      <c r="AE37" s="121">
        <v>0</v>
      </c>
      <c r="AF37" s="121">
        <v>0</v>
      </c>
      <c r="AG37" s="121">
        <v>0</v>
      </c>
      <c r="AH37" s="121">
        <v>0</v>
      </c>
      <c r="AI37" s="121">
        <v>0</v>
      </c>
      <c r="AJ37" s="121">
        <v>0</v>
      </c>
      <c r="AK37" s="121">
        <v>0</v>
      </c>
      <c r="AL37" s="121">
        <v>0</v>
      </c>
      <c r="AM37" s="121">
        <v>0</v>
      </c>
      <c r="AN37" s="121">
        <v>0</v>
      </c>
      <c r="AO37" s="121">
        <v>0</v>
      </c>
      <c r="AP37" s="121">
        <v>0</v>
      </c>
      <c r="AQ37" s="121">
        <v>0</v>
      </c>
      <c r="AR37" s="121">
        <v>0</v>
      </c>
    </row>
    <row r="38" spans="1:44" s="172" customFormat="1">
      <c r="A38" s="120" t="s">
        <v>1033</v>
      </c>
      <c r="B38" s="121">
        <v>0</v>
      </c>
      <c r="C38" s="121">
        <v>0</v>
      </c>
      <c r="D38" s="121">
        <v>0</v>
      </c>
      <c r="E38" s="121">
        <v>0</v>
      </c>
      <c r="F38" s="121">
        <v>0</v>
      </c>
      <c r="G38" s="121">
        <v>0</v>
      </c>
      <c r="H38" s="121">
        <v>0</v>
      </c>
      <c r="I38" s="121">
        <v>0</v>
      </c>
      <c r="J38" s="121">
        <v>0</v>
      </c>
      <c r="K38" s="121">
        <v>0</v>
      </c>
      <c r="L38" s="121">
        <v>0</v>
      </c>
      <c r="M38" s="121">
        <v>0</v>
      </c>
      <c r="N38" s="121">
        <v>0</v>
      </c>
      <c r="O38" s="121">
        <v>0</v>
      </c>
      <c r="P38" s="121">
        <v>0</v>
      </c>
      <c r="Q38" s="121">
        <v>0</v>
      </c>
      <c r="R38" s="121">
        <v>0</v>
      </c>
      <c r="S38" s="121">
        <v>0</v>
      </c>
      <c r="T38" s="121">
        <v>0</v>
      </c>
      <c r="U38" s="121">
        <v>411219843.99000001</v>
      </c>
      <c r="V38" s="121">
        <v>0</v>
      </c>
      <c r="W38" s="121">
        <v>0</v>
      </c>
      <c r="X38" s="121">
        <v>0</v>
      </c>
      <c r="Y38" s="121">
        <v>0</v>
      </c>
      <c r="Z38" s="121">
        <v>0</v>
      </c>
      <c r="AA38" s="121">
        <v>0</v>
      </c>
      <c r="AB38" s="121">
        <v>0</v>
      </c>
      <c r="AC38" s="121">
        <v>-585471601.58000004</v>
      </c>
      <c r="AD38" s="121">
        <v>0</v>
      </c>
      <c r="AE38" s="121">
        <v>0</v>
      </c>
      <c r="AF38" s="121">
        <v>0</v>
      </c>
      <c r="AG38" s="121">
        <v>0</v>
      </c>
      <c r="AH38" s="121">
        <v>0</v>
      </c>
      <c r="AI38" s="121">
        <v>0</v>
      </c>
      <c r="AJ38" s="121">
        <v>0</v>
      </c>
      <c r="AK38" s="121">
        <v>0</v>
      </c>
      <c r="AL38" s="121">
        <v>0</v>
      </c>
      <c r="AM38" s="121">
        <v>0</v>
      </c>
      <c r="AN38" s="121">
        <v>0</v>
      </c>
      <c r="AO38" s="121">
        <v>0</v>
      </c>
      <c r="AP38" s="121">
        <v>0</v>
      </c>
      <c r="AQ38" s="121">
        <v>0</v>
      </c>
      <c r="AR38" s="121">
        <v>0</v>
      </c>
    </row>
    <row r="39" spans="1:44" s="172" customFormat="1">
      <c r="A39" s="120" t="s">
        <v>1034</v>
      </c>
      <c r="B39" s="121">
        <v>0</v>
      </c>
      <c r="C39" s="121">
        <v>0</v>
      </c>
      <c r="D39" s="121">
        <v>0</v>
      </c>
      <c r="E39" s="121">
        <v>0</v>
      </c>
      <c r="F39" s="121">
        <v>0</v>
      </c>
      <c r="G39" s="121">
        <v>0</v>
      </c>
      <c r="H39" s="121">
        <v>0</v>
      </c>
      <c r="I39" s="121">
        <v>0</v>
      </c>
      <c r="J39" s="121">
        <v>0</v>
      </c>
      <c r="K39" s="121">
        <v>0</v>
      </c>
      <c r="L39" s="121">
        <v>0</v>
      </c>
      <c r="M39" s="121">
        <v>0</v>
      </c>
      <c r="N39" s="121">
        <v>0</v>
      </c>
      <c r="O39" s="121">
        <v>0</v>
      </c>
      <c r="P39" s="121">
        <v>0</v>
      </c>
      <c r="Q39" s="121">
        <v>0</v>
      </c>
      <c r="R39" s="121">
        <v>0</v>
      </c>
      <c r="S39" s="121">
        <v>0</v>
      </c>
      <c r="T39" s="121">
        <v>0</v>
      </c>
      <c r="U39" s="121">
        <v>-81584003.870000005</v>
      </c>
      <c r="V39" s="121">
        <v>0</v>
      </c>
      <c r="W39" s="121">
        <v>0</v>
      </c>
      <c r="X39" s="121">
        <v>0</v>
      </c>
      <c r="Y39" s="121">
        <v>0</v>
      </c>
      <c r="Z39" s="121">
        <v>0</v>
      </c>
      <c r="AA39" s="121">
        <v>0</v>
      </c>
      <c r="AB39" s="121">
        <v>0</v>
      </c>
      <c r="AC39" s="121">
        <v>0</v>
      </c>
      <c r="AD39" s="121">
        <v>0</v>
      </c>
      <c r="AE39" s="121">
        <v>0</v>
      </c>
      <c r="AF39" s="121">
        <v>0</v>
      </c>
      <c r="AG39" s="121">
        <v>0</v>
      </c>
      <c r="AH39" s="121">
        <v>0</v>
      </c>
      <c r="AI39" s="121">
        <v>0</v>
      </c>
      <c r="AJ39" s="121">
        <v>0</v>
      </c>
      <c r="AK39" s="121">
        <v>0</v>
      </c>
      <c r="AL39" s="121">
        <v>0</v>
      </c>
      <c r="AM39" s="121">
        <v>0</v>
      </c>
      <c r="AN39" s="121">
        <v>0</v>
      </c>
      <c r="AO39" s="121">
        <v>0</v>
      </c>
      <c r="AP39" s="121">
        <v>0</v>
      </c>
      <c r="AQ39" s="121">
        <v>0</v>
      </c>
      <c r="AR39" s="121">
        <v>0</v>
      </c>
    </row>
    <row r="40" spans="1:44" s="172" customFormat="1">
      <c r="A40" s="120" t="s">
        <v>1042</v>
      </c>
      <c r="B40" s="121">
        <v>0</v>
      </c>
      <c r="C40" s="121">
        <v>0</v>
      </c>
      <c r="D40" s="121">
        <v>0</v>
      </c>
      <c r="E40" s="121">
        <v>0</v>
      </c>
      <c r="F40" s="121">
        <v>0</v>
      </c>
      <c r="G40" s="121">
        <v>0</v>
      </c>
      <c r="H40" s="121">
        <v>0</v>
      </c>
      <c r="I40" s="121">
        <v>0</v>
      </c>
      <c r="J40" s="121">
        <v>0</v>
      </c>
      <c r="K40" s="121">
        <v>0</v>
      </c>
      <c r="L40" s="121">
        <v>0</v>
      </c>
      <c r="M40" s="121">
        <v>0</v>
      </c>
      <c r="N40" s="121">
        <v>0</v>
      </c>
      <c r="O40" s="121">
        <v>0</v>
      </c>
      <c r="P40" s="121">
        <v>0</v>
      </c>
      <c r="Q40" s="121">
        <v>0</v>
      </c>
      <c r="R40" s="121">
        <v>0</v>
      </c>
      <c r="S40" s="121">
        <v>0</v>
      </c>
      <c r="T40" s="121">
        <v>0</v>
      </c>
      <c r="U40" s="121">
        <v>0</v>
      </c>
      <c r="V40" s="121">
        <v>0</v>
      </c>
      <c r="W40" s="121">
        <v>0</v>
      </c>
      <c r="X40" s="121">
        <v>2733262999.6399999</v>
      </c>
      <c r="Y40" s="121">
        <v>0</v>
      </c>
      <c r="Z40" s="121">
        <v>0</v>
      </c>
      <c r="AA40" s="121">
        <v>0</v>
      </c>
      <c r="AB40" s="121">
        <v>0</v>
      </c>
      <c r="AC40" s="121">
        <v>0</v>
      </c>
      <c r="AD40" s="121">
        <v>0</v>
      </c>
      <c r="AE40" s="121">
        <v>0</v>
      </c>
      <c r="AF40" s="121">
        <v>0</v>
      </c>
      <c r="AG40" s="121">
        <v>0</v>
      </c>
      <c r="AH40" s="121">
        <v>0</v>
      </c>
      <c r="AI40" s="121">
        <v>0</v>
      </c>
      <c r="AJ40" s="121">
        <v>0</v>
      </c>
      <c r="AK40" s="121">
        <v>0</v>
      </c>
      <c r="AL40" s="121">
        <v>0</v>
      </c>
      <c r="AM40" s="121">
        <v>0</v>
      </c>
      <c r="AN40" s="121">
        <v>0</v>
      </c>
      <c r="AO40" s="121">
        <v>0</v>
      </c>
      <c r="AP40" s="121">
        <v>0</v>
      </c>
      <c r="AQ40" s="121">
        <v>0</v>
      </c>
      <c r="AR40" s="121">
        <v>0</v>
      </c>
    </row>
    <row r="41" spans="1:44" s="172" customFormat="1">
      <c r="A41" s="120" t="s">
        <v>1043</v>
      </c>
      <c r="B41" s="121">
        <v>0</v>
      </c>
      <c r="C41" s="121">
        <v>0</v>
      </c>
      <c r="D41" s="121">
        <v>0</v>
      </c>
      <c r="E41" s="121">
        <v>0</v>
      </c>
      <c r="F41" s="121">
        <v>0</v>
      </c>
      <c r="G41" s="121">
        <v>0</v>
      </c>
      <c r="H41" s="121">
        <v>0</v>
      </c>
      <c r="I41" s="121">
        <v>0</v>
      </c>
      <c r="J41" s="121">
        <v>0</v>
      </c>
      <c r="K41" s="121">
        <v>0</v>
      </c>
      <c r="L41" s="121">
        <v>0</v>
      </c>
      <c r="M41" s="121">
        <v>0</v>
      </c>
      <c r="N41" s="121">
        <v>0</v>
      </c>
      <c r="O41" s="121">
        <v>0</v>
      </c>
      <c r="P41" s="121">
        <v>0</v>
      </c>
      <c r="Q41" s="121">
        <v>0</v>
      </c>
      <c r="R41" s="121">
        <v>0</v>
      </c>
      <c r="S41" s="121">
        <v>0</v>
      </c>
      <c r="T41" s="121">
        <v>0</v>
      </c>
      <c r="U41" s="121">
        <v>0</v>
      </c>
      <c r="V41" s="121">
        <v>0</v>
      </c>
      <c r="W41" s="121">
        <v>0</v>
      </c>
      <c r="X41" s="121">
        <v>-250455513.90000001</v>
      </c>
      <c r="Y41" s="121">
        <v>0</v>
      </c>
      <c r="Z41" s="121">
        <v>0</v>
      </c>
      <c r="AA41" s="121">
        <v>0</v>
      </c>
      <c r="AB41" s="121">
        <v>0</v>
      </c>
      <c r="AC41" s="121">
        <v>0</v>
      </c>
      <c r="AD41" s="121">
        <v>0</v>
      </c>
      <c r="AE41" s="121">
        <v>0</v>
      </c>
      <c r="AF41" s="121">
        <v>0</v>
      </c>
      <c r="AG41" s="121">
        <v>0</v>
      </c>
      <c r="AH41" s="121">
        <v>0</v>
      </c>
      <c r="AI41" s="121">
        <v>0</v>
      </c>
      <c r="AJ41" s="121">
        <v>0</v>
      </c>
      <c r="AK41" s="121">
        <v>0</v>
      </c>
      <c r="AL41" s="121">
        <v>0</v>
      </c>
      <c r="AM41" s="121">
        <v>0</v>
      </c>
      <c r="AN41" s="121">
        <v>0</v>
      </c>
      <c r="AO41" s="121">
        <v>0</v>
      </c>
      <c r="AP41" s="121">
        <v>0</v>
      </c>
      <c r="AQ41" s="121">
        <v>0</v>
      </c>
      <c r="AR41" s="121">
        <v>0</v>
      </c>
    </row>
    <row r="42" spans="1:44" s="172" customFormat="1">
      <c r="A42" s="120" t="s">
        <v>1044</v>
      </c>
      <c r="B42" s="121">
        <v>0</v>
      </c>
      <c r="C42" s="121">
        <v>0</v>
      </c>
      <c r="D42" s="121">
        <v>0</v>
      </c>
      <c r="E42" s="121">
        <v>0</v>
      </c>
      <c r="F42" s="121">
        <v>0</v>
      </c>
      <c r="G42" s="121">
        <v>0</v>
      </c>
      <c r="H42" s="121">
        <v>0</v>
      </c>
      <c r="I42" s="121">
        <v>0</v>
      </c>
      <c r="J42" s="121">
        <v>0</v>
      </c>
      <c r="K42" s="121">
        <v>0</v>
      </c>
      <c r="L42" s="121">
        <v>0</v>
      </c>
      <c r="M42" s="121">
        <v>0</v>
      </c>
      <c r="N42" s="121">
        <v>0</v>
      </c>
      <c r="O42" s="121">
        <v>0</v>
      </c>
      <c r="P42" s="121">
        <v>0</v>
      </c>
      <c r="Q42" s="121">
        <v>0</v>
      </c>
      <c r="R42" s="121">
        <v>0</v>
      </c>
      <c r="S42" s="121">
        <v>0</v>
      </c>
      <c r="T42" s="121">
        <v>0</v>
      </c>
      <c r="U42" s="121">
        <v>0</v>
      </c>
      <c r="V42" s="121">
        <v>0</v>
      </c>
      <c r="W42" s="121">
        <v>0</v>
      </c>
      <c r="X42" s="121">
        <v>-982690003.10000002</v>
      </c>
      <c r="Y42" s="121">
        <v>0</v>
      </c>
      <c r="Z42" s="121">
        <v>0</v>
      </c>
      <c r="AA42" s="121">
        <v>0</v>
      </c>
      <c r="AB42" s="121">
        <v>0</v>
      </c>
      <c r="AC42" s="121">
        <v>0</v>
      </c>
      <c r="AD42" s="121">
        <v>0</v>
      </c>
      <c r="AE42" s="121">
        <v>0</v>
      </c>
      <c r="AF42" s="121">
        <v>0</v>
      </c>
      <c r="AG42" s="121">
        <v>0</v>
      </c>
      <c r="AH42" s="121">
        <v>0</v>
      </c>
      <c r="AI42" s="121">
        <v>0</v>
      </c>
      <c r="AJ42" s="121">
        <v>0</v>
      </c>
      <c r="AK42" s="121">
        <v>0</v>
      </c>
      <c r="AL42" s="121">
        <v>0</v>
      </c>
      <c r="AM42" s="121">
        <v>0</v>
      </c>
      <c r="AN42" s="121">
        <v>0</v>
      </c>
      <c r="AO42" s="121">
        <v>0</v>
      </c>
      <c r="AP42" s="121">
        <v>0</v>
      </c>
      <c r="AQ42" s="121">
        <v>0</v>
      </c>
      <c r="AR42" s="121">
        <v>0</v>
      </c>
    </row>
    <row r="43" spans="1:44" s="172" customFormat="1">
      <c r="A43" s="120" t="s">
        <v>1045</v>
      </c>
      <c r="B43" s="121">
        <v>0</v>
      </c>
      <c r="C43" s="121">
        <v>0</v>
      </c>
      <c r="D43" s="121">
        <v>0</v>
      </c>
      <c r="E43" s="121">
        <v>0</v>
      </c>
      <c r="F43" s="121">
        <v>0</v>
      </c>
      <c r="G43" s="121">
        <v>0</v>
      </c>
      <c r="H43" s="121">
        <v>0</v>
      </c>
      <c r="I43" s="121">
        <v>0</v>
      </c>
      <c r="J43" s="121">
        <v>0</v>
      </c>
      <c r="K43" s="121">
        <v>0</v>
      </c>
      <c r="L43" s="121">
        <v>0</v>
      </c>
      <c r="M43" s="121">
        <v>0</v>
      </c>
      <c r="N43" s="121">
        <v>0</v>
      </c>
      <c r="O43" s="121">
        <v>0</v>
      </c>
      <c r="P43" s="121">
        <v>0</v>
      </c>
      <c r="Q43" s="121">
        <v>0</v>
      </c>
      <c r="R43" s="121">
        <v>0</v>
      </c>
      <c r="S43" s="121">
        <v>0</v>
      </c>
      <c r="T43" s="121">
        <v>0</v>
      </c>
      <c r="U43" s="121">
        <v>0</v>
      </c>
      <c r="V43" s="121">
        <v>0</v>
      </c>
      <c r="W43" s="121">
        <v>0</v>
      </c>
      <c r="X43" s="121">
        <v>-853383501.21000004</v>
      </c>
      <c r="Y43" s="121">
        <v>0</v>
      </c>
      <c r="Z43" s="121">
        <v>0</v>
      </c>
      <c r="AA43" s="121">
        <v>0</v>
      </c>
      <c r="AB43" s="121">
        <v>0</v>
      </c>
      <c r="AC43" s="121">
        <v>0</v>
      </c>
      <c r="AD43" s="121">
        <v>0</v>
      </c>
      <c r="AE43" s="121">
        <v>0</v>
      </c>
      <c r="AF43" s="121">
        <v>0</v>
      </c>
      <c r="AG43" s="121">
        <v>0</v>
      </c>
      <c r="AH43" s="121">
        <v>0</v>
      </c>
      <c r="AI43" s="121">
        <v>0</v>
      </c>
      <c r="AJ43" s="121">
        <v>0</v>
      </c>
      <c r="AK43" s="121">
        <v>0</v>
      </c>
      <c r="AL43" s="121">
        <v>0</v>
      </c>
      <c r="AM43" s="121">
        <v>0</v>
      </c>
      <c r="AN43" s="121">
        <v>0</v>
      </c>
      <c r="AO43" s="121">
        <v>0</v>
      </c>
      <c r="AP43" s="121">
        <v>0</v>
      </c>
      <c r="AQ43" s="121">
        <v>0</v>
      </c>
      <c r="AR43" s="121">
        <v>0</v>
      </c>
    </row>
    <row r="44" spans="1:44" s="172" customFormat="1">
      <c r="A44" s="120" t="s">
        <v>1047</v>
      </c>
      <c r="B44" s="121">
        <v>0</v>
      </c>
      <c r="C44" s="121">
        <v>0</v>
      </c>
      <c r="D44" s="121">
        <v>0</v>
      </c>
      <c r="E44" s="121">
        <v>0</v>
      </c>
      <c r="F44" s="121">
        <v>0</v>
      </c>
      <c r="G44" s="121">
        <v>0</v>
      </c>
      <c r="H44" s="121">
        <v>0</v>
      </c>
      <c r="I44" s="121">
        <v>0</v>
      </c>
      <c r="J44" s="121">
        <v>0</v>
      </c>
      <c r="K44" s="121">
        <v>0</v>
      </c>
      <c r="L44" s="121">
        <v>0</v>
      </c>
      <c r="M44" s="121">
        <v>0</v>
      </c>
      <c r="N44" s="121">
        <v>0</v>
      </c>
      <c r="O44" s="121">
        <v>0</v>
      </c>
      <c r="P44" s="121">
        <v>0</v>
      </c>
      <c r="Q44" s="121">
        <v>0</v>
      </c>
      <c r="R44" s="121">
        <v>0</v>
      </c>
      <c r="S44" s="121">
        <v>0</v>
      </c>
      <c r="T44" s="121">
        <v>0</v>
      </c>
      <c r="U44" s="121">
        <v>0</v>
      </c>
      <c r="V44" s="121">
        <v>0</v>
      </c>
      <c r="W44" s="121">
        <v>0</v>
      </c>
      <c r="X44" s="121">
        <v>0</v>
      </c>
      <c r="Y44" s="121">
        <v>-2934353216.8800001</v>
      </c>
      <c r="Z44" s="121">
        <v>0</v>
      </c>
      <c r="AA44" s="121">
        <v>0</v>
      </c>
      <c r="AB44" s="121">
        <v>0</v>
      </c>
      <c r="AC44" s="121">
        <v>0</v>
      </c>
      <c r="AD44" s="121">
        <v>0</v>
      </c>
      <c r="AE44" s="121">
        <v>0</v>
      </c>
      <c r="AF44" s="121">
        <v>0</v>
      </c>
      <c r="AG44" s="121">
        <v>0</v>
      </c>
      <c r="AH44" s="121">
        <v>0</v>
      </c>
      <c r="AI44" s="121">
        <v>0</v>
      </c>
      <c r="AJ44" s="121">
        <v>0</v>
      </c>
      <c r="AK44" s="121">
        <v>0</v>
      </c>
      <c r="AL44" s="121">
        <v>0</v>
      </c>
      <c r="AM44" s="121">
        <v>0</v>
      </c>
      <c r="AN44" s="121">
        <v>0</v>
      </c>
      <c r="AO44" s="121">
        <v>0</v>
      </c>
      <c r="AP44" s="121">
        <v>0</v>
      </c>
      <c r="AQ44" s="121">
        <v>0</v>
      </c>
      <c r="AR44" s="121">
        <v>0</v>
      </c>
    </row>
    <row r="45" spans="1:44" s="172" customFormat="1">
      <c r="A45" s="120" t="s">
        <v>1137</v>
      </c>
      <c r="B45" s="121">
        <v>0</v>
      </c>
      <c r="C45" s="121">
        <v>0</v>
      </c>
      <c r="D45" s="121">
        <v>0</v>
      </c>
      <c r="E45" s="121">
        <v>0</v>
      </c>
      <c r="F45" s="121">
        <v>0</v>
      </c>
      <c r="G45" s="121">
        <v>0</v>
      </c>
      <c r="H45" s="121">
        <v>0</v>
      </c>
      <c r="I45" s="121">
        <v>0</v>
      </c>
      <c r="J45" s="121">
        <v>0</v>
      </c>
      <c r="K45" s="121">
        <v>0</v>
      </c>
      <c r="L45" s="121">
        <v>0</v>
      </c>
      <c r="M45" s="121">
        <v>0</v>
      </c>
      <c r="N45" s="121">
        <v>0</v>
      </c>
      <c r="O45" s="121">
        <v>0</v>
      </c>
      <c r="P45" s="121">
        <v>0</v>
      </c>
      <c r="Q45" s="121">
        <v>0</v>
      </c>
      <c r="R45" s="121">
        <v>0</v>
      </c>
      <c r="S45" s="121">
        <v>0</v>
      </c>
      <c r="T45" s="121">
        <v>0</v>
      </c>
      <c r="U45" s="121">
        <v>0</v>
      </c>
      <c r="V45" s="121">
        <v>0</v>
      </c>
      <c r="W45" s="121">
        <v>0</v>
      </c>
      <c r="X45" s="121">
        <v>0</v>
      </c>
      <c r="Y45" s="121">
        <v>0</v>
      </c>
      <c r="Z45" s="121">
        <v>0</v>
      </c>
      <c r="AA45" s="121">
        <v>0</v>
      </c>
      <c r="AB45" s="121">
        <v>-189402000</v>
      </c>
      <c r="AC45" s="121">
        <v>0</v>
      </c>
      <c r="AD45" s="121">
        <v>0</v>
      </c>
      <c r="AE45" s="121">
        <v>0</v>
      </c>
      <c r="AF45" s="121">
        <v>0</v>
      </c>
      <c r="AG45" s="121">
        <v>0</v>
      </c>
      <c r="AH45" s="121">
        <v>0</v>
      </c>
      <c r="AI45" s="121">
        <v>0</v>
      </c>
      <c r="AJ45" s="121">
        <v>0</v>
      </c>
      <c r="AK45" s="121">
        <v>0</v>
      </c>
      <c r="AL45" s="121">
        <v>0</v>
      </c>
      <c r="AM45" s="121">
        <v>0</v>
      </c>
      <c r="AN45" s="121">
        <v>0</v>
      </c>
      <c r="AO45" s="121">
        <v>0</v>
      </c>
      <c r="AP45" s="121">
        <v>0</v>
      </c>
      <c r="AQ45" s="121">
        <v>0</v>
      </c>
      <c r="AR45" s="121">
        <v>0</v>
      </c>
    </row>
    <row r="46" spans="1:44" s="172" customFormat="1">
      <c r="A46" s="120" t="s">
        <v>1182</v>
      </c>
      <c r="B46" s="121">
        <v>0</v>
      </c>
      <c r="C46" s="121">
        <v>0</v>
      </c>
      <c r="D46" s="121">
        <v>0</v>
      </c>
      <c r="E46" s="121">
        <v>0</v>
      </c>
      <c r="F46" s="121">
        <v>0</v>
      </c>
      <c r="G46" s="121">
        <v>0</v>
      </c>
      <c r="H46" s="121">
        <v>0</v>
      </c>
      <c r="I46" s="121">
        <v>0</v>
      </c>
      <c r="J46" s="121">
        <v>0</v>
      </c>
      <c r="K46" s="121">
        <v>0</v>
      </c>
      <c r="L46" s="121">
        <v>0</v>
      </c>
      <c r="M46" s="121">
        <v>0</v>
      </c>
      <c r="N46" s="121">
        <v>0</v>
      </c>
      <c r="O46" s="121">
        <v>0</v>
      </c>
      <c r="P46" s="121">
        <v>0</v>
      </c>
      <c r="Q46" s="121">
        <v>0</v>
      </c>
      <c r="R46" s="121">
        <v>0</v>
      </c>
      <c r="S46" s="121">
        <v>0</v>
      </c>
      <c r="T46" s="121">
        <v>0</v>
      </c>
      <c r="U46" s="121">
        <v>0</v>
      </c>
      <c r="V46" s="121">
        <v>0</v>
      </c>
      <c r="W46" s="121">
        <v>0</v>
      </c>
      <c r="X46" s="121">
        <v>0</v>
      </c>
      <c r="Y46" s="121">
        <v>0</v>
      </c>
      <c r="Z46" s="121">
        <v>0</v>
      </c>
      <c r="AA46" s="121">
        <v>0</v>
      </c>
      <c r="AB46" s="121">
        <v>0</v>
      </c>
      <c r="AC46" s="121">
        <v>0</v>
      </c>
      <c r="AD46" s="121">
        <v>-794829167.92999995</v>
      </c>
      <c r="AE46" s="121">
        <v>0</v>
      </c>
      <c r="AF46" s="121">
        <v>0</v>
      </c>
      <c r="AG46" s="121">
        <v>0</v>
      </c>
      <c r="AH46" s="121">
        <v>0</v>
      </c>
      <c r="AI46" s="121">
        <v>0</v>
      </c>
      <c r="AJ46" s="121">
        <v>0</v>
      </c>
      <c r="AK46" s="121">
        <v>0</v>
      </c>
      <c r="AL46" s="121">
        <v>0</v>
      </c>
      <c r="AM46" s="121">
        <v>0</v>
      </c>
      <c r="AN46" s="121">
        <v>0</v>
      </c>
      <c r="AO46" s="121">
        <v>0</v>
      </c>
      <c r="AP46" s="121">
        <v>0</v>
      </c>
      <c r="AQ46" s="121">
        <v>0</v>
      </c>
      <c r="AR46" s="121">
        <v>0</v>
      </c>
    </row>
    <row r="47" spans="1:44" s="172" customFormat="1">
      <c r="A47" s="120" t="s">
        <v>1199</v>
      </c>
      <c r="B47" s="121">
        <v>0</v>
      </c>
      <c r="C47" s="121">
        <v>0</v>
      </c>
      <c r="D47" s="121">
        <v>0</v>
      </c>
      <c r="E47" s="121">
        <v>0</v>
      </c>
      <c r="F47" s="121">
        <v>0</v>
      </c>
      <c r="G47" s="121">
        <v>0</v>
      </c>
      <c r="H47" s="121">
        <v>0</v>
      </c>
      <c r="I47" s="121">
        <v>0</v>
      </c>
      <c r="J47" s="121">
        <v>0</v>
      </c>
      <c r="K47" s="121">
        <v>0</v>
      </c>
      <c r="L47" s="121">
        <v>0</v>
      </c>
      <c r="M47" s="121">
        <v>0</v>
      </c>
      <c r="N47" s="121">
        <v>0</v>
      </c>
      <c r="O47" s="121">
        <v>0</v>
      </c>
      <c r="P47" s="121">
        <v>0</v>
      </c>
      <c r="Q47" s="121">
        <v>0</v>
      </c>
      <c r="R47" s="121">
        <v>0</v>
      </c>
      <c r="S47" s="121">
        <v>0</v>
      </c>
      <c r="T47" s="121">
        <v>0</v>
      </c>
      <c r="U47" s="121">
        <v>0</v>
      </c>
      <c r="V47" s="121">
        <v>0</v>
      </c>
      <c r="W47" s="121">
        <v>0</v>
      </c>
      <c r="X47" s="121">
        <v>0</v>
      </c>
      <c r="Y47" s="121">
        <v>0</v>
      </c>
      <c r="Z47" s="121">
        <v>0</v>
      </c>
      <c r="AA47" s="121">
        <v>0</v>
      </c>
      <c r="AB47" s="121">
        <v>0</v>
      </c>
      <c r="AC47" s="121">
        <v>0</v>
      </c>
      <c r="AD47" s="121">
        <v>0</v>
      </c>
      <c r="AE47" s="121">
        <v>0</v>
      </c>
      <c r="AF47" s="121">
        <v>0</v>
      </c>
      <c r="AG47" s="121">
        <v>0</v>
      </c>
      <c r="AH47" s="121">
        <v>337850605.77999997</v>
      </c>
      <c r="AI47" s="121">
        <v>0</v>
      </c>
      <c r="AJ47" s="121">
        <v>0</v>
      </c>
      <c r="AK47" s="121">
        <v>0</v>
      </c>
      <c r="AL47" s="121">
        <v>0</v>
      </c>
      <c r="AM47" s="121">
        <v>0</v>
      </c>
      <c r="AN47" s="121">
        <v>0</v>
      </c>
      <c r="AO47" s="121">
        <v>0</v>
      </c>
      <c r="AP47" s="121">
        <v>0</v>
      </c>
      <c r="AQ47" s="121">
        <v>0</v>
      </c>
      <c r="AR47" s="121">
        <v>0</v>
      </c>
    </row>
    <row r="48" spans="1:44" s="172" customFormat="1">
      <c r="A48" s="120" t="s">
        <v>1200</v>
      </c>
      <c r="B48" s="121">
        <v>0</v>
      </c>
      <c r="C48" s="121">
        <v>0</v>
      </c>
      <c r="D48" s="121">
        <v>0</v>
      </c>
      <c r="E48" s="121">
        <v>0</v>
      </c>
      <c r="F48" s="121">
        <v>0</v>
      </c>
      <c r="G48" s="121">
        <v>0</v>
      </c>
      <c r="H48" s="121">
        <v>0</v>
      </c>
      <c r="I48" s="121">
        <v>0</v>
      </c>
      <c r="J48" s="121">
        <v>0</v>
      </c>
      <c r="K48" s="121">
        <v>0</v>
      </c>
      <c r="L48" s="121">
        <v>0</v>
      </c>
      <c r="M48" s="121">
        <v>0</v>
      </c>
      <c r="N48" s="121">
        <v>0</v>
      </c>
      <c r="O48" s="121">
        <v>0</v>
      </c>
      <c r="P48" s="121">
        <v>0</v>
      </c>
      <c r="Q48" s="121">
        <v>0</v>
      </c>
      <c r="R48" s="121">
        <v>0</v>
      </c>
      <c r="S48" s="121">
        <v>0</v>
      </c>
      <c r="T48" s="121">
        <v>0</v>
      </c>
      <c r="U48" s="121">
        <v>0</v>
      </c>
      <c r="V48" s="121">
        <v>0</v>
      </c>
      <c r="W48" s="121">
        <v>0</v>
      </c>
      <c r="X48" s="121">
        <v>0</v>
      </c>
      <c r="Y48" s="121">
        <v>0</v>
      </c>
      <c r="Z48" s="121">
        <v>0</v>
      </c>
      <c r="AA48" s="121">
        <v>0</v>
      </c>
      <c r="AB48" s="121">
        <v>0</v>
      </c>
      <c r="AC48" s="121">
        <v>0</v>
      </c>
      <c r="AD48" s="121">
        <v>0</v>
      </c>
      <c r="AE48" s="121">
        <v>0</v>
      </c>
      <c r="AF48" s="121">
        <v>0</v>
      </c>
      <c r="AG48" s="121">
        <v>0</v>
      </c>
      <c r="AH48" s="121">
        <v>240189007.38</v>
      </c>
      <c r="AI48" s="121">
        <v>0</v>
      </c>
      <c r="AJ48" s="121">
        <v>0</v>
      </c>
      <c r="AK48" s="121">
        <v>0</v>
      </c>
      <c r="AL48" s="121">
        <v>0</v>
      </c>
      <c r="AM48" s="121">
        <v>0</v>
      </c>
      <c r="AN48" s="121">
        <v>0</v>
      </c>
      <c r="AO48" s="121">
        <v>0</v>
      </c>
      <c r="AP48" s="121">
        <v>0</v>
      </c>
      <c r="AQ48" s="121">
        <v>0</v>
      </c>
      <c r="AR48" s="121">
        <v>0</v>
      </c>
    </row>
    <row r="49" spans="1:44" s="172" customFormat="1">
      <c r="A49" s="120" t="s">
        <v>1201</v>
      </c>
      <c r="B49" s="121">
        <v>0</v>
      </c>
      <c r="C49" s="121">
        <v>0</v>
      </c>
      <c r="D49" s="121">
        <v>0</v>
      </c>
      <c r="E49" s="121">
        <v>0</v>
      </c>
      <c r="F49" s="121">
        <v>0</v>
      </c>
      <c r="G49" s="121">
        <v>0</v>
      </c>
      <c r="H49" s="121">
        <v>0</v>
      </c>
      <c r="I49" s="121">
        <v>0</v>
      </c>
      <c r="J49" s="121">
        <v>0</v>
      </c>
      <c r="K49" s="121">
        <v>0</v>
      </c>
      <c r="L49" s="121">
        <v>0</v>
      </c>
      <c r="M49" s="121">
        <v>0</v>
      </c>
      <c r="N49" s="121">
        <v>0</v>
      </c>
      <c r="O49" s="121">
        <v>0</v>
      </c>
      <c r="P49" s="121">
        <v>0</v>
      </c>
      <c r="Q49" s="121">
        <v>0</v>
      </c>
      <c r="R49" s="121">
        <v>0</v>
      </c>
      <c r="S49" s="121">
        <v>0</v>
      </c>
      <c r="T49" s="121">
        <v>0</v>
      </c>
      <c r="U49" s="121">
        <v>0</v>
      </c>
      <c r="V49" s="121">
        <v>0</v>
      </c>
      <c r="W49" s="121">
        <v>0</v>
      </c>
      <c r="X49" s="121">
        <v>0</v>
      </c>
      <c r="Y49" s="121">
        <v>0</v>
      </c>
      <c r="Z49" s="121">
        <v>0</v>
      </c>
      <c r="AA49" s="121">
        <v>0</v>
      </c>
      <c r="AB49" s="121">
        <v>0</v>
      </c>
      <c r="AC49" s="121">
        <v>0</v>
      </c>
      <c r="AD49" s="121">
        <v>0</v>
      </c>
      <c r="AE49" s="121">
        <v>0</v>
      </c>
      <c r="AF49" s="121">
        <v>0</v>
      </c>
      <c r="AG49" s="121">
        <v>0</v>
      </c>
      <c r="AH49" s="121">
        <v>0</v>
      </c>
      <c r="AI49" s="121">
        <v>83711647.390000001</v>
      </c>
      <c r="AJ49" s="121">
        <v>0</v>
      </c>
      <c r="AK49" s="121">
        <v>0</v>
      </c>
      <c r="AL49" s="121">
        <v>0</v>
      </c>
      <c r="AM49" s="121">
        <v>0</v>
      </c>
      <c r="AN49" s="121">
        <v>0</v>
      </c>
      <c r="AO49" s="121">
        <v>0</v>
      </c>
      <c r="AP49" s="121">
        <v>0</v>
      </c>
      <c r="AQ49" s="121">
        <v>0</v>
      </c>
      <c r="AR49" s="121">
        <v>0</v>
      </c>
    </row>
    <row r="50" spans="1:44" s="172" customFormat="1">
      <c r="A50" s="120" t="s">
        <v>1362</v>
      </c>
      <c r="B50" s="121">
        <v>0</v>
      </c>
      <c r="C50" s="121">
        <v>0</v>
      </c>
      <c r="D50" s="121">
        <v>0</v>
      </c>
      <c r="E50" s="121">
        <v>0</v>
      </c>
      <c r="F50" s="121">
        <v>0</v>
      </c>
      <c r="G50" s="121">
        <v>0</v>
      </c>
      <c r="H50" s="121">
        <v>0</v>
      </c>
      <c r="I50" s="121">
        <v>0</v>
      </c>
      <c r="J50" s="121">
        <v>0</v>
      </c>
      <c r="K50" s="121">
        <v>0</v>
      </c>
      <c r="L50" s="121">
        <v>0</v>
      </c>
      <c r="M50" s="121">
        <v>0</v>
      </c>
      <c r="N50" s="121">
        <v>0</v>
      </c>
      <c r="O50" s="121">
        <v>0</v>
      </c>
      <c r="P50" s="121">
        <v>0</v>
      </c>
      <c r="Q50" s="121">
        <v>0</v>
      </c>
      <c r="R50" s="121">
        <v>0</v>
      </c>
      <c r="S50" s="121">
        <v>0</v>
      </c>
      <c r="T50" s="121">
        <v>0</v>
      </c>
      <c r="U50" s="121">
        <v>0</v>
      </c>
      <c r="V50" s="121">
        <v>0</v>
      </c>
      <c r="W50" s="121">
        <v>0</v>
      </c>
      <c r="X50" s="121">
        <v>0</v>
      </c>
      <c r="Y50" s="121">
        <v>0</v>
      </c>
      <c r="Z50" s="121">
        <v>0</v>
      </c>
      <c r="AA50" s="121">
        <v>0</v>
      </c>
      <c r="AB50" s="121">
        <v>0</v>
      </c>
      <c r="AC50" s="121">
        <v>0</v>
      </c>
      <c r="AD50" s="121">
        <v>0</v>
      </c>
      <c r="AE50" s="121">
        <v>0</v>
      </c>
      <c r="AF50" s="121">
        <v>0</v>
      </c>
      <c r="AG50" s="121">
        <v>0</v>
      </c>
      <c r="AH50" s="121">
        <v>0</v>
      </c>
      <c r="AI50" s="121">
        <v>0</v>
      </c>
      <c r="AJ50" s="121">
        <v>0</v>
      </c>
      <c r="AK50" s="121">
        <v>0</v>
      </c>
      <c r="AL50" s="121">
        <v>0</v>
      </c>
      <c r="AM50" s="121">
        <v>0</v>
      </c>
      <c r="AN50" s="121">
        <v>0</v>
      </c>
      <c r="AO50" s="121">
        <v>0</v>
      </c>
      <c r="AP50" s="121">
        <v>-1716950947.1300001</v>
      </c>
      <c r="AQ50" s="121">
        <v>0</v>
      </c>
      <c r="AR50" s="121">
        <v>0</v>
      </c>
    </row>
    <row r="51" spans="1:44" s="172" customFormat="1">
      <c r="A51" s="120" t="s">
        <v>1367</v>
      </c>
      <c r="B51" s="121">
        <v>0</v>
      </c>
      <c r="C51" s="121">
        <v>0</v>
      </c>
      <c r="D51" s="121">
        <v>0</v>
      </c>
      <c r="E51" s="121">
        <v>0</v>
      </c>
      <c r="F51" s="121">
        <v>0</v>
      </c>
      <c r="G51" s="121">
        <v>0</v>
      </c>
      <c r="H51" s="121">
        <v>0</v>
      </c>
      <c r="I51" s="121">
        <v>0</v>
      </c>
      <c r="J51" s="121">
        <v>0</v>
      </c>
      <c r="K51" s="121">
        <v>0</v>
      </c>
      <c r="L51" s="121">
        <v>0</v>
      </c>
      <c r="M51" s="121">
        <v>0</v>
      </c>
      <c r="N51" s="121">
        <v>0</v>
      </c>
      <c r="O51" s="121">
        <v>0</v>
      </c>
      <c r="P51" s="121">
        <v>0</v>
      </c>
      <c r="Q51" s="121">
        <v>0</v>
      </c>
      <c r="R51" s="121">
        <v>0</v>
      </c>
      <c r="S51" s="121">
        <v>0</v>
      </c>
      <c r="T51" s="121">
        <v>0</v>
      </c>
      <c r="U51" s="121">
        <v>0</v>
      </c>
      <c r="V51" s="121">
        <v>0</v>
      </c>
      <c r="W51" s="121">
        <v>0</v>
      </c>
      <c r="X51" s="121">
        <v>0</v>
      </c>
      <c r="Y51" s="121">
        <v>0</v>
      </c>
      <c r="Z51" s="121">
        <v>0</v>
      </c>
      <c r="AA51" s="121">
        <v>0</v>
      </c>
      <c r="AB51" s="121">
        <v>0</v>
      </c>
      <c r="AC51" s="121">
        <v>0</v>
      </c>
      <c r="AD51" s="121">
        <v>0</v>
      </c>
      <c r="AE51" s="121">
        <v>0</v>
      </c>
      <c r="AF51" s="121">
        <v>0</v>
      </c>
      <c r="AG51" s="121">
        <v>0</v>
      </c>
      <c r="AH51" s="121">
        <v>0</v>
      </c>
      <c r="AI51" s="121">
        <v>0</v>
      </c>
      <c r="AJ51" s="121">
        <v>0</v>
      </c>
      <c r="AK51" s="121">
        <v>0</v>
      </c>
      <c r="AL51" s="121">
        <v>0</v>
      </c>
      <c r="AM51" s="121">
        <v>0</v>
      </c>
      <c r="AN51" s="121">
        <v>0</v>
      </c>
      <c r="AO51" s="121">
        <v>0</v>
      </c>
      <c r="AP51" s="121">
        <v>949029000</v>
      </c>
      <c r="AQ51" s="121">
        <v>0</v>
      </c>
      <c r="AR51" s="121">
        <v>0</v>
      </c>
    </row>
    <row r="52" spans="1:44" s="172" customFormat="1">
      <c r="A52" s="120" t="s">
        <v>592</v>
      </c>
      <c r="B52" s="121">
        <v>-193304399.09999999</v>
      </c>
      <c r="C52" s="121">
        <v>135115738.78</v>
      </c>
      <c r="D52" s="121">
        <v>81241160.629999995</v>
      </c>
      <c r="E52" s="121">
        <v>19947112.399999999</v>
      </c>
      <c r="F52" s="121">
        <v>-4558341652.2600002</v>
      </c>
      <c r="G52" s="121">
        <v>-41854209.100000001</v>
      </c>
      <c r="H52" s="121">
        <v>2325190834.5900002</v>
      </c>
      <c r="I52" s="121">
        <v>-271347434.37</v>
      </c>
      <c r="J52" s="121">
        <v>-998710289.27999997</v>
      </c>
      <c r="K52" s="121">
        <v>-618361694.14999998</v>
      </c>
      <c r="L52" s="121">
        <v>84709281.019999996</v>
      </c>
      <c r="M52" s="121">
        <v>729446165.64999998</v>
      </c>
      <c r="N52" s="121">
        <v>66781320.149999999</v>
      </c>
      <c r="O52" s="121">
        <v>28242626.870000001</v>
      </c>
      <c r="P52" s="121">
        <v>46980388.07</v>
      </c>
      <c r="Q52" s="121">
        <v>69706417.790000007</v>
      </c>
      <c r="R52" s="121">
        <v>258244990.5</v>
      </c>
      <c r="S52" s="121">
        <v>159078756.94</v>
      </c>
      <c r="T52" s="121">
        <v>210901608.13</v>
      </c>
      <c r="U52" s="121">
        <v>32126355.239999998</v>
      </c>
      <c r="V52" s="121">
        <v>201267608.74000001</v>
      </c>
      <c r="W52" s="121">
        <v>864356710.22000003</v>
      </c>
      <c r="X52" s="121">
        <v>48660018.960000202</v>
      </c>
      <c r="Y52" s="121">
        <v>2494592319.5799999</v>
      </c>
      <c r="Z52" s="121">
        <v>158309328.63999999</v>
      </c>
      <c r="AA52" s="121">
        <v>95285681.269999996</v>
      </c>
      <c r="AB52" s="121">
        <v>369633550.39999998</v>
      </c>
      <c r="AC52" s="121">
        <v>461821497.05000001</v>
      </c>
      <c r="AD52" s="121">
        <v>639398016.29999995</v>
      </c>
      <c r="AE52" s="121">
        <v>137753672.16999999</v>
      </c>
      <c r="AF52" s="121">
        <v>229478053.86000001</v>
      </c>
      <c r="AG52" s="121">
        <v>283904884.66000003</v>
      </c>
      <c r="AH52" s="121">
        <v>23529892.800000001</v>
      </c>
      <c r="AI52" s="121">
        <v>234161947.44</v>
      </c>
      <c r="AJ52" s="121">
        <v>248138306.53999999</v>
      </c>
      <c r="AK52" s="121">
        <v>397001590.75999999</v>
      </c>
      <c r="AL52" s="121">
        <v>319169235.55000001</v>
      </c>
      <c r="AM52" s="121">
        <v>400942174.06999999</v>
      </c>
      <c r="AN52" s="121">
        <v>361714709.19999999</v>
      </c>
      <c r="AO52" s="121">
        <v>540064779.46000004</v>
      </c>
      <c r="AP52" s="121">
        <v>1258626044.9000001</v>
      </c>
      <c r="AQ52" s="121">
        <v>499415772.88</v>
      </c>
      <c r="AR52" s="121">
        <v>553804328.61000001</v>
      </c>
    </row>
    <row r="53" spans="1:44" s="172" customFormat="1" ht="13.5" thickBot="1">
      <c r="A53" s="132" t="s">
        <v>215</v>
      </c>
      <c r="B53" s="133">
        <v>2677598132.8599949</v>
      </c>
      <c r="C53" s="133">
        <v>2828576218.7799911</v>
      </c>
      <c r="D53" s="133">
        <v>2780396381.3399992</v>
      </c>
      <c r="E53" s="133">
        <v>2959442288.3599782</v>
      </c>
      <c r="F53" s="133">
        <v>5818350219.9800053</v>
      </c>
      <c r="G53" s="133">
        <v>3007557502.9599981</v>
      </c>
      <c r="H53" s="133">
        <v>3062140982.6400032</v>
      </c>
      <c r="I53" s="133">
        <v>2511509772.1100197</v>
      </c>
      <c r="J53" s="133">
        <v>2359050712.5100079</v>
      </c>
      <c r="K53" s="133">
        <v>2465048243.9300795</v>
      </c>
      <c r="L53" s="133">
        <v>2246176629.4599905</v>
      </c>
      <c r="M53" s="133">
        <v>963280167.98010433</v>
      </c>
      <c r="N53" s="133">
        <v>2443020990.9199934</v>
      </c>
      <c r="O53" s="133">
        <v>2618681808.4499412</v>
      </c>
      <c r="P53" s="133">
        <v>2840883669.4100046</v>
      </c>
      <c r="Q53" s="133">
        <v>3108189730.9099326</v>
      </c>
      <c r="R53" s="133">
        <v>2748811579.2999773</v>
      </c>
      <c r="S53" s="133">
        <v>3135005072.0800195</v>
      </c>
      <c r="T53" s="133">
        <v>3175413228.4499955</v>
      </c>
      <c r="U53" s="133">
        <v>3802794329.1999006</v>
      </c>
      <c r="V53" s="133">
        <v>4004792411.5500078</v>
      </c>
      <c r="W53" s="133">
        <v>4207302704.9799967</v>
      </c>
      <c r="X53" s="133">
        <v>4256140118.5400033</v>
      </c>
      <c r="Y53" s="133">
        <v>5693833551.7300034</v>
      </c>
      <c r="Z53" s="133">
        <v>3204681445.7300138</v>
      </c>
      <c r="AA53" s="133">
        <v>3208747533.9100022</v>
      </c>
      <c r="AB53" s="133">
        <v>3084902114.4299889</v>
      </c>
      <c r="AC53" s="133">
        <v>3199053081.0098853</v>
      </c>
      <c r="AD53" s="133">
        <v>4225907322.7699976</v>
      </c>
      <c r="AE53" s="133">
        <v>5523693962.9500179</v>
      </c>
      <c r="AF53" s="133">
        <v>4608837283.3200006</v>
      </c>
      <c r="AG53" s="133">
        <v>5351963291.8100147</v>
      </c>
      <c r="AH53" s="133">
        <v>6680382585.2700005</v>
      </c>
      <c r="AI53" s="133">
        <v>7689138145.2001133</v>
      </c>
      <c r="AJ53" s="133">
        <v>8142169874.2700129</v>
      </c>
      <c r="AK53" s="133">
        <v>8600560000.0000019</v>
      </c>
      <c r="AL53" s="133">
        <v>8206592087.6499949</v>
      </c>
      <c r="AM53" s="133">
        <v>8354276790.3800964</v>
      </c>
      <c r="AN53" s="133">
        <v>8396151464.999897</v>
      </c>
      <c r="AO53" s="133">
        <v>8861930190.7800751</v>
      </c>
      <c r="AP53" s="133">
        <v>8782201029.4500046</v>
      </c>
      <c r="AQ53" s="133">
        <v>8965102350.039999</v>
      </c>
      <c r="AR53" s="133">
        <v>8919570037.2999878</v>
      </c>
    </row>
    <row r="54" spans="1:44" s="172" customFormat="1" ht="13.5" thickTop="1">
      <c r="A54" s="169"/>
      <c r="B54" s="173"/>
      <c r="C54" s="173"/>
    </row>
    <row r="55" spans="1:44" s="172" customFormat="1">
      <c r="A55" s="169"/>
      <c r="B55" s="173"/>
      <c r="C55" s="173"/>
    </row>
    <row r="56" spans="1:44" s="172" customFormat="1">
      <c r="A56" s="169"/>
      <c r="B56" s="174"/>
      <c r="C56" s="174"/>
      <c r="D56" s="174"/>
      <c r="E56" s="174"/>
      <c r="F56" s="174"/>
      <c r="G56" s="174"/>
      <c r="H56" s="174"/>
      <c r="I56" s="174"/>
      <c r="J56" s="174"/>
      <c r="K56" s="174"/>
      <c r="L56" s="174"/>
      <c r="M56" s="174"/>
      <c r="N56" s="174"/>
      <c r="O56" s="174"/>
      <c r="P56" s="174"/>
      <c r="Q56" s="174"/>
      <c r="R56" s="174"/>
      <c r="S56" s="174"/>
      <c r="T56" s="174"/>
      <c r="U56" s="174"/>
      <c r="V56" s="174"/>
    </row>
    <row r="57" spans="1:44" s="172" customFormat="1">
      <c r="A57" s="169"/>
      <c r="B57" s="174"/>
      <c r="C57" s="174"/>
      <c r="D57" s="174"/>
      <c r="E57" s="174"/>
      <c r="F57" s="174"/>
      <c r="G57" s="174"/>
      <c r="H57" s="174"/>
      <c r="I57" s="174"/>
      <c r="J57" s="174"/>
      <c r="K57" s="174"/>
      <c r="L57" s="174"/>
      <c r="M57" s="174"/>
      <c r="N57" s="174"/>
      <c r="O57" s="174"/>
      <c r="P57" s="174"/>
      <c r="Q57" s="174"/>
      <c r="R57" s="174"/>
      <c r="S57" s="174"/>
      <c r="T57" s="174"/>
      <c r="U57" s="174"/>
      <c r="V57" s="174"/>
    </row>
    <row r="58" spans="1:44" s="172" customFormat="1">
      <c r="A58" s="169"/>
      <c r="B58" s="174"/>
      <c r="C58" s="174"/>
      <c r="D58" s="174"/>
      <c r="E58" s="174"/>
      <c r="F58" s="174"/>
      <c r="G58" s="174"/>
      <c r="H58" s="174"/>
      <c r="I58" s="174"/>
      <c r="J58" s="174"/>
      <c r="K58" s="174"/>
      <c r="L58" s="174"/>
      <c r="M58" s="174"/>
      <c r="N58" s="174"/>
      <c r="O58" s="174"/>
      <c r="P58" s="174"/>
      <c r="Q58" s="174"/>
      <c r="R58" s="174"/>
      <c r="S58" s="174"/>
      <c r="T58" s="174"/>
      <c r="U58" s="174"/>
      <c r="V58" s="174"/>
    </row>
    <row r="59" spans="1:44" s="172" customFormat="1">
      <c r="A59" s="169"/>
      <c r="B59" s="174"/>
      <c r="C59" s="174"/>
      <c r="D59" s="174"/>
      <c r="E59" s="174"/>
      <c r="F59" s="174"/>
      <c r="G59" s="174"/>
      <c r="H59" s="174"/>
      <c r="I59" s="174"/>
      <c r="J59" s="174"/>
      <c r="K59" s="174"/>
      <c r="L59" s="174"/>
      <c r="M59" s="174"/>
      <c r="N59" s="174"/>
      <c r="O59" s="174"/>
      <c r="P59" s="174"/>
      <c r="Q59" s="174"/>
      <c r="R59" s="174"/>
      <c r="S59" s="174"/>
      <c r="T59" s="174"/>
      <c r="U59" s="174"/>
      <c r="V59" s="174"/>
    </row>
    <row r="60" spans="1:44" s="172" customFormat="1">
      <c r="A60" s="169"/>
      <c r="B60" s="174"/>
      <c r="C60" s="174"/>
      <c r="D60" s="174"/>
      <c r="E60" s="174"/>
      <c r="F60" s="174"/>
      <c r="G60" s="174"/>
      <c r="H60" s="174"/>
      <c r="I60" s="174"/>
      <c r="J60" s="174"/>
      <c r="K60" s="174"/>
      <c r="L60" s="174"/>
      <c r="M60" s="174"/>
      <c r="N60" s="174"/>
      <c r="O60" s="174"/>
      <c r="P60" s="174"/>
      <c r="Q60" s="174"/>
      <c r="R60" s="174"/>
      <c r="S60" s="174"/>
      <c r="T60" s="174"/>
      <c r="U60" s="174"/>
      <c r="V60" s="174"/>
    </row>
  </sheetData>
  <sheetProtection sheet="1" objects="1" scenarios="1"/>
  <phoneticPr fontId="16" type="noConversion"/>
  <hyperlinks>
    <hyperlink ref="A4" location="'Index'!B27" display="Índice!A1" xr:uid="{CBF47370-090C-4982-A8BC-53E33E035A7E}"/>
  </hyperlinks>
  <printOptions horizontalCentered="1"/>
  <pageMargins left="0.39370078740157483" right="0.39370078740157483" top="0.39370078740157483" bottom="0.39370078740157483" header="0.51181102362204722" footer="0.51181102362204722"/>
  <pageSetup paperSize="9" orientation="landscape" r:id="rId1"/>
  <headerFooter alignWithMargins="0">
    <oddHeader>&amp;R&amp;"Calibri"&amp;10&amp;K000000 #interna&amp;1#_x000D_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75</vt:i4>
      </vt:variant>
    </vt:vector>
  </HeadingPairs>
  <TitlesOfParts>
    <vt:vector size="75" baseType="lpstr">
      <vt:lpstr>Painel_Processados_SH</vt:lpstr>
      <vt:lpstr>Index</vt:lpstr>
      <vt:lpstr>Assets - Accounting</vt:lpstr>
      <vt:lpstr>Liability - Accounting</vt:lpstr>
      <vt:lpstr>Statement Income</vt:lpstr>
      <vt:lpstr>St Including Reallocations</vt:lpstr>
      <vt:lpstr>St Inc Realloc 4720</vt:lpstr>
      <vt:lpstr>St Realloc One-Off Items</vt:lpstr>
      <vt:lpstr>NII</vt:lpstr>
      <vt:lpstr>Financial Margin Clients Mkt</vt:lpstr>
      <vt:lpstr>Breakdown NII</vt:lpstr>
      <vt:lpstr>Managerial Margin</vt:lpstr>
      <vt:lpstr>Net Interest Rate</vt:lpstr>
      <vt:lpstr>Funding</vt:lpstr>
      <vt:lpstr>Funding - Sources and Uses</vt:lpstr>
      <vt:lpstr>Funding Investments</vt:lpstr>
      <vt:lpstr>Analysis Liquidity</vt:lpstr>
      <vt:lpstr>Tax Credit</vt:lpstr>
      <vt:lpstr>PPOP</vt:lpstr>
      <vt:lpstr>Securities Income</vt:lpstr>
      <vt:lpstr>Fee Income</vt:lpstr>
      <vt:lpstr>Personnel Expenses</vt:lpstr>
      <vt:lpstr>Other Administrative Expenses</vt:lpstr>
      <vt:lpstr>Goodwill on Equity</vt:lpstr>
      <vt:lpstr>Intangible Assets</vt:lpstr>
      <vt:lpstr>DTL</vt:lpstr>
      <vt:lpstr>Loan Portfolio</vt:lpstr>
      <vt:lpstr>Individuals Loan</vt:lpstr>
      <vt:lpstr>Companies Loan</vt:lpstr>
      <vt:lpstr>Agribusiness Loan</vt:lpstr>
      <vt:lpstr>Agro-Purpose</vt:lpstr>
      <vt:lpstr>Agro-Item</vt:lpstr>
      <vt:lpstr>Agro-Size</vt:lpstr>
      <vt:lpstr>Agro-Customer View</vt:lpstr>
      <vt:lpstr>Agro-Funding</vt:lpstr>
      <vt:lpstr>Agro-Equalization</vt:lpstr>
      <vt:lpstr>Agro-Eq. Resources</vt:lpstr>
      <vt:lpstr>Agro-NPL</vt:lpstr>
      <vt:lpstr>Concentration Portfolio</vt:lpstr>
      <vt:lpstr>Macro-sector</vt:lpstr>
      <vt:lpstr>Loan Portfolio RL</vt:lpstr>
      <vt:lpstr>Loan Portf by RL - Individuals</vt:lpstr>
      <vt:lpstr>Loan Portfolio RL - Companies</vt:lpstr>
      <vt:lpstr>Loan Portf RL - Agrib Indiv</vt:lpstr>
      <vt:lpstr>Loan Portf RL - Agrib Comp</vt:lpstr>
      <vt:lpstr>Loan Portf RL - Abroad</vt:lpstr>
      <vt:lpstr>ACC ACE</vt:lpstr>
      <vt:lpstr>Breakdown Allowance</vt:lpstr>
      <vt:lpstr>Chg Allow - Individuals</vt:lpstr>
      <vt:lpstr>Chg Allow - Companies</vt:lpstr>
      <vt:lpstr>Chg Allow - Agrib Individ</vt:lpstr>
      <vt:lpstr>Chg Allow - Agrib Comp</vt:lpstr>
      <vt:lpstr>Provision Expenses</vt:lpstr>
      <vt:lpstr>Delinquency Ratios</vt:lpstr>
      <vt:lpstr>BB Quots</vt:lpstr>
      <vt:lpstr>Shareholding Breakdown</vt:lpstr>
      <vt:lpstr>Dividends &amp; IOE</vt:lpstr>
      <vt:lpstr>Capital Market</vt:lpstr>
      <vt:lpstr>IF &amp; MP</vt:lpstr>
      <vt:lpstr>Cards</vt:lpstr>
      <vt:lpstr>Market Share</vt:lpstr>
      <vt:lpstr>Compuls Reserves</vt:lpstr>
      <vt:lpstr>BIS III</vt:lpstr>
      <vt:lpstr>LR</vt:lpstr>
      <vt:lpstr>Structural Data</vt:lpstr>
      <vt:lpstr>Productivity Ratios</vt:lpstr>
      <vt:lpstr>Coverage Ratios</vt:lpstr>
      <vt:lpstr>Indicadores Econômicos</vt:lpstr>
      <vt:lpstr>Index Share - Brazil</vt:lpstr>
      <vt:lpstr>Part. Índice - International</vt:lpstr>
      <vt:lpstr>Ratings</vt:lpstr>
      <vt:lpstr>Banco Patagonia</vt:lpstr>
      <vt:lpstr>Effects on Shareholders Equity</vt:lpstr>
      <vt:lpstr>BB Consolidated</vt:lpstr>
      <vt:lpstr>IR</vt:lpstr>
    </vt:vector>
  </TitlesOfParts>
  <Company>Banco do Brasil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f6210946</dc:creator>
  <cp:lastModifiedBy>Fernando Cassimiro de Macedo</cp:lastModifiedBy>
  <cp:lastPrinted>2013-02-04T11:08:16Z</cp:lastPrinted>
  <dcterms:created xsi:type="dcterms:W3CDTF">2009-11-16T14:29:18Z</dcterms:created>
  <dcterms:modified xsi:type="dcterms:W3CDTF">2024-12-12T21:17:29Z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0881dc9-f7f2-41de-a334-ceff3dc15b31_Enabled">
    <vt:lpwstr>true</vt:lpwstr>
  </property>
  <property fmtid="{D5CDD505-2E9C-101B-9397-08002B2CF9AE}" pid="3" name="MSIP_Label_40881dc9-f7f2-41de-a334-ceff3dc15b31_SetDate">
    <vt:lpwstr>2024-12-12T21:11:41Z</vt:lpwstr>
  </property>
  <property fmtid="{D5CDD505-2E9C-101B-9397-08002B2CF9AE}" pid="4" name="MSIP_Label_40881dc9-f7f2-41de-a334-ceff3dc15b31_Method">
    <vt:lpwstr>Standard</vt:lpwstr>
  </property>
  <property fmtid="{D5CDD505-2E9C-101B-9397-08002B2CF9AE}" pid="5" name="MSIP_Label_40881dc9-f7f2-41de-a334-ceff3dc15b31_Name">
    <vt:lpwstr>40881dc9-f7f2-41de-a334-ceff3dc15b31</vt:lpwstr>
  </property>
  <property fmtid="{D5CDD505-2E9C-101B-9397-08002B2CF9AE}" pid="6" name="MSIP_Label_40881dc9-f7f2-41de-a334-ceff3dc15b31_SiteId">
    <vt:lpwstr>ea0c2907-38d2-4181-8750-b0b190b60443</vt:lpwstr>
  </property>
  <property fmtid="{D5CDD505-2E9C-101B-9397-08002B2CF9AE}" pid="7" name="MSIP_Label_40881dc9-f7f2-41de-a334-ceff3dc15b31_ActionId">
    <vt:lpwstr>5e3d0e3e-3a3d-4f1e-a0ea-65cda1f4e5d9</vt:lpwstr>
  </property>
  <property fmtid="{D5CDD505-2E9C-101B-9397-08002B2CF9AE}" pid="8" name="MSIP_Label_40881dc9-f7f2-41de-a334-ceff3dc15b31_ContentBits">
    <vt:lpwstr>1</vt:lpwstr>
  </property>
</Properties>
</file>