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3.Portfolio\4. G2D\4. Website and Public Relations\2. Planilha Interativa\2025\"/>
    </mc:Choice>
  </mc:AlternateContent>
  <xr:revisionPtr revIDLastSave="0" documentId="13_ncr:1_{86BF36C4-27FA-42EB-BED2-F0B34ADB5CF7}" xr6:coauthVersionLast="47" xr6:coauthVersionMax="47" xr10:uidLastSave="{00000000-0000-0000-0000-000000000000}"/>
  <bookViews>
    <workbookView xWindow="28680" yWindow="-120" windowWidth="29040" windowHeight="15720" xr2:uid="{3E24D2BE-1CE8-4E7C-A142-40B6159BE96A}"/>
  </bookViews>
  <sheets>
    <sheet name="Capa" sheetId="4" r:id="rId1"/>
    <sheet name="Evolução do NAV" sheetId="3" r:id="rId2"/>
    <sheet name="Disclaimers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v\sfdasf" hidden="1">#REF!</definedName>
    <definedName name="__________a1" localSheetId="1" hidden="1">{#N/A,#N/A,FALSE,"FlCx99";#N/A,#N/A,FALSE,"Dívida99"}</definedName>
    <definedName name="__________a1" hidden="1">{#N/A,#N/A,FALSE,"FlCx99";#N/A,#N/A,FALSE,"Dívida99"}</definedName>
    <definedName name="__________a3" localSheetId="1" hidden="1">{#N/A,#N/A,FALSE,"FlCx99";#N/A,#N/A,FALSE,"Dívida99"}</definedName>
    <definedName name="__________a3" hidden="1">{#N/A,#N/A,FALSE,"FlCx99";#N/A,#N/A,FALSE,"Dívida99"}</definedName>
    <definedName name="__________a4" localSheetId="1" hidden="1">{#N/A,#N/A,FALSE,"FlCx99";#N/A,#N/A,FALSE,"Dívida99"}</definedName>
    <definedName name="__________a4" hidden="1">{#N/A,#N/A,FALSE,"FlCx99";#N/A,#N/A,FALSE,"Dívida99"}</definedName>
    <definedName name="__________V1" localSheetId="1" hidden="1">{#N/A,#N/A,FALSE,"FlCx99";#N/A,#N/A,FALSE,"Dívida99"}</definedName>
    <definedName name="__________V1" hidden="1">{#N/A,#N/A,FALSE,"FlCx99";#N/A,#N/A,FALSE,"Dívida99"}</definedName>
    <definedName name="__________V10" localSheetId="1" hidden="1">{#N/A,#N/A,FALSE,"FlCx99";#N/A,#N/A,FALSE,"Dívida99"}</definedName>
    <definedName name="__________V10" hidden="1">{#N/A,#N/A,FALSE,"FlCx99";#N/A,#N/A,FALSE,"Dívida99"}</definedName>
    <definedName name="__________V11" localSheetId="1" hidden="1">{#N/A,#N/A,FALSE,"FlCx99";#N/A,#N/A,FALSE,"Dívida99"}</definedName>
    <definedName name="__________V11" hidden="1">{#N/A,#N/A,FALSE,"FlCx99";#N/A,#N/A,FALSE,"Dívida99"}</definedName>
    <definedName name="__________V12" localSheetId="1" hidden="1">{#N/A,#N/A,FALSE,"FlCx99";#N/A,#N/A,FALSE,"Dívida99"}</definedName>
    <definedName name="__________V12" hidden="1">{#N/A,#N/A,FALSE,"FlCx99";#N/A,#N/A,FALSE,"Dívida99"}</definedName>
    <definedName name="__________V13" localSheetId="1" hidden="1">{#N/A,#N/A,FALSE,"FlCx99";#N/A,#N/A,FALSE,"Dívida99"}</definedName>
    <definedName name="__________V13" hidden="1">{#N/A,#N/A,FALSE,"FlCx99";#N/A,#N/A,FALSE,"Dívida99"}</definedName>
    <definedName name="__________V14" localSheetId="1" hidden="1">{#N/A,#N/A,FALSE,"FlCx99";#N/A,#N/A,FALSE,"Dívida99"}</definedName>
    <definedName name="__________V14" hidden="1">{#N/A,#N/A,FALSE,"FlCx99";#N/A,#N/A,FALSE,"Dívida99"}</definedName>
    <definedName name="__________V15" localSheetId="1" hidden="1">{#N/A,#N/A,FALSE,"FlCx99";#N/A,#N/A,FALSE,"Dívida99"}</definedName>
    <definedName name="__________V15" hidden="1">{#N/A,#N/A,FALSE,"FlCx99";#N/A,#N/A,FALSE,"Dívida99"}</definedName>
    <definedName name="__________V3" localSheetId="1" hidden="1">{#N/A,#N/A,FALSE,"FlCx99";#N/A,#N/A,FALSE,"Dívida99"}</definedName>
    <definedName name="__________V3" hidden="1">{#N/A,#N/A,FALSE,"FlCx99";#N/A,#N/A,FALSE,"Dívida99"}</definedName>
    <definedName name="__________V4" localSheetId="1" hidden="1">{#N/A,#N/A,FALSE,"FlCx99";#N/A,#N/A,FALSE,"Dívida99"}</definedName>
    <definedName name="__________V4" hidden="1">{#N/A,#N/A,FALSE,"FlCx99";#N/A,#N/A,FALSE,"Dívida99"}</definedName>
    <definedName name="__________V5" localSheetId="1" hidden="1">{#N/A,#N/A,FALSE,"FlCx99";#N/A,#N/A,FALSE,"Dívida99"}</definedName>
    <definedName name="__________V5" hidden="1">{#N/A,#N/A,FALSE,"FlCx99";#N/A,#N/A,FALSE,"Dívida99"}</definedName>
    <definedName name="__________V6" localSheetId="1" hidden="1">{#N/A,#N/A,FALSE,"FlCx99";#N/A,#N/A,FALSE,"Dívida99"}</definedName>
    <definedName name="__________V6" hidden="1">{#N/A,#N/A,FALSE,"FlCx99";#N/A,#N/A,FALSE,"Dívida99"}</definedName>
    <definedName name="__________V7" localSheetId="1" hidden="1">{#N/A,#N/A,FALSE,"FlCx99";#N/A,#N/A,FALSE,"Dívida99"}</definedName>
    <definedName name="__________V7" hidden="1">{#N/A,#N/A,FALSE,"FlCx99";#N/A,#N/A,FALSE,"Dívida99"}</definedName>
    <definedName name="__________V8" localSheetId="1" hidden="1">{#N/A,#N/A,FALSE,"FlCx99";#N/A,#N/A,FALSE,"Dívida99"}</definedName>
    <definedName name="__________V8" hidden="1">{#N/A,#N/A,FALSE,"FlCx99";#N/A,#N/A,FALSE,"Dívida99"}</definedName>
    <definedName name="__________V9" localSheetId="1" hidden="1">{#N/A,#N/A,FALSE,"FlCx99";#N/A,#N/A,FALSE,"Dívida99"}</definedName>
    <definedName name="__________V9" hidden="1">{#N/A,#N/A,FALSE,"FlCx99";#N/A,#N/A,FALSE,"Dívida99"}</definedName>
    <definedName name="__________vhc1" localSheetId="1" hidden="1">{#N/A,#N/A,FALSE,"FlCx99";#N/A,#N/A,FALSE,"Dívida99"}</definedName>
    <definedName name="__________vhc1" hidden="1">{#N/A,#N/A,FALSE,"FlCx99";#N/A,#N/A,FALSE,"Dívida99"}</definedName>
    <definedName name="_________a1" localSheetId="1" hidden="1">{#N/A,#N/A,FALSE,"FlCx99";#N/A,#N/A,FALSE,"Dívida99"}</definedName>
    <definedName name="_________a1" hidden="1">{#N/A,#N/A,FALSE,"FlCx99";#N/A,#N/A,FALSE,"Dívida99"}</definedName>
    <definedName name="_________a3" localSheetId="1" hidden="1">{#N/A,#N/A,FALSE,"FlCx99";#N/A,#N/A,FALSE,"Dívida99"}</definedName>
    <definedName name="_________a3" hidden="1">{#N/A,#N/A,FALSE,"FlCx99";#N/A,#N/A,FALSE,"Dívida99"}</definedName>
    <definedName name="_________a4" localSheetId="1" hidden="1">{#N/A,#N/A,FALSE,"FlCx99";#N/A,#N/A,FALSE,"Dívida99"}</definedName>
    <definedName name="_________a4" hidden="1">{#N/A,#N/A,FALSE,"FlCx99";#N/A,#N/A,FALSE,"Dívida99"}</definedName>
    <definedName name="_________V1" localSheetId="1" hidden="1">{#N/A,#N/A,FALSE,"FlCx99";#N/A,#N/A,FALSE,"Dívida99"}</definedName>
    <definedName name="_________V1" hidden="1">{#N/A,#N/A,FALSE,"FlCx99";#N/A,#N/A,FALSE,"Dívida99"}</definedName>
    <definedName name="_________V10" localSheetId="1" hidden="1">{#N/A,#N/A,FALSE,"FlCx99";#N/A,#N/A,FALSE,"Dívida99"}</definedName>
    <definedName name="_________V10" hidden="1">{#N/A,#N/A,FALSE,"FlCx99";#N/A,#N/A,FALSE,"Dívida99"}</definedName>
    <definedName name="_________V11" localSheetId="1" hidden="1">{#N/A,#N/A,FALSE,"FlCx99";#N/A,#N/A,FALSE,"Dívida99"}</definedName>
    <definedName name="_________V11" hidden="1">{#N/A,#N/A,FALSE,"FlCx99";#N/A,#N/A,FALSE,"Dívida99"}</definedName>
    <definedName name="_________V12" localSheetId="1" hidden="1">{#N/A,#N/A,FALSE,"FlCx99";#N/A,#N/A,FALSE,"Dívida99"}</definedName>
    <definedName name="_________V12" hidden="1">{#N/A,#N/A,FALSE,"FlCx99";#N/A,#N/A,FALSE,"Dívida99"}</definedName>
    <definedName name="_________V13" localSheetId="1" hidden="1">{#N/A,#N/A,FALSE,"FlCx99";#N/A,#N/A,FALSE,"Dívida99"}</definedName>
    <definedName name="_________V13" hidden="1">{#N/A,#N/A,FALSE,"FlCx99";#N/A,#N/A,FALSE,"Dívida99"}</definedName>
    <definedName name="_________V14" localSheetId="1" hidden="1">{#N/A,#N/A,FALSE,"FlCx99";#N/A,#N/A,FALSE,"Dívida99"}</definedName>
    <definedName name="_________V14" hidden="1">{#N/A,#N/A,FALSE,"FlCx99";#N/A,#N/A,FALSE,"Dívida99"}</definedName>
    <definedName name="_________V15" localSheetId="1" hidden="1">{#N/A,#N/A,FALSE,"FlCx99";#N/A,#N/A,FALSE,"Dívida99"}</definedName>
    <definedName name="_________V15" hidden="1">{#N/A,#N/A,FALSE,"FlCx99";#N/A,#N/A,FALSE,"Dívida99"}</definedName>
    <definedName name="_________V3" localSheetId="1" hidden="1">{#N/A,#N/A,FALSE,"FlCx99";#N/A,#N/A,FALSE,"Dívida99"}</definedName>
    <definedName name="_________V3" hidden="1">{#N/A,#N/A,FALSE,"FlCx99";#N/A,#N/A,FALSE,"Dívida99"}</definedName>
    <definedName name="_________V4" localSheetId="1" hidden="1">{#N/A,#N/A,FALSE,"FlCx99";#N/A,#N/A,FALSE,"Dívida99"}</definedName>
    <definedName name="_________V4" hidden="1">{#N/A,#N/A,FALSE,"FlCx99";#N/A,#N/A,FALSE,"Dívida99"}</definedName>
    <definedName name="_________V5" localSheetId="1" hidden="1">{#N/A,#N/A,FALSE,"FlCx99";#N/A,#N/A,FALSE,"Dívida99"}</definedName>
    <definedName name="_________V5" hidden="1">{#N/A,#N/A,FALSE,"FlCx99";#N/A,#N/A,FALSE,"Dívida99"}</definedName>
    <definedName name="_________V6" localSheetId="1" hidden="1">{#N/A,#N/A,FALSE,"FlCx99";#N/A,#N/A,FALSE,"Dívida99"}</definedName>
    <definedName name="_________V6" hidden="1">{#N/A,#N/A,FALSE,"FlCx99";#N/A,#N/A,FALSE,"Dívida99"}</definedName>
    <definedName name="_________V7" localSheetId="1" hidden="1">{#N/A,#N/A,FALSE,"FlCx99";#N/A,#N/A,FALSE,"Dívida99"}</definedName>
    <definedName name="_________V7" hidden="1">{#N/A,#N/A,FALSE,"FlCx99";#N/A,#N/A,FALSE,"Dívida99"}</definedName>
    <definedName name="_________V8" localSheetId="1" hidden="1">{#N/A,#N/A,FALSE,"FlCx99";#N/A,#N/A,FALSE,"Dívida99"}</definedName>
    <definedName name="_________V8" hidden="1">{#N/A,#N/A,FALSE,"FlCx99";#N/A,#N/A,FALSE,"Dívida99"}</definedName>
    <definedName name="_________V9" localSheetId="1" hidden="1">{#N/A,#N/A,FALSE,"FlCx99";#N/A,#N/A,FALSE,"Dívida99"}</definedName>
    <definedName name="_________V9" hidden="1">{#N/A,#N/A,FALSE,"FlCx99";#N/A,#N/A,FALSE,"Dívida99"}</definedName>
    <definedName name="_________vhc1" localSheetId="1" hidden="1">{#N/A,#N/A,FALSE,"FlCx99";#N/A,#N/A,FALSE,"Dívida99"}</definedName>
    <definedName name="_________vhc1" hidden="1">{#N/A,#N/A,FALSE,"FlCx99";#N/A,#N/A,FALSE,"Dívida99"}</definedName>
    <definedName name="________a1" localSheetId="1" hidden="1">{#N/A,#N/A,FALSE,"FlCx99";#N/A,#N/A,FALSE,"Dívida99"}</definedName>
    <definedName name="________a1" hidden="1">{#N/A,#N/A,FALSE,"FlCx99";#N/A,#N/A,FALSE,"Dívida99"}</definedName>
    <definedName name="________a3" localSheetId="1" hidden="1">{#N/A,#N/A,FALSE,"FlCx99";#N/A,#N/A,FALSE,"Dívida99"}</definedName>
    <definedName name="________a3" hidden="1">{#N/A,#N/A,FALSE,"FlCx99";#N/A,#N/A,FALSE,"Dívida99"}</definedName>
    <definedName name="________a4" localSheetId="1" hidden="1">{#N/A,#N/A,FALSE,"FlCx99";#N/A,#N/A,FALSE,"Dívida99"}</definedName>
    <definedName name="________a4" hidden="1">{#N/A,#N/A,FALSE,"FlCx99";#N/A,#N/A,FALSE,"Dívida99"}</definedName>
    <definedName name="________bca0299" hidden="1">#REF!</definedName>
    <definedName name="________V1" localSheetId="1" hidden="1">{#N/A,#N/A,FALSE,"FlCx99";#N/A,#N/A,FALSE,"Dívida99"}</definedName>
    <definedName name="________V1" hidden="1">{#N/A,#N/A,FALSE,"FlCx99";#N/A,#N/A,FALSE,"Dívida99"}</definedName>
    <definedName name="________V10" localSheetId="1" hidden="1">{#N/A,#N/A,FALSE,"FlCx99";#N/A,#N/A,FALSE,"Dívida99"}</definedName>
    <definedName name="________V10" hidden="1">{#N/A,#N/A,FALSE,"FlCx99";#N/A,#N/A,FALSE,"Dívida99"}</definedName>
    <definedName name="________V11" localSheetId="1" hidden="1">{#N/A,#N/A,FALSE,"FlCx99";#N/A,#N/A,FALSE,"Dívida99"}</definedName>
    <definedName name="________V11" hidden="1">{#N/A,#N/A,FALSE,"FlCx99";#N/A,#N/A,FALSE,"Dívida99"}</definedName>
    <definedName name="________V12" localSheetId="1" hidden="1">{#N/A,#N/A,FALSE,"FlCx99";#N/A,#N/A,FALSE,"Dívida99"}</definedName>
    <definedName name="________V12" hidden="1">{#N/A,#N/A,FALSE,"FlCx99";#N/A,#N/A,FALSE,"Dívida99"}</definedName>
    <definedName name="________V13" localSheetId="1" hidden="1">{#N/A,#N/A,FALSE,"FlCx99";#N/A,#N/A,FALSE,"Dívida99"}</definedName>
    <definedName name="________V13" hidden="1">{#N/A,#N/A,FALSE,"FlCx99";#N/A,#N/A,FALSE,"Dívida99"}</definedName>
    <definedName name="________V14" localSheetId="1" hidden="1">{#N/A,#N/A,FALSE,"FlCx99";#N/A,#N/A,FALSE,"Dívida99"}</definedName>
    <definedName name="________V14" hidden="1">{#N/A,#N/A,FALSE,"FlCx99";#N/A,#N/A,FALSE,"Dívida99"}</definedName>
    <definedName name="________V15" localSheetId="1" hidden="1">{#N/A,#N/A,FALSE,"FlCx99";#N/A,#N/A,FALSE,"Dívida99"}</definedName>
    <definedName name="________V15" hidden="1">{#N/A,#N/A,FALSE,"FlCx99";#N/A,#N/A,FALSE,"Dívida99"}</definedName>
    <definedName name="________V3" localSheetId="1" hidden="1">{#N/A,#N/A,FALSE,"FlCx99";#N/A,#N/A,FALSE,"Dívida99"}</definedName>
    <definedName name="________V3" hidden="1">{#N/A,#N/A,FALSE,"FlCx99";#N/A,#N/A,FALSE,"Dívida99"}</definedName>
    <definedName name="________V4" localSheetId="1" hidden="1">{#N/A,#N/A,FALSE,"FlCx99";#N/A,#N/A,FALSE,"Dívida99"}</definedName>
    <definedName name="________V4" hidden="1">{#N/A,#N/A,FALSE,"FlCx99";#N/A,#N/A,FALSE,"Dívida99"}</definedName>
    <definedName name="________V5" localSheetId="1" hidden="1">{#N/A,#N/A,FALSE,"FlCx99";#N/A,#N/A,FALSE,"Dívida99"}</definedName>
    <definedName name="________V5" hidden="1">{#N/A,#N/A,FALSE,"FlCx99";#N/A,#N/A,FALSE,"Dívida99"}</definedName>
    <definedName name="________V6" localSheetId="1" hidden="1">{#N/A,#N/A,FALSE,"FlCx99";#N/A,#N/A,FALSE,"Dívida99"}</definedName>
    <definedName name="________V6" hidden="1">{#N/A,#N/A,FALSE,"FlCx99";#N/A,#N/A,FALSE,"Dívida99"}</definedName>
    <definedName name="________V7" localSheetId="1" hidden="1">{#N/A,#N/A,FALSE,"FlCx99";#N/A,#N/A,FALSE,"Dívida99"}</definedName>
    <definedName name="________V7" hidden="1">{#N/A,#N/A,FALSE,"FlCx99";#N/A,#N/A,FALSE,"Dívida99"}</definedName>
    <definedName name="________V8" localSheetId="1" hidden="1">{#N/A,#N/A,FALSE,"FlCx99";#N/A,#N/A,FALSE,"Dívida99"}</definedName>
    <definedName name="________V8" hidden="1">{#N/A,#N/A,FALSE,"FlCx99";#N/A,#N/A,FALSE,"Dívida99"}</definedName>
    <definedName name="________V9" localSheetId="1" hidden="1">{#N/A,#N/A,FALSE,"FlCx99";#N/A,#N/A,FALSE,"Dívida99"}</definedName>
    <definedName name="________V9" hidden="1">{#N/A,#N/A,FALSE,"FlCx99";#N/A,#N/A,FALSE,"Dívida99"}</definedName>
    <definedName name="________vhc1" localSheetId="1" hidden="1">{#N/A,#N/A,FALSE,"FlCx99";#N/A,#N/A,FALSE,"Dívida99"}</definedName>
    <definedName name="________vhc1" hidden="1">{#N/A,#N/A,FALSE,"FlCx99";#N/A,#N/A,FALSE,"Dívida99"}</definedName>
    <definedName name="_______a1" localSheetId="1" hidden="1">{#N/A,#N/A,FALSE,"FlCx99";#N/A,#N/A,FALSE,"Dívida99"}</definedName>
    <definedName name="_______a1" hidden="1">{#N/A,#N/A,FALSE,"FlCx99";#N/A,#N/A,FALSE,"Dívida99"}</definedName>
    <definedName name="_______a3" localSheetId="1" hidden="1">{#N/A,#N/A,FALSE,"FlCx99";#N/A,#N/A,FALSE,"Dívida99"}</definedName>
    <definedName name="_______a3" hidden="1">{#N/A,#N/A,FALSE,"FlCx99";#N/A,#N/A,FALSE,"Dívida99"}</definedName>
    <definedName name="_______a4" localSheetId="1" hidden="1">{#N/A,#N/A,FALSE,"FlCx99";#N/A,#N/A,FALSE,"Dívida99"}</definedName>
    <definedName name="_______a4" hidden="1">{#N/A,#N/A,FALSE,"FlCx99";#N/A,#N/A,FALSE,"Dívida99"}</definedName>
    <definedName name="_______bca0299" hidden="1">#REF!</definedName>
    <definedName name="_______V1" localSheetId="1" hidden="1">{#N/A,#N/A,FALSE,"FlCx99";#N/A,#N/A,FALSE,"Dívida99"}</definedName>
    <definedName name="_______V1" hidden="1">{#N/A,#N/A,FALSE,"FlCx99";#N/A,#N/A,FALSE,"Dívida99"}</definedName>
    <definedName name="_______V10" localSheetId="1" hidden="1">{#N/A,#N/A,FALSE,"FlCx99";#N/A,#N/A,FALSE,"Dívida99"}</definedName>
    <definedName name="_______V10" hidden="1">{#N/A,#N/A,FALSE,"FlCx99";#N/A,#N/A,FALSE,"Dívida99"}</definedName>
    <definedName name="_______V11" localSheetId="1" hidden="1">{#N/A,#N/A,FALSE,"FlCx99";#N/A,#N/A,FALSE,"Dívida99"}</definedName>
    <definedName name="_______V11" hidden="1">{#N/A,#N/A,FALSE,"FlCx99";#N/A,#N/A,FALSE,"Dívida99"}</definedName>
    <definedName name="_______V12" localSheetId="1" hidden="1">{#N/A,#N/A,FALSE,"FlCx99";#N/A,#N/A,FALSE,"Dívida99"}</definedName>
    <definedName name="_______V12" hidden="1">{#N/A,#N/A,FALSE,"FlCx99";#N/A,#N/A,FALSE,"Dívida99"}</definedName>
    <definedName name="_______V13" localSheetId="1" hidden="1">{#N/A,#N/A,FALSE,"FlCx99";#N/A,#N/A,FALSE,"Dívida99"}</definedName>
    <definedName name="_______V13" hidden="1">{#N/A,#N/A,FALSE,"FlCx99";#N/A,#N/A,FALSE,"Dívida99"}</definedName>
    <definedName name="_______V14" localSheetId="1" hidden="1">{#N/A,#N/A,FALSE,"FlCx99";#N/A,#N/A,FALSE,"Dívida99"}</definedName>
    <definedName name="_______V14" hidden="1">{#N/A,#N/A,FALSE,"FlCx99";#N/A,#N/A,FALSE,"Dívida99"}</definedName>
    <definedName name="_______V15" localSheetId="1" hidden="1">{#N/A,#N/A,FALSE,"FlCx99";#N/A,#N/A,FALSE,"Dívida99"}</definedName>
    <definedName name="_______V15" hidden="1">{#N/A,#N/A,FALSE,"FlCx99";#N/A,#N/A,FALSE,"Dívida99"}</definedName>
    <definedName name="_______V3" localSheetId="1" hidden="1">{#N/A,#N/A,FALSE,"FlCx99";#N/A,#N/A,FALSE,"Dívida99"}</definedName>
    <definedName name="_______V3" hidden="1">{#N/A,#N/A,FALSE,"FlCx99";#N/A,#N/A,FALSE,"Dívida99"}</definedName>
    <definedName name="_______V4" localSheetId="1" hidden="1">{#N/A,#N/A,FALSE,"FlCx99";#N/A,#N/A,FALSE,"Dívida99"}</definedName>
    <definedName name="_______V4" hidden="1">{#N/A,#N/A,FALSE,"FlCx99";#N/A,#N/A,FALSE,"Dívida99"}</definedName>
    <definedName name="_______V5" localSheetId="1" hidden="1">{#N/A,#N/A,FALSE,"FlCx99";#N/A,#N/A,FALSE,"Dívida99"}</definedName>
    <definedName name="_______V5" hidden="1">{#N/A,#N/A,FALSE,"FlCx99";#N/A,#N/A,FALSE,"Dívida99"}</definedName>
    <definedName name="_______V6" localSheetId="1" hidden="1">{#N/A,#N/A,FALSE,"FlCx99";#N/A,#N/A,FALSE,"Dívida99"}</definedName>
    <definedName name="_______V6" hidden="1">{#N/A,#N/A,FALSE,"FlCx99";#N/A,#N/A,FALSE,"Dívida99"}</definedName>
    <definedName name="_______V7" localSheetId="1" hidden="1">{#N/A,#N/A,FALSE,"FlCx99";#N/A,#N/A,FALSE,"Dívida99"}</definedName>
    <definedName name="_______V7" hidden="1">{#N/A,#N/A,FALSE,"FlCx99";#N/A,#N/A,FALSE,"Dívida99"}</definedName>
    <definedName name="_______V8" localSheetId="1" hidden="1">{#N/A,#N/A,FALSE,"FlCx99";#N/A,#N/A,FALSE,"Dívida99"}</definedName>
    <definedName name="_______V8" hidden="1">{#N/A,#N/A,FALSE,"FlCx99";#N/A,#N/A,FALSE,"Dívida99"}</definedName>
    <definedName name="_______V9" localSheetId="1" hidden="1">{#N/A,#N/A,FALSE,"FlCx99";#N/A,#N/A,FALSE,"Dívida99"}</definedName>
    <definedName name="_______V9" hidden="1">{#N/A,#N/A,FALSE,"FlCx99";#N/A,#N/A,FALSE,"Dívida99"}</definedName>
    <definedName name="_______vhc1" localSheetId="1" hidden="1">{#N/A,#N/A,FALSE,"FlCx99";#N/A,#N/A,FALSE,"Dívida99"}</definedName>
    <definedName name="_______vhc1" hidden="1">{#N/A,#N/A,FALSE,"FlCx99";#N/A,#N/A,FALSE,"Dívida99"}</definedName>
    <definedName name="______a1" localSheetId="1" hidden="1">{#N/A,#N/A,FALSE,"FlCx99";#N/A,#N/A,FALSE,"Dívida99"}</definedName>
    <definedName name="______a1" hidden="1">{#N/A,#N/A,FALSE,"FlCx99";#N/A,#N/A,FALSE,"Dívida99"}</definedName>
    <definedName name="______a3" localSheetId="1" hidden="1">{#N/A,#N/A,FALSE,"FlCx99";#N/A,#N/A,FALSE,"Dívida99"}</definedName>
    <definedName name="______a3" hidden="1">{#N/A,#N/A,FALSE,"FlCx99";#N/A,#N/A,FALSE,"Dívida99"}</definedName>
    <definedName name="______a4" localSheetId="1" hidden="1">{#N/A,#N/A,FALSE,"FlCx99";#N/A,#N/A,FALSE,"Dívida99"}</definedName>
    <definedName name="______a4" hidden="1">{#N/A,#N/A,FALSE,"FlCx99";#N/A,#N/A,FALSE,"Dívida99"}</definedName>
    <definedName name="______bca0299" hidden="1">#REF!</definedName>
    <definedName name="______FEV2002" localSheetId="1" hidden="1">{#N/A,#N/A,FALSE,"Grafico vendas"}</definedName>
    <definedName name="______FEV2002" hidden="1">{#N/A,#N/A,FALSE,"Grafico vendas"}</definedName>
    <definedName name="______V1" localSheetId="1" hidden="1">{#N/A,#N/A,FALSE,"FlCx99";#N/A,#N/A,FALSE,"Dívida99"}</definedName>
    <definedName name="______V1" hidden="1">{#N/A,#N/A,FALSE,"FlCx99";#N/A,#N/A,FALSE,"Dívida99"}</definedName>
    <definedName name="______V10" localSheetId="1" hidden="1">{#N/A,#N/A,FALSE,"FlCx99";#N/A,#N/A,FALSE,"Dívida99"}</definedName>
    <definedName name="______V10" hidden="1">{#N/A,#N/A,FALSE,"FlCx99";#N/A,#N/A,FALSE,"Dívida99"}</definedName>
    <definedName name="______V11" localSheetId="1" hidden="1">{#N/A,#N/A,FALSE,"FlCx99";#N/A,#N/A,FALSE,"Dívida99"}</definedName>
    <definedName name="______V11" hidden="1">{#N/A,#N/A,FALSE,"FlCx99";#N/A,#N/A,FALSE,"Dívida99"}</definedName>
    <definedName name="______V12" localSheetId="1" hidden="1">{#N/A,#N/A,FALSE,"FlCx99";#N/A,#N/A,FALSE,"Dívida99"}</definedName>
    <definedName name="______V12" hidden="1">{#N/A,#N/A,FALSE,"FlCx99";#N/A,#N/A,FALSE,"Dívida99"}</definedName>
    <definedName name="______V13" localSheetId="1" hidden="1">{#N/A,#N/A,FALSE,"FlCx99";#N/A,#N/A,FALSE,"Dívida99"}</definedName>
    <definedName name="______V13" hidden="1">{#N/A,#N/A,FALSE,"FlCx99";#N/A,#N/A,FALSE,"Dívida99"}</definedName>
    <definedName name="______V14" localSheetId="1" hidden="1">{#N/A,#N/A,FALSE,"FlCx99";#N/A,#N/A,FALSE,"Dívida99"}</definedName>
    <definedName name="______V14" hidden="1">{#N/A,#N/A,FALSE,"FlCx99";#N/A,#N/A,FALSE,"Dívida99"}</definedName>
    <definedName name="______V15" localSheetId="1" hidden="1">{#N/A,#N/A,FALSE,"FlCx99";#N/A,#N/A,FALSE,"Dívida99"}</definedName>
    <definedName name="______V15" hidden="1">{#N/A,#N/A,FALSE,"FlCx99";#N/A,#N/A,FALSE,"Dívida99"}</definedName>
    <definedName name="______V3" localSheetId="1" hidden="1">{#N/A,#N/A,FALSE,"FlCx99";#N/A,#N/A,FALSE,"Dívida99"}</definedName>
    <definedName name="______V3" hidden="1">{#N/A,#N/A,FALSE,"FlCx99";#N/A,#N/A,FALSE,"Dívida99"}</definedName>
    <definedName name="______V4" localSheetId="1" hidden="1">{#N/A,#N/A,FALSE,"FlCx99";#N/A,#N/A,FALSE,"Dívida99"}</definedName>
    <definedName name="______V4" hidden="1">{#N/A,#N/A,FALSE,"FlCx99";#N/A,#N/A,FALSE,"Dívida99"}</definedName>
    <definedName name="______V5" localSheetId="1" hidden="1">{#N/A,#N/A,FALSE,"FlCx99";#N/A,#N/A,FALSE,"Dívida99"}</definedName>
    <definedName name="______V5" hidden="1">{#N/A,#N/A,FALSE,"FlCx99";#N/A,#N/A,FALSE,"Dívida99"}</definedName>
    <definedName name="______V6" localSheetId="1" hidden="1">{#N/A,#N/A,FALSE,"FlCx99";#N/A,#N/A,FALSE,"Dívida99"}</definedName>
    <definedName name="______V6" hidden="1">{#N/A,#N/A,FALSE,"FlCx99";#N/A,#N/A,FALSE,"Dívida99"}</definedName>
    <definedName name="______V7" localSheetId="1" hidden="1">{#N/A,#N/A,FALSE,"FlCx99";#N/A,#N/A,FALSE,"Dívida99"}</definedName>
    <definedName name="______V7" hidden="1">{#N/A,#N/A,FALSE,"FlCx99";#N/A,#N/A,FALSE,"Dívida99"}</definedName>
    <definedName name="______V8" localSheetId="1" hidden="1">{#N/A,#N/A,FALSE,"FlCx99";#N/A,#N/A,FALSE,"Dívida99"}</definedName>
    <definedName name="______V8" hidden="1">{#N/A,#N/A,FALSE,"FlCx99";#N/A,#N/A,FALSE,"Dívida99"}</definedName>
    <definedName name="______V9" localSheetId="1" hidden="1">{#N/A,#N/A,FALSE,"FlCx99";#N/A,#N/A,FALSE,"Dívida99"}</definedName>
    <definedName name="______V9" hidden="1">{#N/A,#N/A,FALSE,"FlCx99";#N/A,#N/A,FALSE,"Dívida99"}</definedName>
    <definedName name="______vhc1" localSheetId="1" hidden="1">{#N/A,#N/A,FALSE,"FlCx99";#N/A,#N/A,FALSE,"Dívida99"}</definedName>
    <definedName name="______vhc1" hidden="1">{#N/A,#N/A,FALSE,"FlCx99";#N/A,#N/A,FALSE,"Dívida99"}</definedName>
    <definedName name="_____a1" localSheetId="1" hidden="1">{#N/A,#N/A,FALSE,"FlCx99";#N/A,#N/A,FALSE,"Dívida99"}</definedName>
    <definedName name="_____a1" hidden="1">{#N/A,#N/A,FALSE,"FlCx99";#N/A,#N/A,FALSE,"Dívida99"}</definedName>
    <definedName name="_____a3" localSheetId="1" hidden="1">{#N/A,#N/A,FALSE,"FlCx99";#N/A,#N/A,FALSE,"Dívida99"}</definedName>
    <definedName name="_____a3" hidden="1">{#N/A,#N/A,FALSE,"FlCx99";#N/A,#N/A,FALSE,"Dívida99"}</definedName>
    <definedName name="_____a4" localSheetId="1" hidden="1">{#N/A,#N/A,FALSE,"FlCx99";#N/A,#N/A,FALSE,"Dívida99"}</definedName>
    <definedName name="_____a4" hidden="1">{#N/A,#N/A,FALSE,"FlCx99";#N/A,#N/A,FALSE,"Dívida99"}</definedName>
    <definedName name="_____bca0299" hidden="1">#REF!</definedName>
    <definedName name="_____FEV2002" localSheetId="1" hidden="1">{#N/A,#N/A,FALSE,"Grafico vendas"}</definedName>
    <definedName name="_____FEV2002" hidden="1">{#N/A,#N/A,FALSE,"Grafico vendas"}</definedName>
    <definedName name="_____V1" localSheetId="1" hidden="1">{#N/A,#N/A,FALSE,"FlCx99";#N/A,#N/A,FALSE,"Dívida99"}</definedName>
    <definedName name="_____V1" hidden="1">{#N/A,#N/A,FALSE,"FlCx99";#N/A,#N/A,FALSE,"Dívida99"}</definedName>
    <definedName name="_____V10" localSheetId="1" hidden="1">{#N/A,#N/A,FALSE,"FlCx99";#N/A,#N/A,FALSE,"Dívida99"}</definedName>
    <definedName name="_____V10" hidden="1">{#N/A,#N/A,FALSE,"FlCx99";#N/A,#N/A,FALSE,"Dívida99"}</definedName>
    <definedName name="_____V11" localSheetId="1" hidden="1">{#N/A,#N/A,FALSE,"FlCx99";#N/A,#N/A,FALSE,"Dívida99"}</definedName>
    <definedName name="_____V11" hidden="1">{#N/A,#N/A,FALSE,"FlCx99";#N/A,#N/A,FALSE,"Dívida99"}</definedName>
    <definedName name="_____V12" localSheetId="1" hidden="1">{#N/A,#N/A,FALSE,"FlCx99";#N/A,#N/A,FALSE,"Dívida99"}</definedName>
    <definedName name="_____V12" hidden="1">{#N/A,#N/A,FALSE,"FlCx99";#N/A,#N/A,FALSE,"Dívida99"}</definedName>
    <definedName name="_____V13" localSheetId="1" hidden="1">{#N/A,#N/A,FALSE,"FlCx99";#N/A,#N/A,FALSE,"Dívida99"}</definedName>
    <definedName name="_____V13" hidden="1">{#N/A,#N/A,FALSE,"FlCx99";#N/A,#N/A,FALSE,"Dívida99"}</definedName>
    <definedName name="_____V14" localSheetId="1" hidden="1">{#N/A,#N/A,FALSE,"FlCx99";#N/A,#N/A,FALSE,"Dívida99"}</definedName>
    <definedName name="_____V14" hidden="1">{#N/A,#N/A,FALSE,"FlCx99";#N/A,#N/A,FALSE,"Dívida99"}</definedName>
    <definedName name="_____V15" localSheetId="1" hidden="1">{#N/A,#N/A,FALSE,"FlCx99";#N/A,#N/A,FALSE,"Dívida99"}</definedName>
    <definedName name="_____V15" hidden="1">{#N/A,#N/A,FALSE,"FlCx99";#N/A,#N/A,FALSE,"Dívida99"}</definedName>
    <definedName name="_____V3" localSheetId="1" hidden="1">{#N/A,#N/A,FALSE,"FlCx99";#N/A,#N/A,FALSE,"Dívida99"}</definedName>
    <definedName name="_____V3" hidden="1">{#N/A,#N/A,FALSE,"FlCx99";#N/A,#N/A,FALSE,"Dívida99"}</definedName>
    <definedName name="_____V4" localSheetId="1" hidden="1">{#N/A,#N/A,FALSE,"FlCx99";#N/A,#N/A,FALSE,"Dívida99"}</definedName>
    <definedName name="_____V4" hidden="1">{#N/A,#N/A,FALSE,"FlCx99";#N/A,#N/A,FALSE,"Dívida99"}</definedName>
    <definedName name="_____V5" localSheetId="1" hidden="1">{#N/A,#N/A,FALSE,"FlCx99";#N/A,#N/A,FALSE,"Dívida99"}</definedName>
    <definedName name="_____V5" hidden="1">{#N/A,#N/A,FALSE,"FlCx99";#N/A,#N/A,FALSE,"Dívida99"}</definedName>
    <definedName name="_____V6" localSheetId="1" hidden="1">{#N/A,#N/A,FALSE,"FlCx99";#N/A,#N/A,FALSE,"Dívida99"}</definedName>
    <definedName name="_____V6" hidden="1">{#N/A,#N/A,FALSE,"FlCx99";#N/A,#N/A,FALSE,"Dívida99"}</definedName>
    <definedName name="_____V7" localSheetId="1" hidden="1">{#N/A,#N/A,FALSE,"FlCx99";#N/A,#N/A,FALSE,"Dívida99"}</definedName>
    <definedName name="_____V7" hidden="1">{#N/A,#N/A,FALSE,"FlCx99";#N/A,#N/A,FALSE,"Dívida99"}</definedName>
    <definedName name="_____V8" localSheetId="1" hidden="1">{#N/A,#N/A,FALSE,"FlCx99";#N/A,#N/A,FALSE,"Dívida99"}</definedName>
    <definedName name="_____V8" hidden="1">{#N/A,#N/A,FALSE,"FlCx99";#N/A,#N/A,FALSE,"Dívida99"}</definedName>
    <definedName name="_____V9" localSheetId="1" hidden="1">{#N/A,#N/A,FALSE,"FlCx99";#N/A,#N/A,FALSE,"Dívida99"}</definedName>
    <definedName name="_____V9" hidden="1">{#N/A,#N/A,FALSE,"FlCx99";#N/A,#N/A,FALSE,"Dívida99"}</definedName>
    <definedName name="_____vhc1" localSheetId="1" hidden="1">{#N/A,#N/A,FALSE,"FlCx99";#N/A,#N/A,FALSE,"Dívida99"}</definedName>
    <definedName name="_____vhc1" hidden="1">{#N/A,#N/A,FALSE,"FlCx99";#N/A,#N/A,FALSE,"Dívida99"}</definedName>
    <definedName name="____a1" localSheetId="1" hidden="1">{#N/A,#N/A,FALSE,"FlCx99";#N/A,#N/A,FALSE,"Dívida99"}</definedName>
    <definedName name="____a1" hidden="1">{#N/A,#N/A,FALSE,"FlCx99";#N/A,#N/A,FALSE,"Dívida99"}</definedName>
    <definedName name="____a3" localSheetId="1" hidden="1">{#N/A,#N/A,FALSE,"FlCx99";#N/A,#N/A,FALSE,"Dívida99"}</definedName>
    <definedName name="____a3" hidden="1">{#N/A,#N/A,FALSE,"FlCx99";#N/A,#N/A,FALSE,"Dívida99"}</definedName>
    <definedName name="____a4" localSheetId="1" hidden="1">{#N/A,#N/A,FALSE,"FlCx99";#N/A,#N/A,FALSE,"Dívida99"}</definedName>
    <definedName name="____a4" hidden="1">{#N/A,#N/A,FALSE,"FlCx99";#N/A,#N/A,FALSE,"Dívida99"}</definedName>
    <definedName name="____bca0299" hidden="1">#REF!</definedName>
    <definedName name="____FEV2002" localSheetId="1" hidden="1">{#N/A,#N/A,FALSE,"Grafico vendas"}</definedName>
    <definedName name="____FEV2002" hidden="1">{#N/A,#N/A,FALSE,"Grafico vendas"}</definedName>
    <definedName name="____V1" localSheetId="1" hidden="1">{#N/A,#N/A,FALSE,"FlCx99";#N/A,#N/A,FALSE,"Dívida99"}</definedName>
    <definedName name="____V1" hidden="1">{#N/A,#N/A,FALSE,"FlCx99";#N/A,#N/A,FALSE,"Dívida99"}</definedName>
    <definedName name="____V10" localSheetId="1" hidden="1">{#N/A,#N/A,FALSE,"FlCx99";#N/A,#N/A,FALSE,"Dívida99"}</definedName>
    <definedName name="____V10" hidden="1">{#N/A,#N/A,FALSE,"FlCx99";#N/A,#N/A,FALSE,"Dívida99"}</definedName>
    <definedName name="____V11" localSheetId="1" hidden="1">{#N/A,#N/A,FALSE,"FlCx99";#N/A,#N/A,FALSE,"Dívida99"}</definedName>
    <definedName name="____V11" hidden="1">{#N/A,#N/A,FALSE,"FlCx99";#N/A,#N/A,FALSE,"Dívida99"}</definedName>
    <definedName name="____V12" localSheetId="1" hidden="1">{#N/A,#N/A,FALSE,"FlCx99";#N/A,#N/A,FALSE,"Dívida99"}</definedName>
    <definedName name="____V12" hidden="1">{#N/A,#N/A,FALSE,"FlCx99";#N/A,#N/A,FALSE,"Dívida99"}</definedName>
    <definedName name="____V13" localSheetId="1" hidden="1">{#N/A,#N/A,FALSE,"FlCx99";#N/A,#N/A,FALSE,"Dívida99"}</definedName>
    <definedName name="____V13" hidden="1">{#N/A,#N/A,FALSE,"FlCx99";#N/A,#N/A,FALSE,"Dívida99"}</definedName>
    <definedName name="____V14" localSheetId="1" hidden="1">{#N/A,#N/A,FALSE,"FlCx99";#N/A,#N/A,FALSE,"Dívida99"}</definedName>
    <definedName name="____V14" hidden="1">{#N/A,#N/A,FALSE,"FlCx99";#N/A,#N/A,FALSE,"Dívida99"}</definedName>
    <definedName name="____V15" localSheetId="1" hidden="1">{#N/A,#N/A,FALSE,"FlCx99";#N/A,#N/A,FALSE,"Dívida99"}</definedName>
    <definedName name="____V15" hidden="1">{#N/A,#N/A,FALSE,"FlCx99";#N/A,#N/A,FALSE,"Dívida99"}</definedName>
    <definedName name="____V3" localSheetId="1" hidden="1">{#N/A,#N/A,FALSE,"FlCx99";#N/A,#N/A,FALSE,"Dívida99"}</definedName>
    <definedName name="____V3" hidden="1">{#N/A,#N/A,FALSE,"FlCx99";#N/A,#N/A,FALSE,"Dívida99"}</definedName>
    <definedName name="____V4" localSheetId="1" hidden="1">{#N/A,#N/A,FALSE,"FlCx99";#N/A,#N/A,FALSE,"Dívida99"}</definedName>
    <definedName name="____V4" hidden="1">{#N/A,#N/A,FALSE,"FlCx99";#N/A,#N/A,FALSE,"Dívida99"}</definedName>
    <definedName name="____V5" localSheetId="1" hidden="1">{#N/A,#N/A,FALSE,"FlCx99";#N/A,#N/A,FALSE,"Dívida99"}</definedName>
    <definedName name="____V5" hidden="1">{#N/A,#N/A,FALSE,"FlCx99";#N/A,#N/A,FALSE,"Dívida99"}</definedName>
    <definedName name="____V6" localSheetId="1" hidden="1">{#N/A,#N/A,FALSE,"FlCx99";#N/A,#N/A,FALSE,"Dívida99"}</definedName>
    <definedName name="____V6" hidden="1">{#N/A,#N/A,FALSE,"FlCx99";#N/A,#N/A,FALSE,"Dívida99"}</definedName>
    <definedName name="____V7" localSheetId="1" hidden="1">{#N/A,#N/A,FALSE,"FlCx99";#N/A,#N/A,FALSE,"Dívida99"}</definedName>
    <definedName name="____V7" hidden="1">{#N/A,#N/A,FALSE,"FlCx99";#N/A,#N/A,FALSE,"Dívida99"}</definedName>
    <definedName name="____V8" localSheetId="1" hidden="1">{#N/A,#N/A,FALSE,"FlCx99";#N/A,#N/A,FALSE,"Dívida99"}</definedName>
    <definedName name="____V8" hidden="1">{#N/A,#N/A,FALSE,"FlCx99";#N/A,#N/A,FALSE,"Dívida99"}</definedName>
    <definedName name="____V9" localSheetId="1" hidden="1">{#N/A,#N/A,FALSE,"FlCx99";#N/A,#N/A,FALSE,"Dívida99"}</definedName>
    <definedName name="____V9" hidden="1">{#N/A,#N/A,FALSE,"FlCx99";#N/A,#N/A,FALSE,"Dívida99"}</definedName>
    <definedName name="____vhc1" localSheetId="1" hidden="1">{#N/A,#N/A,FALSE,"FlCx99";#N/A,#N/A,FALSE,"Dívida99"}</definedName>
    <definedName name="____vhc1" hidden="1">{#N/A,#N/A,FALSE,"FlCx99";#N/A,#N/A,FALSE,"Dívida99"}</definedName>
    <definedName name="___a1" localSheetId="1" hidden="1">{#N/A,#N/A,FALSE,"FlCx99";#N/A,#N/A,FALSE,"Dívida99"}</definedName>
    <definedName name="___a1" hidden="1">{#N/A,#N/A,FALSE,"FlCx99";#N/A,#N/A,FALSE,"Dívida99"}</definedName>
    <definedName name="___a3" localSheetId="1" hidden="1">{#N/A,#N/A,FALSE,"FlCx99";#N/A,#N/A,FALSE,"Dívida99"}</definedName>
    <definedName name="___a3" hidden="1">{#N/A,#N/A,FALSE,"FlCx99";#N/A,#N/A,FALSE,"Dívida99"}</definedName>
    <definedName name="___a4" localSheetId="1" hidden="1">{#N/A,#N/A,FALSE,"FlCx99";#N/A,#N/A,FALSE,"Dívida99"}</definedName>
    <definedName name="___a4" hidden="1">{#N/A,#N/A,FALSE,"FlCx99";#N/A,#N/A,FALSE,"Dívida99"}</definedName>
    <definedName name="___bca0299" hidden="1">#REF!</definedName>
    <definedName name="___FEV2002" localSheetId="1" hidden="1">{#N/A,#N/A,FALSE,"Grafico vendas"}</definedName>
    <definedName name="___FEV2002" hidden="1">{#N/A,#N/A,FALSE,"Grafico vendas"}</definedName>
    <definedName name="___V1" localSheetId="1" hidden="1">{#N/A,#N/A,FALSE,"FlCx99";#N/A,#N/A,FALSE,"Dívida99"}</definedName>
    <definedName name="___V1" hidden="1">{#N/A,#N/A,FALSE,"FlCx99";#N/A,#N/A,FALSE,"Dívida99"}</definedName>
    <definedName name="___V10" localSheetId="1" hidden="1">{#N/A,#N/A,FALSE,"FlCx99";#N/A,#N/A,FALSE,"Dívida99"}</definedName>
    <definedName name="___V10" hidden="1">{#N/A,#N/A,FALSE,"FlCx99";#N/A,#N/A,FALSE,"Dívida99"}</definedName>
    <definedName name="___V11" localSheetId="1" hidden="1">{#N/A,#N/A,FALSE,"FlCx99";#N/A,#N/A,FALSE,"Dívida99"}</definedName>
    <definedName name="___V11" hidden="1">{#N/A,#N/A,FALSE,"FlCx99";#N/A,#N/A,FALSE,"Dívida99"}</definedName>
    <definedName name="___V12" localSheetId="1" hidden="1">{#N/A,#N/A,FALSE,"FlCx99";#N/A,#N/A,FALSE,"Dívida99"}</definedName>
    <definedName name="___V12" hidden="1">{#N/A,#N/A,FALSE,"FlCx99";#N/A,#N/A,FALSE,"Dívida99"}</definedName>
    <definedName name="___V13" localSheetId="1" hidden="1">{#N/A,#N/A,FALSE,"FlCx99";#N/A,#N/A,FALSE,"Dívida99"}</definedName>
    <definedName name="___V13" hidden="1">{#N/A,#N/A,FALSE,"FlCx99";#N/A,#N/A,FALSE,"Dívida99"}</definedName>
    <definedName name="___V14" localSheetId="1" hidden="1">{#N/A,#N/A,FALSE,"FlCx99";#N/A,#N/A,FALSE,"Dívida99"}</definedName>
    <definedName name="___V14" hidden="1">{#N/A,#N/A,FALSE,"FlCx99";#N/A,#N/A,FALSE,"Dívida99"}</definedName>
    <definedName name="___V15" localSheetId="1" hidden="1">{#N/A,#N/A,FALSE,"FlCx99";#N/A,#N/A,FALSE,"Dívida99"}</definedName>
    <definedName name="___V15" hidden="1">{#N/A,#N/A,FALSE,"FlCx99";#N/A,#N/A,FALSE,"Dívida99"}</definedName>
    <definedName name="___V3" localSheetId="1" hidden="1">{#N/A,#N/A,FALSE,"FlCx99";#N/A,#N/A,FALSE,"Dívida99"}</definedName>
    <definedName name="___V3" hidden="1">{#N/A,#N/A,FALSE,"FlCx99";#N/A,#N/A,FALSE,"Dívida99"}</definedName>
    <definedName name="___V4" localSheetId="1" hidden="1">{#N/A,#N/A,FALSE,"FlCx99";#N/A,#N/A,FALSE,"Dívida99"}</definedName>
    <definedName name="___V4" hidden="1">{#N/A,#N/A,FALSE,"FlCx99";#N/A,#N/A,FALSE,"Dívida99"}</definedName>
    <definedName name="___V5" localSheetId="1" hidden="1">{#N/A,#N/A,FALSE,"FlCx99";#N/A,#N/A,FALSE,"Dívida99"}</definedName>
    <definedName name="___V5" hidden="1">{#N/A,#N/A,FALSE,"FlCx99";#N/A,#N/A,FALSE,"Dívida99"}</definedName>
    <definedName name="___V6" localSheetId="1" hidden="1">{#N/A,#N/A,FALSE,"FlCx99";#N/A,#N/A,FALSE,"Dívida99"}</definedName>
    <definedName name="___V6" hidden="1">{#N/A,#N/A,FALSE,"FlCx99";#N/A,#N/A,FALSE,"Dívida99"}</definedName>
    <definedName name="___V7" localSheetId="1" hidden="1">{#N/A,#N/A,FALSE,"FlCx99";#N/A,#N/A,FALSE,"Dívida99"}</definedName>
    <definedName name="___V7" hidden="1">{#N/A,#N/A,FALSE,"FlCx99";#N/A,#N/A,FALSE,"Dívida99"}</definedName>
    <definedName name="___V8" localSheetId="1" hidden="1">{#N/A,#N/A,FALSE,"FlCx99";#N/A,#N/A,FALSE,"Dívida99"}</definedName>
    <definedName name="___V8" hidden="1">{#N/A,#N/A,FALSE,"FlCx99";#N/A,#N/A,FALSE,"Dívida99"}</definedName>
    <definedName name="___V9" localSheetId="1" hidden="1">{#N/A,#N/A,FALSE,"FlCx99";#N/A,#N/A,FALSE,"Dívida99"}</definedName>
    <definedName name="___V9" hidden="1">{#N/A,#N/A,FALSE,"FlCx99";#N/A,#N/A,FALSE,"Dívida99"}</definedName>
    <definedName name="___vhc1" localSheetId="1" hidden="1">{#N/A,#N/A,FALSE,"FlCx99";#N/A,#N/A,FALSE,"Dívida99"}</definedName>
    <definedName name="___vhc1" hidden="1">{#N/A,#N/A,FALSE,"FlCx99";#N/A,#N/A,FALSE,"Dívida99"}</definedName>
    <definedName name="__10______________0_F" hidden="1">'[1]Inc. St'!#REF!</definedName>
    <definedName name="__11____________0_F" hidden="1">'[1]Inc. St'!#REF!</definedName>
    <definedName name="__12__________0_F" hidden="1">'[1]Inc. St'!#REF!</definedName>
    <definedName name="__123Graph_A" hidden="1">[2]Conselho!#REF!</definedName>
    <definedName name="__123Graph_AASSETS" hidden="1">#REF!</definedName>
    <definedName name="__123Graph_AENDIVIDA" hidden="1">[2]Conselho!#REF!</definedName>
    <definedName name="__123Graph_AGRAPH1" hidden="1">#REF!</definedName>
    <definedName name="__123Graph_AGRAPH2" hidden="1">#REF!</definedName>
    <definedName name="__123Graph_AINCOME" hidden="1">#REF!</definedName>
    <definedName name="__123Graph_AJAYME" hidden="1">'[3]RF-G7'!$AC$47:$AC$59</definedName>
    <definedName name="__123Graph_ALIABILITIES" hidden="1">#REF!</definedName>
    <definedName name="__123Graph_B" hidden="1">[2]Conselho!#REF!</definedName>
    <definedName name="__123Graph_BASSETS" hidden="1">#REF!</definedName>
    <definedName name="__123Graph_BENDIVIDA" hidden="1">[2]Conselho!#REF!</definedName>
    <definedName name="__123Graph_BGRAPH1" hidden="1">#REF!</definedName>
    <definedName name="__123Graph_BGRAPH2" hidden="1">#REF!</definedName>
    <definedName name="__123Graph_BINCOME" hidden="1">#REF!</definedName>
    <definedName name="__123Graph_BJAYME" hidden="1">'[3]RF-G7'!$AE$47:$AE$47</definedName>
    <definedName name="__123Graph_BLIABILITIES" hidden="1">#REF!</definedName>
    <definedName name="__123Graph_C" hidden="1">[2]Conselho!#REF!</definedName>
    <definedName name="__123Graph_CASSETS" hidden="1">#REF!</definedName>
    <definedName name="__123Graph_CENDIVIDA" hidden="1">[2]Conselho!#REF!</definedName>
    <definedName name="__123Graph_CINCOME" hidden="1">#REF!</definedName>
    <definedName name="__123Graph_CJAYME" hidden="1">'[3]RF-G7'!$AD$47:$AD$59</definedName>
    <definedName name="__123Graph_CLIABILITIES" hidden="1">#REF!</definedName>
    <definedName name="__123Graph_D" hidden="1">[2]Conselho!#REF!</definedName>
    <definedName name="__123Graph_DASSETS" hidden="1">#REF!</definedName>
    <definedName name="__123Graph_DENDIVIDA" hidden="1">[2]Conselho!#REF!</definedName>
    <definedName name="__123Graph_DGRAPH1" hidden="1">#REF!</definedName>
    <definedName name="__123Graph_DGRAPH2" hidden="1">#REF!</definedName>
    <definedName name="__123Graph_DINCOME" hidden="1">#REF!</definedName>
    <definedName name="__123Graph_DLIABILITIES" hidden="1">#REF!</definedName>
    <definedName name="__123Graph_E" hidden="1">[2]Conselho!#REF!</definedName>
    <definedName name="__123Graph_EASSETS" hidden="1">#REF!</definedName>
    <definedName name="__123Graph_EENDIVIDA" hidden="1">[2]Conselho!#REF!</definedName>
    <definedName name="__123Graph_EGRAPH2" hidden="1">#REF!</definedName>
    <definedName name="__123Graph_ELIABILITIES" hidden="1">#REF!</definedName>
    <definedName name="__123Graph_F" hidden="1">[2]Conselho!#REF!</definedName>
    <definedName name="__123Graph_FASSETS" hidden="1">#REF!</definedName>
    <definedName name="__123Graph_FENDIVIDA" hidden="1">[2]Conselho!#REF!</definedName>
    <definedName name="__123Graph_FLIABILITIES" hidden="1">#REF!</definedName>
    <definedName name="__123Graph_X" hidden="1">[2]Conselho!#REF!</definedName>
    <definedName name="__123Graph_XASSETS" hidden="1">#REF!</definedName>
    <definedName name="__123Graph_XENDIVIDA" hidden="1">[2]Conselho!#REF!</definedName>
    <definedName name="__123Graph_XGRAPH1" hidden="1">#REF!</definedName>
    <definedName name="__123Graph_XGRAPH2" hidden="1">#REF!</definedName>
    <definedName name="__123Graph_XINCOME" hidden="1">#REF!</definedName>
    <definedName name="__123Graph_XJAYME" hidden="1">'[3]RF-G7'!$AB$47:$AB$59</definedName>
    <definedName name="__123Graph_XLIABILITIES" hidden="1">#REF!</definedName>
    <definedName name="__13________0_F" hidden="1">'[1]Inc. St'!#REF!</definedName>
    <definedName name="__14______0_F" hidden="1">'[1]Inc. St'!#REF!</definedName>
    <definedName name="__15____0_F" hidden="1">'[1]Inc. St'!#REF!</definedName>
    <definedName name="__16_0_F" hidden="1">'[1]Inc. St'!#REF!</definedName>
    <definedName name="__2F" hidden="1">[4]VTAS!#REF!</definedName>
    <definedName name="__3_0_F" hidden="1">[4]VTAS!#REF!</definedName>
    <definedName name="__9________________0_F" hidden="1">'[1]Inc. St'!#REF!</definedName>
    <definedName name="__a1" localSheetId="1" hidden="1">{#N/A,#N/A,FALSE,"FlCx99";#N/A,#N/A,FALSE,"Dívida99"}</definedName>
    <definedName name="__a1" hidden="1">{#N/A,#N/A,FALSE,"FlCx99";#N/A,#N/A,FALSE,"Dívida99"}</definedName>
    <definedName name="__a3" localSheetId="1" hidden="1">{#N/A,#N/A,FALSE,"FlCx99";#N/A,#N/A,FALSE,"Dívida99"}</definedName>
    <definedName name="__a3" hidden="1">{#N/A,#N/A,FALSE,"FlCx99";#N/A,#N/A,FALSE,"Dívida99"}</definedName>
    <definedName name="__a4" localSheetId="1" hidden="1">{#N/A,#N/A,FALSE,"FlCx99";#N/A,#N/A,FALSE,"Dívida99"}</definedName>
    <definedName name="__a4" hidden="1">{#N/A,#N/A,FALSE,"FlCx99";#N/A,#N/A,FALSE,"Dívida99"}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bca0299" hidden="1">#REF!</definedName>
    <definedName name="__f" localSheetId="1" hidden="1">{#N/A,#N/A,FALSE,"FlCx99";#N/A,#N/A,FALSE,"Dívida99"}</definedName>
    <definedName name="__f" hidden="1">{#N/A,#N/A,FALSE,"FlCx99";#N/A,#N/A,FALSE,"Dívida99"}</definedName>
    <definedName name="__FEV2002" localSheetId="1" hidden="1">{#N/A,#N/A,FALSE,"Grafico vendas"}</definedName>
    <definedName name="__FEV2002" hidden="1">{#N/A,#N/A,FALSE,"Grafico vendas"}</definedName>
    <definedName name="__IntlFixup" hidden="1">TRUE</definedName>
    <definedName name="__V1" localSheetId="1" hidden="1">{#N/A,#N/A,FALSE,"FlCx99";#N/A,#N/A,FALSE,"Dívida99"}</definedName>
    <definedName name="__V1" hidden="1">{#N/A,#N/A,FALSE,"FlCx99";#N/A,#N/A,FALSE,"Dívida99"}</definedName>
    <definedName name="__V10" localSheetId="1" hidden="1">{#N/A,#N/A,FALSE,"FlCx99";#N/A,#N/A,FALSE,"Dívida99"}</definedName>
    <definedName name="__V10" hidden="1">{#N/A,#N/A,FALSE,"FlCx99";#N/A,#N/A,FALSE,"Dívida99"}</definedName>
    <definedName name="__V11" localSheetId="1" hidden="1">{#N/A,#N/A,FALSE,"FlCx99";#N/A,#N/A,FALSE,"Dívida99"}</definedName>
    <definedName name="__V11" hidden="1">{#N/A,#N/A,FALSE,"FlCx99";#N/A,#N/A,FALSE,"Dívida99"}</definedName>
    <definedName name="__V12" localSheetId="1" hidden="1">{#N/A,#N/A,FALSE,"FlCx99";#N/A,#N/A,FALSE,"Dívida99"}</definedName>
    <definedName name="__V12" hidden="1">{#N/A,#N/A,FALSE,"FlCx99";#N/A,#N/A,FALSE,"Dívida99"}</definedName>
    <definedName name="__V13" localSheetId="1" hidden="1">{#N/A,#N/A,FALSE,"FlCx99";#N/A,#N/A,FALSE,"Dívida99"}</definedName>
    <definedName name="__V13" hidden="1">{#N/A,#N/A,FALSE,"FlCx99";#N/A,#N/A,FALSE,"Dívida99"}</definedName>
    <definedName name="__V14" localSheetId="1" hidden="1">{#N/A,#N/A,FALSE,"FlCx99";#N/A,#N/A,FALSE,"Dívida99"}</definedName>
    <definedName name="__V14" hidden="1">{#N/A,#N/A,FALSE,"FlCx99";#N/A,#N/A,FALSE,"Dívida99"}</definedName>
    <definedName name="__V15" localSheetId="1" hidden="1">{#N/A,#N/A,FALSE,"FlCx99";#N/A,#N/A,FALSE,"Dívida99"}</definedName>
    <definedName name="__V15" hidden="1">{#N/A,#N/A,FALSE,"FlCx99";#N/A,#N/A,FALSE,"Dívida99"}</definedName>
    <definedName name="__V3" localSheetId="1" hidden="1">{#N/A,#N/A,FALSE,"FlCx99";#N/A,#N/A,FALSE,"Dívida99"}</definedName>
    <definedName name="__V3" hidden="1">{#N/A,#N/A,FALSE,"FlCx99";#N/A,#N/A,FALSE,"Dívida99"}</definedName>
    <definedName name="__V4" localSheetId="1" hidden="1">{#N/A,#N/A,FALSE,"FlCx99";#N/A,#N/A,FALSE,"Dívida99"}</definedName>
    <definedName name="__V4" hidden="1">{#N/A,#N/A,FALSE,"FlCx99";#N/A,#N/A,FALSE,"Dívida99"}</definedName>
    <definedName name="__V5" localSheetId="1" hidden="1">{#N/A,#N/A,FALSE,"FlCx99";#N/A,#N/A,FALSE,"Dívida99"}</definedName>
    <definedName name="__V5" hidden="1">{#N/A,#N/A,FALSE,"FlCx99";#N/A,#N/A,FALSE,"Dívida99"}</definedName>
    <definedName name="__V6" localSheetId="1" hidden="1">{#N/A,#N/A,FALSE,"FlCx99";#N/A,#N/A,FALSE,"Dívida99"}</definedName>
    <definedName name="__V6" hidden="1">{#N/A,#N/A,FALSE,"FlCx99";#N/A,#N/A,FALSE,"Dívida99"}</definedName>
    <definedName name="__V7" localSheetId="1" hidden="1">{#N/A,#N/A,FALSE,"FlCx99";#N/A,#N/A,FALSE,"Dívida99"}</definedName>
    <definedName name="__V7" hidden="1">{#N/A,#N/A,FALSE,"FlCx99";#N/A,#N/A,FALSE,"Dívida99"}</definedName>
    <definedName name="__V8" localSheetId="1" hidden="1">{#N/A,#N/A,FALSE,"FlCx99";#N/A,#N/A,FALSE,"Dívida99"}</definedName>
    <definedName name="__V8" hidden="1">{#N/A,#N/A,FALSE,"FlCx99";#N/A,#N/A,FALSE,"Dívida99"}</definedName>
    <definedName name="__V9" localSheetId="1" hidden="1">{#N/A,#N/A,FALSE,"FlCx99";#N/A,#N/A,FALSE,"Dívida99"}</definedName>
    <definedName name="__V9" hidden="1">{#N/A,#N/A,FALSE,"FlCx99";#N/A,#N/A,FALSE,"Dívida99"}</definedName>
    <definedName name="__vhc1" localSheetId="1" hidden="1">{#N/A,#N/A,FALSE,"FlCx99";#N/A,#N/A,FALSE,"Dívida99"}</definedName>
    <definedName name="__vhc1" hidden="1">{#N/A,#N/A,FALSE,"FlCx99";#N/A,#N/A,FALSE,"Dívida99"}</definedName>
    <definedName name="_10______________0_F" hidden="1">'[1]Inc. St'!#REF!</definedName>
    <definedName name="_1002______________________________________________0_F" hidden="1">'[1]Inc. St'!#REF!</definedName>
    <definedName name="_1011_____________________________________________0_F" hidden="1">'[1]Inc. St'!#REF!</definedName>
    <definedName name="_1020____________________________________________0_F" hidden="1">'[1]Inc. St'!#REF!</definedName>
    <definedName name="_1029___________________________________________0_F" hidden="1">'[1]Inc. St'!#REF!</definedName>
    <definedName name="_1038__________________________________________0_F" hidden="1">'[1]Inc. St'!#REF!</definedName>
    <definedName name="_1047_________________________________________0_F" hidden="1">'[1]Inc. St'!#REF!</definedName>
    <definedName name="_1056________________________________________0_F" hidden="1">'[1]Inc. St'!#REF!</definedName>
    <definedName name="_1065_______________________________________0_F" hidden="1">'[1]Inc. St'!#REF!</definedName>
    <definedName name="_1074______________________________________0_F" hidden="1">'[1]Inc. St'!#REF!</definedName>
    <definedName name="_1083_____________________________________0_F" hidden="1">'[1]Inc. St'!#REF!</definedName>
    <definedName name="_1092____________________________________0_F" hidden="1">'[1]Inc. St'!#REF!</definedName>
    <definedName name="_11____________0_F" hidden="1">'[1]Inc. St'!#REF!</definedName>
    <definedName name="_1101___________________________________0_F" hidden="1">'[1]Inc. St'!#REF!</definedName>
    <definedName name="_1110__________________________________0_F" hidden="1">'[1]Inc. St'!#REF!</definedName>
    <definedName name="_1119_________________________________0_F" hidden="1">'[1]Inc. St'!#REF!</definedName>
    <definedName name="_1128________________________________0_F" hidden="1">'[1]Inc. St'!#REF!</definedName>
    <definedName name="_1137_______________________________0_F" hidden="1">'[1]Inc. St'!#REF!</definedName>
    <definedName name="_1146______________________________0_F" hidden="1">'[1]Inc. St'!#REF!</definedName>
    <definedName name="_1155_____________________________0_F" hidden="1">'[1]Inc. St'!#REF!</definedName>
    <definedName name="_1164____________________________0_F" hidden="1">'[1]Inc. St'!#REF!</definedName>
    <definedName name="_1173___________________________0_F" hidden="1">'[1]Inc. St'!#REF!</definedName>
    <definedName name="_1182__________________________0_F" hidden="1">'[1]Inc. St'!#REF!</definedName>
    <definedName name="_1191_________________________0_F" hidden="1">'[1]Inc. St'!#REF!</definedName>
    <definedName name="_12__________0_F" hidden="1">'[1]Inc. St'!#REF!</definedName>
    <definedName name="_1200________________________0_F" hidden="1">'[1]Inc. St'!#REF!</definedName>
    <definedName name="_1209_______________________0_F" hidden="1">'[1]Inc. St'!#REF!</definedName>
    <definedName name="_1218______________________0_F" hidden="1">'[1]Inc. St'!#REF!</definedName>
    <definedName name="_1227_____________________0_F" hidden="1">'[1]Inc. St'!#REF!</definedName>
    <definedName name="_1236____________________0_F" hidden="1">'[1]Inc. St'!#REF!</definedName>
    <definedName name="_1245___________________0_F" hidden="1">'[1]Inc. St'!#REF!</definedName>
    <definedName name="_1254__________________0_F" hidden="1">'[1]Inc. St'!#REF!</definedName>
    <definedName name="_1263_________________0_F" hidden="1">'[1]Inc. St'!#REF!</definedName>
    <definedName name="_1272_______________0_F" hidden="1">'[1]Inc. St'!#REF!</definedName>
    <definedName name="_1281_____________0_F" hidden="1">'[1]Inc. St'!#REF!</definedName>
    <definedName name="_1290___________0_F" hidden="1">'[1]Inc. St'!#REF!</definedName>
    <definedName name="_1299_________0_F" hidden="1">'[1]Inc. St'!#REF!</definedName>
    <definedName name="_13________0_F" hidden="1">'[1]Inc. St'!#REF!</definedName>
    <definedName name="_1308_______0_F" hidden="1">'[1]Inc. St'!#REF!</definedName>
    <definedName name="_1317_____0_F" hidden="1">'[1]Inc. St'!#REF!</definedName>
    <definedName name="_1318__123Graph_ACHART_1" hidden="1">'[5]Cross Bdr'!$C$71:$AL$71</definedName>
    <definedName name="_1319__123Graph_BCHART_1" hidden="1">'[5]Cross Bdr'!$C$73:$AL$73</definedName>
    <definedName name="_1320__123Graph_CCHART_1" hidden="1">'[5]Cross Bdr'!$C$72:$AL$72</definedName>
    <definedName name="_1321__123Graph_XCHART_1" hidden="1">'[5]Cross Bdr'!$C$68:$AL$68</definedName>
    <definedName name="_1330___0_F" hidden="1">'[1]Inc. St'!#REF!</definedName>
    <definedName name="_1348_0_F" hidden="1">'[1]Inc. St'!#REF!</definedName>
    <definedName name="_1349_0_F" hidden="1">'[1]Inc. St'!#REF!</definedName>
    <definedName name="_14______0_F" hidden="1">'[1]Inc. St'!#REF!</definedName>
    <definedName name="_15____0_F" hidden="1">'[1]Inc. St'!#REF!</definedName>
    <definedName name="_16_0_F" hidden="1">'[1]Inc. St'!#REF!</definedName>
    <definedName name="_19_0_F" hidden="1">'[1]Inc. St'!#REF!</definedName>
    <definedName name="_2__123Graph_ACHART_1" hidden="1">'[5]Cross Bdr'!$C$71:$AL$71</definedName>
    <definedName name="_23_0_F" hidden="1">'[1]Inc. St'!#REF!</definedName>
    <definedName name="_27________________0_F" hidden="1">'[1]Inc. St'!#REF!</definedName>
    <definedName name="_2F" hidden="1">[4]VTAS!#REF!</definedName>
    <definedName name="_3__123Graph_ACHART_1" hidden="1">'[6]Cross Bdr'!$C$71:$AL$71</definedName>
    <definedName name="_3__123Graph_BCHART_1" hidden="1">'[5]Cross Bdr'!$C$73:$AL$73</definedName>
    <definedName name="_3_0_F" hidden="1">[4]VTAS!#REF!</definedName>
    <definedName name="_30______________0_F" hidden="1">'[1]Inc. St'!#REF!</definedName>
    <definedName name="_33____________0_F" hidden="1">'[1]Inc. St'!#REF!</definedName>
    <definedName name="_36__________0_F" hidden="1">'[1]Inc. St'!#REF!</definedName>
    <definedName name="_39________0_F" hidden="1">'[1]Inc. St'!#REF!</definedName>
    <definedName name="_4__123Graph_BCHART_1" hidden="1">'[6]Cross Bdr'!$C$73:$AL$73</definedName>
    <definedName name="_4__123Graph_CCHART_1" hidden="1">'[5]Cross Bdr'!$C$72:$AL$72</definedName>
    <definedName name="_42______0_F" hidden="1">'[1]Inc. St'!#REF!</definedName>
    <definedName name="_45____0_F" hidden="1">'[1]Inc. St'!#REF!</definedName>
    <definedName name="_48_0_F" hidden="1">'[1]Inc. St'!#REF!</definedName>
    <definedName name="_48F" hidden="1">'[1]Inc. St'!#REF!</definedName>
    <definedName name="_4F" hidden="1">[4]VTAS!#REF!</definedName>
    <definedName name="_5__123Graph_CCHART_1" hidden="1">'[6]Cross Bdr'!$C$72:$AL$72</definedName>
    <definedName name="_5__123Graph_XCHART_1" hidden="1">'[5]Cross Bdr'!$C$68:$AL$68</definedName>
    <definedName name="_6__123Graph_XCHART_1" hidden="1">'[6]Cross Bdr'!$C$68:$AL$68</definedName>
    <definedName name="_6_0__123Grap" hidden="1">[7]ICATU!#REF!</definedName>
    <definedName name="_6_0_F" hidden="1">[4]VTAS!#REF!</definedName>
    <definedName name="_687_________________________________________________________________________________0_F" hidden="1">'[1]Inc. St'!#REF!</definedName>
    <definedName name="_696________________________________________________________________________________0_F" hidden="1">'[1]Inc. St'!#REF!</definedName>
    <definedName name="_7_0_F" hidden="1">'[1]Inc. St'!#REF!</definedName>
    <definedName name="_705_______________________________________________________________________________0_F" hidden="1">'[1]Inc. St'!#REF!</definedName>
    <definedName name="_71_0_F" hidden="1">'[1]Inc. St'!#REF!</definedName>
    <definedName name="_714______________________________________________________________________________0_F" hidden="1">'[1]Inc. St'!#REF!</definedName>
    <definedName name="_723_____________________________________________________________________________0_F" hidden="1">'[1]Inc. St'!#REF!</definedName>
    <definedName name="_732____________________________________________________________________________0_F" hidden="1">'[1]Inc. St'!#REF!</definedName>
    <definedName name="_741___________________________________________________________________________0_F" hidden="1">'[1]Inc. St'!#REF!</definedName>
    <definedName name="_750__________________________________________________________________________0_F" hidden="1">'[1]Inc. St'!#REF!</definedName>
    <definedName name="_759_________________________________________________________________________0_F" hidden="1">'[1]Inc. St'!#REF!</definedName>
    <definedName name="_768________________________________________________________________________0_F" hidden="1">'[1]Inc. St'!#REF!</definedName>
    <definedName name="_777_______________________________________________________________________0_F" hidden="1">'[1]Inc. St'!#REF!</definedName>
    <definedName name="_786______________________________________________________________________0_F" hidden="1">'[1]Inc. St'!#REF!</definedName>
    <definedName name="_795_____________________________________________________________________0_F" hidden="1">'[1]Inc. St'!#REF!</definedName>
    <definedName name="_8_0_F" hidden="1">'[1]Inc. St'!#REF!</definedName>
    <definedName name="_804____________________________________________________________________0_F" hidden="1">'[1]Inc. St'!#REF!</definedName>
    <definedName name="_813___________________________________________________________________0_F" hidden="1">'[1]Inc. St'!#REF!</definedName>
    <definedName name="_822__________________________________________________________________0_F" hidden="1">'[1]Inc. St'!#REF!</definedName>
    <definedName name="_831_________________________________________________________________0_F" hidden="1">'[1]Inc. St'!#REF!</definedName>
    <definedName name="_840________________________________________________________________0_F" hidden="1">'[1]Inc. St'!#REF!</definedName>
    <definedName name="_849_______________________________________________________________0_F" hidden="1">'[1]Inc. St'!#REF!</definedName>
    <definedName name="_858______________________________________________________________0_F" hidden="1">'[1]Inc. St'!#REF!</definedName>
    <definedName name="_867_____________________________________________________________0_F" hidden="1">'[1]Inc. St'!#REF!</definedName>
    <definedName name="_876____________________________________________________________0_F" hidden="1">'[1]Inc. St'!#REF!</definedName>
    <definedName name="_885___________________________________________________________0_F" hidden="1">'[1]Inc. St'!#REF!</definedName>
    <definedName name="_894__________________________________________________________0_F" hidden="1">'[1]Inc. St'!#REF!</definedName>
    <definedName name="_8F" hidden="1">'[1]Inc. St'!#REF!</definedName>
    <definedName name="_9________________0_F" hidden="1">'[1]Inc. St'!#REF!</definedName>
    <definedName name="_9_0_F" hidden="1">'[1]Inc. St'!#REF!</definedName>
    <definedName name="_903_________________________________________________________0_F" hidden="1">'[1]Inc. St'!#REF!</definedName>
    <definedName name="_912________________________________________________________0_F" hidden="1">'[1]Inc. St'!#REF!</definedName>
    <definedName name="_921_______________________________________________________0_F" hidden="1">'[1]Inc. St'!#REF!</definedName>
    <definedName name="_930______________________________________________________0_F" hidden="1">'[1]Inc. St'!#REF!</definedName>
    <definedName name="_939_____________________________________________________0_F" hidden="1">'[1]Inc. St'!#REF!</definedName>
    <definedName name="_948____________________________________________________0_F" hidden="1">'[1]Inc. St'!#REF!</definedName>
    <definedName name="_957___________________________________________________0_F" hidden="1">'[1]Inc. St'!#REF!</definedName>
    <definedName name="_966__________________________________________________0_F" hidden="1">'[1]Inc. St'!#REF!</definedName>
    <definedName name="_975_________________________________________________0_F" hidden="1">'[1]Inc. St'!#REF!</definedName>
    <definedName name="_984________________________________________________0_F" hidden="1">'[1]Inc. St'!#REF!</definedName>
    <definedName name="_993_______________________________________________0_F" hidden="1">'[1]Inc. St'!#REF!</definedName>
    <definedName name="_a1" localSheetId="1" hidden="1">{#N/A,#N/A,FALSE,"FlCx99";#N/A,#N/A,FALSE,"Dívida99"}</definedName>
    <definedName name="_a1" hidden="1">{#N/A,#N/A,FALSE,"FlCx99";#N/A,#N/A,FALSE,"Dívida99"}</definedName>
    <definedName name="_a3" localSheetId="1" hidden="1">{#N/A,#N/A,FALSE,"FlCx99";#N/A,#N/A,FALSE,"Dívida99"}</definedName>
    <definedName name="_a3" hidden="1">{#N/A,#N/A,FALSE,"FlCx99";#N/A,#N/A,FALSE,"Dívida99"}</definedName>
    <definedName name="_a4" localSheetId="1" hidden="1">{#N/A,#N/A,FALSE,"FlCx99";#N/A,#N/A,FALSE,"Dívida99"}</definedName>
    <definedName name="_a4" hidden="1">{#N/A,#N/A,FALSE,"FlCx99";#N/A,#N/A,FALSE,"Dívida99"}</definedName>
    <definedName name="_bca0299" hidden="1">#REF!</definedName>
    <definedName name="_bdm.08402FFAA434468CA3E913B3E86AC85F.edm" hidden="1">[8]Prices!$A$1:$IV$65536</definedName>
    <definedName name="_bdm.092A3A0B4D6D4F5BB770C5AFA51CE43C.edm" hidden="1">'[9]Slide 6'!$A$1:$IV$65536</definedName>
    <definedName name="_bdm.11BF813D857F4AD0990433632B3DC9A3.edm" hidden="1">'[9]Slide 5'!$A$1:$IV$65536</definedName>
    <definedName name="_bdm.1DBF5008A0574D8090F1839066114AF3.edm" hidden="1">#REF!</definedName>
    <definedName name="_bdm.33275FD8BBF64710BBB015C796976A91.edm" hidden="1">#REF!</definedName>
    <definedName name="_bdm.460678027ECF4B768D49C86A2E583735.edm" hidden="1">#REF!</definedName>
    <definedName name="_bdm.626DE4C114954604A4E93ABB07843F22.edm" hidden="1">[9]Matrix!$A$1:$IV$65536</definedName>
    <definedName name="_bdm.6e428c3e20564dc3bc6b9448cb906ff6.edm" hidden="1">#REF!</definedName>
    <definedName name="_bdm.7372380e1ec64283b6a9491d792b085b.edm" hidden="1">#REF!</definedName>
    <definedName name="_bdm.75041372D38B48ADAAB5477F82787B75.edm" hidden="1">[8]Sheet2!$A$1:$IV$65536</definedName>
    <definedName name="_bdm.7F17406B71E04F8780E5D078239EC481.edm" hidden="1">[8]Generation!$A$1:$IV$65536</definedName>
    <definedName name="_bdm.A90062C7DA894596889C626E29EEF8CD.edm" hidden="1">[8]Transmission!$A$1:$IV$65536</definedName>
    <definedName name="_bdm.a93022d86644450b920e3f8158fbb2cf.edm" hidden="1">#REF!</definedName>
    <definedName name="_bdm.B3132235A08747249FDD5FC42FA2AF2D.edm" hidden="1">#REF!</definedName>
    <definedName name="_bdm.E3E880E9EA1E4D01BD6B800F00E64BDC.edm" hidden="1">[8]ProdMW!$A$1:$IV$65536</definedName>
    <definedName name="_bdm.F8A7CC4710D64BB08F5B2088282ED553.edm" hidden="1">#REF!</definedName>
    <definedName name="_bdm.FastTrackBookmark.05_07_2020_23_19_51.edm" hidden="1">'[10]Tabelas do Memorando'!#REF!</definedName>
    <definedName name="_bdm.FB913575105547938310E561E8EE01EE.edm" hidden="1">#REF!</definedName>
    <definedName name="_bdm.FDF5F1D103D949E98B64F81A1037F7CF.edm" hidden="1">[8]GDP!$A$1:$IV$65536</definedName>
    <definedName name="_Dist_Bin" hidden="1">#REF!</definedName>
    <definedName name="_Dist_Values" hidden="1">#REF!</definedName>
    <definedName name="_FEV2002" localSheetId="1" hidden="1">{#N/A,#N/A,FALSE,"Grafico vendas"}</definedName>
    <definedName name="_FEV2002" hidden="1">{#N/A,#N/A,FALSE,"Grafico vendas"}</definedName>
    <definedName name="_Fill" hidden="1">'[11]VTAS. CM'!#REF!</definedName>
    <definedName name="_xlnm._FilterDatabase" hidden="1">#REF!</definedName>
    <definedName name="_g1" localSheetId="1" hidden="1">{#N/A,#N/A,FALSE,"FlCx99";#N/A,#N/A,FALSE,"Dívida99"}</definedName>
    <definedName name="_g1" hidden="1">{#N/A,#N/A,FALSE,"FlCx99";#N/A,#N/A,FALSE,"Dívida99"}</definedName>
    <definedName name="_gan2" localSheetId="1" hidden="1">{#N/A,#N/A,FALSE,"Aging Summary";#N/A,#N/A,FALSE,"Ratio Analysis";#N/A,#N/A,FALSE,"Test 120 Day Accts";#N/A,#N/A,FALSE,"Tickmarks"}</definedName>
    <definedName name="_gan2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L" localSheetId="1" hidden="1">{#N/A,#N/A,FALSE,"Aging Summary";#N/A,#N/A,FALSE,"Ratio Analysis";#N/A,#N/A,FALSE,"Test 120 Day Accts";#N/A,#N/A,FALSE,"Tickmarks"}</definedName>
    <definedName name="_L" hidden="1">{#N/A,#N/A,FALSE,"Aging Summary";#N/A,#N/A,FALSE,"Ratio Analysis";#N/A,#N/A,FALSE,"Test 120 Day Accts";#N/A,#N/A,FALSE,"Tickmarks"}</definedName>
    <definedName name="_mma1" hidden="1">19</definedName>
    <definedName name="_Order1" hidden="1">255</definedName>
    <definedName name="_Order2" hidden="1">255</definedName>
    <definedName name="_Parse_In" hidden="1">'[12]BALANCE RESUMIDO'!#REF!</definedName>
    <definedName name="_Parse_Out" hidden="1">#N/A</definedName>
    <definedName name="_Regression_X" hidden="1">#REF!</definedName>
    <definedName name="_Regression_Y" hidden="1">#N/A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V1" localSheetId="1" hidden="1">{#N/A,#N/A,FALSE,"FlCx99";#N/A,#N/A,FALSE,"Dívida99"}</definedName>
    <definedName name="_V1" hidden="1">{#N/A,#N/A,FALSE,"FlCx99";#N/A,#N/A,FALSE,"Dívida99"}</definedName>
    <definedName name="_V10" localSheetId="1" hidden="1">{#N/A,#N/A,FALSE,"FlCx99";#N/A,#N/A,FALSE,"Dívida99"}</definedName>
    <definedName name="_V10" hidden="1">{#N/A,#N/A,FALSE,"FlCx99";#N/A,#N/A,FALSE,"Dívida99"}</definedName>
    <definedName name="_V11" localSheetId="1" hidden="1">{#N/A,#N/A,FALSE,"FlCx99";#N/A,#N/A,FALSE,"Dívida99"}</definedName>
    <definedName name="_V11" hidden="1">{#N/A,#N/A,FALSE,"FlCx99";#N/A,#N/A,FALSE,"Dívida99"}</definedName>
    <definedName name="_V12" localSheetId="1" hidden="1">{#N/A,#N/A,FALSE,"FlCx99";#N/A,#N/A,FALSE,"Dívida99"}</definedName>
    <definedName name="_V12" hidden="1">{#N/A,#N/A,FALSE,"FlCx99";#N/A,#N/A,FALSE,"Dívida99"}</definedName>
    <definedName name="_V13" localSheetId="1" hidden="1">{#N/A,#N/A,FALSE,"FlCx99";#N/A,#N/A,FALSE,"Dívida99"}</definedName>
    <definedName name="_V13" hidden="1">{#N/A,#N/A,FALSE,"FlCx99";#N/A,#N/A,FALSE,"Dívida99"}</definedName>
    <definedName name="_V14" localSheetId="1" hidden="1">{#N/A,#N/A,FALSE,"FlCx99";#N/A,#N/A,FALSE,"Dívida99"}</definedName>
    <definedName name="_V14" hidden="1">{#N/A,#N/A,FALSE,"FlCx99";#N/A,#N/A,FALSE,"Dívida99"}</definedName>
    <definedName name="_V15" localSheetId="1" hidden="1">{#N/A,#N/A,FALSE,"FlCx99";#N/A,#N/A,FALSE,"Dívida99"}</definedName>
    <definedName name="_V15" hidden="1">{#N/A,#N/A,FALSE,"FlCx99";#N/A,#N/A,FALSE,"Dívida99"}</definedName>
    <definedName name="_V3" localSheetId="1" hidden="1">{#N/A,#N/A,FALSE,"FlCx99";#N/A,#N/A,FALSE,"Dívida99"}</definedName>
    <definedName name="_V3" hidden="1">{#N/A,#N/A,FALSE,"FlCx99";#N/A,#N/A,FALSE,"Dívida99"}</definedName>
    <definedName name="_V4" localSheetId="1" hidden="1">{#N/A,#N/A,FALSE,"FlCx99";#N/A,#N/A,FALSE,"Dívida99"}</definedName>
    <definedName name="_V4" hidden="1">{#N/A,#N/A,FALSE,"FlCx99";#N/A,#N/A,FALSE,"Dívida99"}</definedName>
    <definedName name="_V5" localSheetId="1" hidden="1">{#N/A,#N/A,FALSE,"FlCx99";#N/A,#N/A,FALSE,"Dívida99"}</definedName>
    <definedName name="_V5" hidden="1">{#N/A,#N/A,FALSE,"FlCx99";#N/A,#N/A,FALSE,"Dívida99"}</definedName>
    <definedName name="_V6" localSheetId="1" hidden="1">{#N/A,#N/A,FALSE,"FlCx99";#N/A,#N/A,FALSE,"Dívida99"}</definedName>
    <definedName name="_V6" hidden="1">{#N/A,#N/A,FALSE,"FlCx99";#N/A,#N/A,FALSE,"Dívida99"}</definedName>
    <definedName name="_V7" localSheetId="1" hidden="1">{#N/A,#N/A,FALSE,"FlCx99";#N/A,#N/A,FALSE,"Dívida99"}</definedName>
    <definedName name="_V7" hidden="1">{#N/A,#N/A,FALSE,"FlCx99";#N/A,#N/A,FALSE,"Dívida99"}</definedName>
    <definedName name="_V8" localSheetId="1" hidden="1">{#N/A,#N/A,FALSE,"FlCx99";#N/A,#N/A,FALSE,"Dívida99"}</definedName>
    <definedName name="_V8" hidden="1">{#N/A,#N/A,FALSE,"FlCx99";#N/A,#N/A,FALSE,"Dívida99"}</definedName>
    <definedName name="_V9" localSheetId="1" hidden="1">{#N/A,#N/A,FALSE,"FlCx99";#N/A,#N/A,FALSE,"Dívida99"}</definedName>
    <definedName name="_V9" hidden="1">{#N/A,#N/A,FALSE,"FlCx99";#N/A,#N/A,FALSE,"Dívida99"}</definedName>
    <definedName name="_vhc1" localSheetId="1" hidden="1">{#N/A,#N/A,FALSE,"FlCx99";#N/A,#N/A,FALSE,"Dívida99"}</definedName>
    <definedName name="_vhc1" hidden="1">{#N/A,#N/A,FALSE,"FlCx99";#N/A,#N/A,FALSE,"Dívida99"}</definedName>
    <definedName name="a0" localSheetId="1" hidden="1">{#N/A,#N/A,FALSE,"FlCx99";#N/A,#N/A,FALSE,"Dívida99"}</definedName>
    <definedName name="a0" hidden="1">{#N/A,#N/A,FALSE,"FlCx99";#N/A,#N/A,FALSE,"Dívida99"}</definedName>
    <definedName name="aaNeedRiskToolbar" hidden="1">"Yes"</definedName>
    <definedName name="account" hidden="1">[13]Lead!$K$2954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rojReport." hidden="1">#REF!</definedName>
    <definedName name="ACwvu.RES432." hidden="1">#REF!</definedName>
    <definedName name="ACwvu.summary1." hidden="1">[14]Comps!$A$1:$AA$49</definedName>
    <definedName name="ACwvu.summary2." hidden="1">[14]Comps!$A$147:$AA$192</definedName>
    <definedName name="ACwvu.summary3." hidden="1">[14]Comps!$A$103:$AA$146</definedName>
    <definedName name="ACwvu.VERLUCRO." hidden="1">#REF!</definedName>
    <definedName name="adsADSF" hidden="1">#REF!</definedName>
    <definedName name="aeoujre" localSheetId="1" hidden="1">{#N/A,#N/A,FALSE,"Aging Summary";#N/A,#N/A,FALSE,"Ratio Analysis";#N/A,#N/A,FALSE,"Test 120 Day Accts";#N/A,#N/A,FALSE,"Tickmarks"}</definedName>
    <definedName name="aeoujre" hidden="1">{#N/A,#N/A,FALSE,"Aging Summary";#N/A,#N/A,FALSE,"Ratio Analysis";#N/A,#N/A,FALSE,"Test 120 Day Accts";#N/A,#N/A,FALSE,"Tickmarks"}</definedName>
    <definedName name="Aguinaldo" localSheetId="1" hidden="1">{#N/A,#N/A,FALSE,"Aging Summary";#N/A,#N/A,FALSE,"Ratio Analysis";#N/A,#N/A,FALSE,"Test 120 Day Accts";#N/A,#N/A,FALSE,"Tickmarks"}</definedName>
    <definedName name="Aguinaldo" hidden="1">{#N/A,#N/A,FALSE,"Aging Summary";#N/A,#N/A,FALSE,"Ratio Analysis";#N/A,#N/A,FALSE,"Test 120 Day Accts";#N/A,#N/A,FALSE,"Tickmarks"}</definedName>
    <definedName name="ALIQ.ZERO" localSheetId="1" hidden="1">{"'RATEIO RECEITA BRUTA'!$B$77:$C$106"}</definedName>
    <definedName name="ALIQ.ZERO" hidden="1">{"'RATEIO RECEITA BRUTA'!$B$77:$C$106"}</definedName>
    <definedName name="AÑLKFJ" hidden="1">11</definedName>
    <definedName name="anscount" hidden="1">1</definedName>
    <definedName name="as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TickmarkLS_2" hidden="1">#REF!</definedName>
    <definedName name="AS2VersionLS" hidden="1">300</definedName>
    <definedName name="asda" localSheetId="1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1" hidden="1">{#N/A,#N/A,TRUE,"BD 97";#N/A,#N/A,TRUE,"IR E CS 1997";#N/A,#N/A,TRUE,"CONTINGÊNCIAS";#N/A,#N/A,TRUE,"AD_EX_97";#N/A,#N/A,TRUE,"PR ND";#N/A,#N/A,TRUE,"8191";#N/A,#N/A,TRUE,"8383";#N/A,#N/A,TRUE,"MP 1024"}</definedName>
    <definedName name="ASDF" hidden="1">{#N/A,#N/A,TRUE,"BD 97";#N/A,#N/A,TRUE,"IR E CS 1997";#N/A,#N/A,TRUE,"CONTINGÊNCIAS";#N/A,#N/A,TRUE,"AD_EX_97";#N/A,#N/A,TRUE,"PR ND";#N/A,#N/A,TRUE,"8191";#N/A,#N/A,TRUE,"8383";#N/A,#N/A,TRUE,"MP 1024"}</definedName>
    <definedName name="ASF" localSheetId="1" hidden="1">{#N/A,#N/A,FALSE,"IR E CS 1997";#N/A,#N/A,FALSE,"PR ND";#N/A,#N/A,FALSE,"8191";#N/A,#N/A,FALSE,"8383";#N/A,#N/A,FALSE,"MP 1024";#N/A,#N/A,FALSE,"AD_EX_97";#N/A,#N/A,FALSE,"BD 97"}</definedName>
    <definedName name="ASF" hidden="1">{#N/A,#N/A,FALSE,"IR E CS 1997";#N/A,#N/A,FALSE,"PR ND";#N/A,#N/A,FALSE,"8191";#N/A,#N/A,FALSE,"8383";#N/A,#N/A,FALSE,"MP 1024";#N/A,#N/A,FALSE,"AD_EX_97";#N/A,#N/A,FALSE,"BD 97"}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T" hidden="1">#REF!</definedName>
    <definedName name="b6rra" localSheetId="1" hidden="1">{#N/A,#N/A,FALSE,"Aging Summary";#N/A,#N/A,FALSE,"Ratio Analysis";#N/A,#N/A,FALSE,"Test 120 Day Accts";#N/A,#N/A,FALSE,"Tickmarks"}</definedName>
    <definedName name="b6rra" hidden="1">{#N/A,#N/A,FALSE,"Aging Summary";#N/A,#N/A,FALSE,"Ratio Analysis";#N/A,#N/A,FALSE,"Test 120 Day Accts";#N/A,#N/A,FALSE,"Tickmarks"}</definedName>
    <definedName name="BalType" hidden="1">TRUE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G_Del" hidden="1">15</definedName>
    <definedName name="BG_Ins" hidden="1">4</definedName>
    <definedName name="BG_Mod" hidden="1">6</definedName>
    <definedName name="BGG" localSheetId="1" hidden="1">{#N/A,#N/A,FALSE,"Aging Summary";#N/A,#N/A,FALSE,"Ratio Analysis";#N/A,#N/A,FALSE,"Test 120 Day Accts";#N/A,#N/A,FALSE,"Tickmarks"}</definedName>
    <definedName name="BGG" hidden="1">{#N/A,#N/A,FALSE,"Aging Summary";#N/A,#N/A,FALSE,"Ratio Analysis";#N/A,#N/A,FALSE,"Test 120 Day Accts";#N/A,#N/A,FALSE,"Tickmarks"}</definedName>
    <definedName name="BLPH1" hidden="1">#REF!</definedName>
    <definedName name="BLPH10" hidden="1">#REF!</definedName>
    <definedName name="BLPH100" hidden="1">[15]BLP!$I$5</definedName>
    <definedName name="BLPH101" hidden="1">[15]BLP!$G$5</definedName>
    <definedName name="BLPH102" hidden="1">[15]BLP!$E$5</definedName>
    <definedName name="BLPH103" hidden="1">[15]BLP!$C$5</definedName>
    <definedName name="BLPH104" hidden="1">[15]BLP!$A$5</definedName>
    <definedName name="BLPH107" hidden="1">'[16]Dados BLP'!#REF!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'[17]bean future'!#REF!</definedName>
    <definedName name="BLPH2" hidden="1">#REF!</definedName>
    <definedName name="BLPH20" hidden="1">'[17]bean future'!#REF!</definedName>
    <definedName name="BLPH21" hidden="1">'[17]bean future'!#REF!</definedName>
    <definedName name="BLPH22" hidden="1">'[17]bean future'!#REF!</definedName>
    <definedName name="BLPH23" hidden="1">'[17]bean future'!#REF!</definedName>
    <definedName name="BLPH24" hidden="1">'[17]bean future'!#REF!</definedName>
    <definedName name="BLPH25" hidden="1">'[17]bean future'!#REF!</definedName>
    <definedName name="BLPH26" hidden="1">'[17]bean future'!#REF!</definedName>
    <definedName name="BLPH27" hidden="1">'[17]bean future'!#REF!</definedName>
    <definedName name="BLPH28" hidden="1">'[17]bean future'!#REF!</definedName>
    <definedName name="BLPH29" hidden="1">'[17]bean future'!#REF!</definedName>
    <definedName name="BLPH3" hidden="1">#REF!</definedName>
    <definedName name="BLPH30" hidden="1">'[17]bean future'!#REF!</definedName>
    <definedName name="BLPH31" hidden="1">'[17]bean future'!#REF!</definedName>
    <definedName name="BLPH32" hidden="1">'[17]bean future'!#REF!</definedName>
    <definedName name="BLPH33" hidden="1">'[17]bean future'!#REF!</definedName>
    <definedName name="BLPH34" hidden="1">[18]formula!$A$4</definedName>
    <definedName name="BLPH35" hidden="1">'[19]wheat future'!$A$3</definedName>
    <definedName name="BLPH36" hidden="1">'[20]corn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PH96" hidden="1">[15]BLP!$Q$5</definedName>
    <definedName name="BLPH97" hidden="1">[15]BLP!$O$5</definedName>
    <definedName name="BLPH98" hidden="1">[15]BLP!$M$5</definedName>
    <definedName name="BLPH99" hidden="1">[15]BLP!$K$5</definedName>
    <definedName name="BNE_MESSAGES_HIDDEN" hidden="1">#REF!</definedName>
    <definedName name="borra" localSheetId="1" hidden="1">{#N/A,#N/A,FALSE,"Aging Summary";#N/A,#N/A,FALSE,"Ratio Analysis";#N/A,#N/A,FALSE,"Test 120 Day Accts";#N/A,#N/A,FALSE,"Tickmarks"}</definedName>
    <definedName name="borra" hidden="1">{#N/A,#N/A,FALSE,"Aging Summary";#N/A,#N/A,FALSE,"Ratio Analysis";#N/A,#N/A,FALSE,"Test 120 Day Accts";#N/A,#N/A,FALSE,"Tickmarks"}</definedName>
    <definedName name="bsssss" localSheetId="1" hidden="1">{"custodia",#N/A,FALSE,"Encaje";"encajeprint",#N/A,FALSE,"Encaje"}</definedName>
    <definedName name="bsssss" hidden="1">{"custodia",#N/A,FALSE,"Encaje";"encajeprint",#N/A,FALSE,"Encaje"}</definedName>
    <definedName name="CAPEX98" hidden="1">[21]FINALPHP!$G$27</definedName>
    <definedName name="capo" hidden="1">#REF!</definedName>
    <definedName name="cbs" localSheetId="1" hidden="1">{#N/A,#N/A,FALSE,"IRENDA"}</definedName>
    <definedName name="cbs" hidden="1">{#N/A,#N/A,FALSE,"IRENDA"}</definedName>
    <definedName name="cccccc" localSheetId="1" hidden="1">{"PARTE1",#N/A,FALSE,"Plan1"}</definedName>
    <definedName name="cccccc" hidden="1">{"PARTE1",#N/A,FALSE,"Plan1"}</definedName>
    <definedName name="cdb" localSheetId="1" hidden="1">{"PARTE1",#N/A,FALSE,"Plan1"}</definedName>
    <definedName name="cdb" hidden="1">{"PARTE1",#N/A,FALSE,"Plan1"}</definedName>
    <definedName name="cfdsfdsaf" hidden="1">#REF!</definedName>
    <definedName name="CIQWBGuid" hidden="1">"Proj. G2D  - Vakue to be Tested vSent (2021.03.29).xlsx"</definedName>
    <definedName name="circularização" hidden="1">"AS2DocumentBrowse"</definedName>
    <definedName name="cliente1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liente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ofi" hidden="1">15</definedName>
    <definedName name="compartilhado" hidden="1">'[22]BV 00 01'!#REF!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role" localSheetId="1" hidden="1">{"'Sheet1'!$A$1:$H$145"}</definedName>
    <definedName name="controle" hidden="1">{"'Sheet1'!$A$1:$H$145"}</definedName>
    <definedName name="Copersucar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ersucar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ia" localSheetId="1" hidden="1">{#N/A,#N/A,FALSE,"Aging Summary";#N/A,#N/A,FALSE,"Ratio Analysis";#N/A,#N/A,FALSE,"Test 120 Day Accts";#N/A,#N/A,FALSE,"Tickmarks"}</definedName>
    <definedName name="copia" hidden="1">{#N/A,#N/A,FALSE,"Aging Summary";#N/A,#N/A,FALSE,"Ratio Analysis";#N/A,#N/A,FALSE,"Test 120 Day Accts";#N/A,#N/A,FALSE,"Tickmarks"}</definedName>
    <definedName name="Cover" hidden="1">#N/A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" hidden="1">#REF!</definedName>
    <definedName name="cwlksd" localSheetId="1" hidden="1">{#N/A,#N/A,FALSE,"Aging Summary";#N/A,#N/A,FALSE,"Ratio Analysis";#N/A,#N/A,FALSE,"Test 120 Day Accts";#N/A,#N/A,FALSE,"Tickmarks"}</definedName>
    <definedName name="cwlksd" hidden="1">{#N/A,#N/A,FALSE,"Aging Summary";#N/A,#N/A,FALSE,"Ratio Analysis";#N/A,#N/A,FALSE,"Test 120 Day Accts";#N/A,#N/A,FALSE,"Tickmarks"}</definedName>
    <definedName name="DARLY" hidden="1">#REF!</definedName>
    <definedName name="dasda" hidden="1">#REF!</definedName>
    <definedName name="def" hidden="1">#REF!</definedName>
    <definedName name="DFD" localSheetId="1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gds" hidden="1">#REF!</definedName>
    <definedName name="dfh" hidden="1">'[23]#REF'!#REF!</definedName>
    <definedName name="dh" hidden="1">#REF!</definedName>
    <definedName name="dkslfdkjafaq" hidden="1">'[24]Previsión Incob.'!#REF!</definedName>
    <definedName name="dm" localSheetId="1" hidden="1">{#N/A,#N/A,FALSE,"Aging Summary";#N/A,#N/A,FALSE,"Ratio Analysis";#N/A,#N/A,FALSE,"Test 120 Day Accts";#N/A,#N/A,FALSE,"Tickmarks"}</definedName>
    <definedName name="dm" hidden="1">{#N/A,#N/A,FALSE,"Aging Summary";#N/A,#N/A,FALSE,"Ratio Analysis";#N/A,#N/A,FALSE,"Test 120 Day Accts";#N/A,#N/A,FALSE,"Tickmarks"}</definedName>
    <definedName name="Dol_Ou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sds" hidden="1">[25]XREF!$A$4</definedName>
    <definedName name="DSF" localSheetId="1" hidden="1">{#N/A,#N/A,FALSE,"IR E CS 1997";#N/A,#N/A,FALSE,"PR ND";#N/A,#N/A,FALSE,"8191";#N/A,#N/A,FALSE,"8383";#N/A,#N/A,FALSE,"MP 1024";#N/A,#N/A,FALSE,"AD_EX_97";#N/A,#N/A,FALSE,"BD 97"}</definedName>
    <definedName name="DSF" hidden="1">{#N/A,#N/A,FALSE,"IR E CS 1997";#N/A,#N/A,FALSE,"PR ND";#N/A,#N/A,FALSE,"8191";#N/A,#N/A,FALSE,"8383";#N/A,#N/A,FALSE,"MP 1024";#N/A,#N/A,FALSE,"AD_EX_97";#N/A,#N/A,FALSE,"BD 97"}</definedName>
    <definedName name="emprestimos" hidden="1">#REF!</definedName>
    <definedName name="esnrc29c1" hidden="1">#REF!</definedName>
    <definedName name="esnrc41c1" hidden="1">#REF!</definedName>
    <definedName name="esnrc48c1" hidden="1">#REF!</definedName>
    <definedName name="esnrc48c2" hidden="1">#REF!</definedName>
    <definedName name="esnrc48c3" hidden="1">#REF!</definedName>
    <definedName name="esnrc48c4" hidden="1">#REF!</definedName>
    <definedName name="esnrc48c5" hidden="1">#REF!</definedName>
    <definedName name="esnrc5c1" hidden="1">#REF!</definedName>
    <definedName name="ewe" localSheetId="1" hidden="1">{#N/A,#N/A,FALSE,"Aging Summary";#N/A,#N/A,FALSE,"Ratio Analysis";#N/A,#N/A,FALSE,"Test 120 Day Accts";#N/A,#N/A,FALSE,"Tickmarks"}</definedName>
    <definedName name="ewe" hidden="1">{#N/A,#N/A,FALSE,"Aging Summary";#N/A,#N/A,FALSE,"Ratio Analysis";#N/A,#N/A,FALSE,"Test 120 Day Accts";#N/A,#N/A,FALSE,"Tickmarks"}</definedName>
    <definedName name="EWRGS" hidden="1">'[26]Movim. DOAR (31_12_03)'!#REF!</definedName>
    <definedName name="faretwqe" localSheetId="1" hidden="1">{#N/A,#N/A,FALSE,"Aging Summary";#N/A,#N/A,FALSE,"Ratio Analysis";#N/A,#N/A,FALSE,"Test 120 Day Accts";#N/A,#N/A,FALSE,"Tickmarks"}</definedName>
    <definedName name="faretwqe" hidden="1">{#N/A,#N/A,FALSE,"Aging Summary";#N/A,#N/A,FALSE,"Ratio Analysis";#N/A,#N/A,FALSE,"Test 120 Day Accts";#N/A,#N/A,FALSE,"Tickmarks"}</definedName>
    <definedName name="FDP" localSheetId="1" hidden="1">{#N/A,#N/A,FALSE,"IR E CS 1997";#N/A,#N/A,FALSE,"PR ND";#N/A,#N/A,FALSE,"8191";#N/A,#N/A,FALSE,"8383";#N/A,#N/A,FALSE,"MP 1024";#N/A,#N/A,FALSE,"AD_EX_97";#N/A,#N/A,FALSE,"BD 97"}</definedName>
    <definedName name="FDP" hidden="1">{#N/A,#N/A,FALSE,"IR E CS 1997";#N/A,#N/A,FALSE,"PR ND";#N/A,#N/A,FALSE,"8191";#N/A,#N/A,FALSE,"8383";#N/A,#N/A,FALSE,"MP 1024";#N/A,#N/A,FALSE,"AD_EX_97";#N/A,#N/A,FALSE,"BD 97"}</definedName>
    <definedName name="fgh" hidden="1">#REF!</definedName>
    <definedName name="fi" hidden="1">#REF!</definedName>
    <definedName name="fjjashfja" hidden="1">#REF!</definedName>
    <definedName name="Fla" hidden="1">1</definedName>
    <definedName name="FLUXO0101" localSheetId="1" hidden="1">{#N/A,#N/A,FALSE,"QUADROS"}</definedName>
    <definedName name="FLUXO0101" hidden="1">{#N/A,#N/A,FALSE,"QUADROS"}</definedName>
    <definedName name="fluxo02" localSheetId="1" hidden="1">{#N/A,#N/A,FALSE,"QUADROS"}</definedName>
    <definedName name="fluxo02" hidden="1">{#N/A,#N/A,FALSE,"QUADROS"}</definedName>
    <definedName name="fluxo03" localSheetId="1" hidden="1">{#N/A,#N/A,FALSE,"QUADROS"}</definedName>
    <definedName name="fluxo03" hidden="1">{#N/A,#N/A,FALSE,"QUADROS"}</definedName>
    <definedName name="FLUXO04" localSheetId="1" hidden="1">{#N/A,#N/A,FALSE,"QUADROS"}</definedName>
    <definedName name="FLUXO04" hidden="1">{#N/A,#N/A,FALSE,"QUADROS"}</definedName>
    <definedName name="fluxo2" localSheetId="1" hidden="1">{#N/A,#N/A,FALSE,"QUADROS"}</definedName>
    <definedName name="fluxo2" hidden="1">{#N/A,#N/A,FALSE,"QUADROS"}</definedName>
    <definedName name="FLUXO2001" localSheetId="1" hidden="1">{#N/A,#N/A,FALSE,"QUADROS"}</definedName>
    <definedName name="FLUXO2001" hidden="1">{#N/A,#N/A,FALSE,"QUADROS"}</definedName>
    <definedName name="fol" hidden="1">#REF!</definedName>
    <definedName name="fopki2pori2" hidden="1">'[27]Conciliaciones Bancarias'!#REF!</definedName>
    <definedName name="fr" localSheetId="1" hidden="1">{#N/A,#N/A,FALSE,"Aging Summary";#N/A,#N/A,FALSE,"Ratio Analysis";#N/A,#N/A,FALSE,"Test 120 Day Accts";#N/A,#N/A,FALSE,"Tickmarks"}</definedName>
    <definedName name="fr" hidden="1">{#N/A,#N/A,FALSE,"Aging Summary";#N/A,#N/A,FALSE,"Ratio Analysis";#N/A,#N/A,FALSE,"Test 120 Day Accts";#N/A,#N/A,FALSE,"Tickmarks"}</definedName>
    <definedName name="fsadfasfd" hidden="1">'[18]bean future'!#REF!</definedName>
    <definedName name="fsaf" hidden="1">'[18]bean future'!#REF!</definedName>
    <definedName name="fsdgsdgf" hidden="1">'[18]bean future'!#REF!</definedName>
    <definedName name="fx">#REF!</definedName>
    <definedName name="fx_test">#REF!</definedName>
    <definedName name="fxa">'[28]Sources &amp; Uses'!$C$5</definedName>
    <definedName name="fxb">#REF!</definedName>
    <definedName name="g" localSheetId="1" hidden="1">{#N/A,#N/A,FALSE,"FlCx99";#N/A,#N/A,FALSE,"Dívida99"}</definedName>
    <definedName name="g" hidden="1">{#N/A,#N/A,FALSE,"FlCx99";#N/A,#N/A,FALSE,"Dívida99"}</definedName>
    <definedName name="GAB" hidden="1">[29]composición!$G$22</definedName>
    <definedName name="GAN" localSheetId="1" hidden="1">{#N/A,#N/A,FALSE,"Aging Summary";#N/A,#N/A,FALSE,"Ratio Analysis";#N/A,#N/A,FALSE,"Test 120 Day Accts";#N/A,#N/A,FALSE,"Tickmarks"}</definedName>
    <definedName name="GAN" hidden="1">{#N/A,#N/A,FALSE,"Aging Summary";#N/A,#N/A,FALSE,"Ratio Analysis";#N/A,#N/A,FALSE,"Test 120 Day Accts";#N/A,#N/A,FALSE,"Tickmarks"}</definedName>
    <definedName name="GANANA" localSheetId="1" hidden="1">{#N/A,#N/A,FALSE,"Aging Summary";#N/A,#N/A,FALSE,"Ratio Analysis";#N/A,#N/A,FALSE,"Test 120 Day Accts";#N/A,#N/A,FALSE,"Tickmarks"}</definedName>
    <definedName name="GANANA" hidden="1">{#N/A,#N/A,FALSE,"Aging Summary";#N/A,#N/A,FALSE,"Ratio Analysis";#N/A,#N/A,FALSE,"Test 120 Day Accts";#N/A,#N/A,FALSE,"Tickmarks"}</definedName>
    <definedName name="GANSSS" hidden="1">0</definedName>
    <definedName name="GCCIA" localSheetId="1" hidden="1">{#N/A,#N/A,FALSE,"Aging Summary";#N/A,#N/A,FALSE,"Ratio Analysis";#N/A,#N/A,FALSE,"Test 120 Day Accts";#N/A,#N/A,FALSE,"Tickmarks"}</definedName>
    <definedName name="GCCIA" hidden="1">{#N/A,#N/A,FALSE,"Aging Summary";#N/A,#N/A,FALSE,"Ratio Analysis";#N/A,#N/A,FALSE,"Test 120 Day Accts";#N/A,#N/A,FALSE,"Tickmarks"}</definedName>
    <definedName name="GCIA" localSheetId="1" hidden="1">{#N/A,#N/A,FALSE,"Aging Summary";#N/A,#N/A,FALSE,"Ratio Analysis";#N/A,#N/A,FALSE,"Test 120 Day Accts";#N/A,#N/A,FALSE,"Tickmarks"}</definedName>
    <definedName name="GCIA" hidden="1">{#N/A,#N/A,FALSE,"Aging Summary";#N/A,#N/A,FALSE,"Ratio Analysis";#N/A,#N/A,FALSE,"Test 120 Day Accts";#N/A,#N/A,FALSE,"Tickmarks"}</definedName>
    <definedName name="GEE" hidden="1">#REF!</definedName>
    <definedName name="GEGE" hidden="1">#REF!</definedName>
    <definedName name="GEGEG" hidden="1">#REF!</definedName>
    <definedName name="Giulio" localSheetId="1" hidden="1">{#N/A,#N/A,FALSE,"Aging Summary";#N/A,#N/A,FALSE,"Ratio Analysis";#N/A,#N/A,FALSE,"Test 120 Day Accts";#N/A,#N/A,FALSE,"Tickmarks"}</definedName>
    <definedName name="Giulio" hidden="1">{#N/A,#N/A,FALSE,"Aging Summary";#N/A,#N/A,FALSE,"Ratio Analysis";#N/A,#N/A,FALSE,"Test 120 Day Accts";#N/A,#N/A,FALSE,"Tickmarks"}</definedName>
    <definedName name="gmp" localSheetId="1" hidden="1">{#N/A,#N/A,FALSE,"Aging Summary";#N/A,#N/A,FALSE,"Ratio Analysis";#N/A,#N/A,FALSE,"Test 120 Day Accts";#N/A,#N/A,FALSE,"Tickmarks"}</definedName>
    <definedName name="gmp" hidden="1">{#N/A,#N/A,FALSE,"Aging Summary";#N/A,#N/A,FALSE,"Ratio Analysis";#N/A,#N/A,FALSE,"Test 120 Day Accts";#N/A,#N/A,FALSE,"Tickmarks"}</definedName>
    <definedName name="Goiás" localSheetId="1" hidden="1">{"'Sheet1'!$A$1:$H$145"}</definedName>
    <definedName name="Goiás" hidden="1">{"'Sheet1'!$A$1:$H$145"}</definedName>
    <definedName name="GrpAcct1" hidden="1">"5611"</definedName>
    <definedName name="GrpAcct2" hidden="1">"5612"</definedName>
    <definedName name="GrpLevel" hidden="1">2</definedName>
    <definedName name="h" hidden="1">5</definedName>
    <definedName name="hgv" localSheetId="1" hidden="1">{#N/A,#N/A,FALSE,"Aging Summary";#N/A,#N/A,FALSE,"Ratio Analysis";#N/A,#N/A,FALSE,"Test 120 Day Accts";#N/A,#N/A,FALSE,"Tickmarks"}</definedName>
    <definedName name="hgv" hidden="1">{#N/A,#N/A,FALSE,"Aging Summary";#N/A,#N/A,FALSE,"Ratio Analysis";#N/A,#N/A,FALSE,"Test 120 Day Accts";#N/A,#N/A,FALSE,"Tickmarks"}</definedName>
    <definedName name="hjdahdla" hidden="1">'[30]Conciliaciones Bancarias'!#REF!</definedName>
    <definedName name="hlhlkjh" hidden="1">#REF!</definedName>
    <definedName name="hn.ConvertZero1" hidden="1">[31]LTM!$G$461:$J$461,[31]LTM!$G$463:$J$464,[31]LTM!$G$468:$J$469,[31]LTM!$G$473:$J$475,[31]LTM!$G$480:$J$480,[31]LTM!$G$484:$J$485,[31]LTM!$G$490:$J$490,[31]LTM!$G$514:$J$518,[31]LTM!$G$525:$J$526,[31]LTM!$G$532:$J$537</definedName>
    <definedName name="hn.ConvertZero2" hidden="1">[31]LTM!$G$560:$J$560,[31]LTM!$H$590:$J$591,[31]LTM!$H$614:$J$614,[31]LTM!$H$635:$J$636,[31]LTM!$G$676:$J$680,[31]LTM!$G$686:$J$686,[31]LTM!$G$688:$J$694,[31]LTM!$G$681:$J$682</definedName>
    <definedName name="hn.ConvertZero3" hidden="1">[31]LTM!$G$699:$J$706,[31]LTM!$G$710:$J$714,[31]LTM!$G$717:$J$734,[31]LTM!$G$738:$J$738,[31]LTM!$G$745:$J$751</definedName>
    <definedName name="hn.ConvertZero4" hidden="1">[31]LTM!$G$840:$J$840,[31]LTM!$H$1266:$J$1266,[31]LTM!$G$1267:$J$1267,[31]LTM!$G$1454:$J$1461,[31]LTM!$J$1462,[31]LTM!$J$1463,[31]LTM!$G$1468:$J$1469,[31]LTM!$L$1469:$N$1469</definedName>
    <definedName name="hn.ConvertZeroUnhide1" hidden="1">[31]LTM!$G$1469:$J$1469,[31]LTM!$L$1469:$N$1469,[31]LTM!$H$1266:$J$1266</definedName>
    <definedName name="hn.Delete015" hidden="1">'[31]CREDIT STATS'!$B$9:$K$11,'[31]CREDIT STATS'!$O$11:$X$14,'[31]CREDIT STATS'!$B$25:$K$30,'[31]CREDIT STATS'!$O$25:$X$26</definedName>
    <definedName name="hn.DZ_MultByFXRates" hidden="1">[31]DropZone!$B$2:$I$118,[31]DropZone!$B$120:$I$132,[31]DropZone!$B$134:$I$136,[31]DropZone!$B$138:$I$146</definedName>
    <definedName name="hn.LTM_MultByFXRates" hidden="1">[31]LTM!$G$461:$N$477,[31]LTM!$G$480:$N$539,[31]LTM!$G$548:$N$667,[31]LTM!$G$676:$N$1266,[31]LTM!$G$1454:$N$1461,[31]LTM!$G$1463:$N$1465,[31]LTM!$G$1468:$N$1469</definedName>
    <definedName name="hn.MultbyFXRates" hidden="1">[31]LTM!$G$461:$N$477,[31]LTM!$G$480:$N$539,[31]LTM!$G$548:$N$667,[31]LTM!$G$676:$N$1266,[31]LTM!$G$1454:$N$1461,[31]LTM!$G$1463:$N$1465,[31]LTM!$G$1468:$N$1469</definedName>
    <definedName name="hn.MultByFXRates1" hidden="1">[31]LTM!$G$461:$G$477,[31]LTM!$G$480:$G$539,[31]LTM!$G$548:$G$562,[31]LTM!$G$676:$G$840,[31]LTM!$G$1454:$G$1469</definedName>
    <definedName name="hn.MultByFXRates2" hidden="1">[31]LTM!$H$461:$H$477,[31]LTM!$H$480:$H$539,[31]LTM!$H$548:$H$667,[31]LTM!$H$676:$H$1266,[31]LTM!$H$1454:$H$1469</definedName>
    <definedName name="hn.MultByFXRates3" hidden="1">[31]LTM!$I$461:$I$477,[31]LTM!$I$480:$I$539,[31]LTM!$I$548:$I$667,[31]LTM!$I$676:$I$1266,[31]LTM!$I$1454:$I$1469</definedName>
    <definedName name="hn.MultbyFxrates4" hidden="1">[31]LTM!$J$461:$J$477,[31]LTM!$J$480:$J$539,[31]LTM!$J$548:$J$668,[31]LTM!$J$676:$J$1266,[31]LTM!$J$1454:$J$1461,[31]LTM!$J$1463:$J$1465,[31]LTM!$J$1468</definedName>
    <definedName name="hn.multbyfxrates5" hidden="1">[31]LTM!$L$461:$L$477,[31]LTM!$L$480:$L$539,[31]LTM!$L$548:$L$562,[31]LTM!$L$676:$L$840,[31]LTM!$L$1454:$L$1469</definedName>
    <definedName name="hn.multbyfxrates6" hidden="1">[31]LTM!$M$461:$M$477,[31]LTM!$M$480:$M$539,[31]LTM!$M$548:$M$668,[31]LTM!$M$676:$M$1266,[31]LTM!$M$1454:$M$1469</definedName>
    <definedName name="hn.multbyfxrates7" hidden="1">[31]LTM!$N$461:$N$477,[31]LTM!$N$480:$N$539,[31]LTM!$N$548:$N$667,[31]LTM!$N$676:$N$1266,[31]LTM!$N$1454:$N$1469</definedName>
    <definedName name="hn.MultByFXRatesBot1" hidden="1">[31]LTM!$G$676:$G$682,[31]LTM!$G$686,[31]LTM!$G$688:$G$694,[31]LTM!$G$699:$G$706,[31]LTM!$G$710:$G$714,[31]LTM!$G$717:$G$734,[31]LTM!$G$738,[31]LTM!$G$738,[31]LTM!$G$745:$G$751,[31]LTM!$G$840,[31]LTM!$G$1454:$G$1461,[31]LTM!$G$1468:$G$1469</definedName>
    <definedName name="hn.MultByFXRatesBot2" hidden="1">[31]LTM!$H$676:$H$682,[31]LTM!$H$686,[31]LTM!$H$688:$H$694,[31]LTM!$H$699:$H$706,[31]LTM!$H$710:$H$714,[31]LTM!$H$717:$H$734,[31]LTM!$H$738,[31]LTM!$H$745:$H$751,[31]LTM!$H$840,[31]LTM!$H$1266,[31]LTM!$H$1454:$H$1461,[31]LTM!$H$1468:$H$1469</definedName>
    <definedName name="hn.MultByFXRatesBot3" hidden="1">[31]LTM!$I$676:$I$682,[31]LTM!$I$686,[31]LTM!$I$688:$I$694,[31]LTM!$I$699:$I$706,[31]LTM!$I$710:$I$714,[31]LTM!$I$717:$I$734,[31]LTM!$I$738,[31]LTM!$I$745:$I$751,[31]LTM!$I$840,[31]LTM!$I$1266,[31]LTM!$I$1454:$I$1461,[31]LTM!$I$1468:$I$1469</definedName>
    <definedName name="hn.MultByFXRatesBot4" hidden="1">[31]LTM!$J$676:$J$682,[31]LTM!$J$686,[31]LTM!$J$688:$J$694,[31]LTM!$J$699:$J$706,[31]LTM!$J$710:$J$714,[31]LTM!$J$717:$J$734,[31]LTM!$J$738,[31]LTM!$J$745:$J$751,[31]LTM!$J$840,[31]LTM!$J$1266,[31]LTM!$J$1454:$J$1461,[31]LTM!$J$1463:$J$1465,[31]LTM!$J$1468</definedName>
    <definedName name="hn.MultByFXRatesBot5" hidden="1">[31]LTM!$L$676:$L$682,[31]LTM!$L$686,[31]LTM!$L$688:$L$694,[31]LTM!$L$699:$L$706,[31]LTM!$L$710:$L$714,[31]LTM!$L$717:$L$734,[31]LTM!$L$738,[31]LTM!$L$745:$L$751,[31]LTM!$L$837:$L$838,[31]LTM!$L$1454:$L$1458,[31]LTM!$L$1468:$L$1469</definedName>
    <definedName name="hn.MultByFXRatesBot6" hidden="1">[31]LTM!$M$676:$M$682,[31]LTM!$M$686,[31]LTM!$M$688:$M$694,[31]LTM!$M$699:$M$706,[31]LTM!$M$710:$M$714,[31]LTM!$M$717:$M$734,[31]LTM!$M$738,[31]LTM!$M$745:$M$751,[31]LTM!$M$837:$M$838,[31]LTM!$M$1454:$M$1458,[31]LTM!$M$1468:$M$1469</definedName>
    <definedName name="hn.MultByFXRatesBot7" hidden="1">[31]LTM!$N$676:$N$682,[31]LTM!$N$686,[31]LTM!$N$688:$N$694,[31]LTM!$N$699:$N$706,[31]LTM!$N$710:$N$714,[31]LTM!$N$717:$N$734,[31]LTM!$N$738,[31]LTM!$N$745:$N$751,[31]LTM!$N$837:$N$838,[31]LTM!$N$1454:$N$1458,[31]LTM!$N$1468:$N$1469</definedName>
    <definedName name="hn.MultByFXRatesTop1" hidden="1">[31]LTM!$G$461,[31]LTM!$G$463:$G$464,[31]LTM!$G$468:$G$469,[31]LTM!$G$473:$G$475,[31]LTM!$G$480,[31]LTM!$G$484:$G$485,[31]LTM!$G$490:$G$509,[31]LTM!$G$512,[31]LTM!$G$514:$G$518,[31]LTM!$G$525:$G$526,[31]LTM!$G$532:$G$537,[31]LTM!$G$560</definedName>
    <definedName name="hn.MultByFXRatesTop2" hidden="1">[31]LTM!$H$461,[31]LTM!$H$463:$H$464,[31]LTM!$H$468:$H$469,[31]LTM!$H$473:$H$475,[31]LTM!$H$480,[31]LTM!$H$484:$H$485,[31]LTM!$H$490:$H$509,[31]LTM!$H$512,[31]LTM!$H$514:$H$518,[31]LTM!$H$525:$H$526,[31]LTM!$H$532:$H$537,[31]LTM!$H$560,[31]LTM!$H$590:$H$591,[31]LTM!$H$614:$H$631,[31]LTM!$H$635:$H$636</definedName>
    <definedName name="hn.MultByFXRatesTop3" hidden="1">[31]LTM!$I$461,[31]LTM!$I$463:$I$464,[31]LTM!$I$468:$I$469,[31]LTM!$I$473:$I$475,[31]LTM!$I$480,[31]LTM!$I$484:$I$485,[31]LTM!$I$490:$I$509,[31]LTM!$I$512,[31]LTM!$I$514:$I$518,[31]LTM!$I$525:$I$526,[31]LTM!$I$532:$I$537,[31]LTM!$I$560,[31]LTM!$I$590:$I$591,[31]LTM!$I$614:$I$631,[31]LTM!$I$635:$I$636</definedName>
    <definedName name="hn.MultByFXRatesTop4" hidden="1">[31]LTM!$J$461,[31]LTM!$J$463:$J$464,[31]LTM!$J$468:$J$469,[31]LTM!$J$473:$J$475,[31]LTM!$J$480,[31]LTM!$J$484:$J$485,[31]LTM!$J$490:$J$509,[31]LTM!$J$512,[31]LTM!$J$514:$J$518,[31]LTM!$J$525:$J$526,[31]LTM!$J$532:$J$537,[31]LTM!$J$560,[31]LTM!$J$590:$J$591,[31]LTM!$J$614:$J$631,[31]LTM!$J$635:$J$636</definedName>
    <definedName name="hn.MultByFXRatesTop5" hidden="1">[31]LTM!$L$461,[31]LTM!$L$463:$L$464,[31]LTM!$L$468:$L$469,[31]LTM!$L$473:$L$475,[31]LTM!$L$480,[31]LTM!$L$484:$L$485,[31]LTM!$L$490:$L$509,[31]LTM!$L$512,[31]LTM!$L$514:$L$518,[31]LTM!$L$525:$L$526,[31]LTM!$L$532:$L$537,[31]LTM!$L$560</definedName>
    <definedName name="hn.MultByFXRatesTop6" hidden="1">[31]LTM!$M$461,[31]LTM!$M$463:$M$464,[31]LTM!$M$468:$M$469,[31]LTM!$M$473:$M$475,[31]LTM!$M$480,[31]LTM!$M$484:$M$485,[31]LTM!$M$490:$M$509,[31]LTM!$M$512,[31]LTM!$M$514:$M$518,[31]LTM!$M$525:$M$526,[31]LTM!$M$532:$M$537,[31]LTM!$M$560,[31]LTM!$M$590:$M$591,[31]LTM!$M$614:$M$631,[31]LTM!$M$635:$M$636</definedName>
    <definedName name="hn.MultByFXRatesTop7" hidden="1">[31]LTM!$N$461,[31]LTM!$N$463:$N$464,[31]LTM!$N$468:$N$469,[31]LTM!$N$473:$N$475,[31]LTM!$N$480,[31]LTM!$N$484:$N$485,[31]LTM!$N$490:$N$509,[31]LTM!$N$512,[31]LTM!$N$514:$N$518,[31]LTM!$N$525:$N$526,[31]LTM!$N$532:$N$537,[31]LTM!$N$560,[31]LTM!$N$590:$N$591,[31]LTM!$N$614:$N$631,[31]LTM!$N$635:$N$636</definedName>
    <definedName name="honor" localSheetId="1" hidden="1">{#N/A,#N/A,FALSE,"Aging Summary";#N/A,#N/A,FALSE,"Ratio Analysis";#N/A,#N/A,FALSE,"Test 120 Day Accts";#N/A,#N/A,FALSE,"Tickmarks"}</definedName>
    <definedName name="honor" hidden="1">{#N/A,#N/A,FALSE,"Aging Summary";#N/A,#N/A,FALSE,"Ratio Analysis";#N/A,#N/A,FALSE,"Test 120 Day Accts";#N/A,#N/A,FALSE,"Tickmarks"}</definedName>
    <definedName name="honorarios" localSheetId="1" hidden="1">{#N/A,#N/A,FALSE,"Aging Summary";#N/A,#N/A,FALSE,"Ratio Analysis";#N/A,#N/A,FALSE,"Test 120 Day Accts";#N/A,#N/A,FALSE,"Tickmarks"}</definedName>
    <definedName name="honorarios" hidden="1">{#N/A,#N/A,FALSE,"Aging Summary";#N/A,#N/A,FALSE,"Ratio Analysis";#N/A,#N/A,FALSE,"Test 120 Day Accts";#N/A,#N/A,FALSE,"Tickmarks"}</definedName>
    <definedName name="HTML_CodePage" hidden="1">1252</definedName>
    <definedName name="HTML_Control" localSheetId="1" hidden="1">{"'Sheet1'!$A$1:$H$145"}</definedName>
    <definedName name="HTML_Control" hidden="1">{"'Sheet1'!$A$1:$H$145"}</definedName>
    <definedName name="HTML_Control1" localSheetId="1" hidden="1">{"'RATEIO RECEITA BRUTA'!$B$77:$C$106"}</definedName>
    <definedName name="HTML_Control1" hidden="1">{"'RATEIO RECEITA BRUTA'!$B$77:$C$106"}</definedName>
    <definedName name="HTML_Control2" localSheetId="1" hidden="1">{"'RATEIO RECEITA BRUTA'!$B$77:$C$106"}</definedName>
    <definedName name="HTML_Control2" hidden="1">{"'RATEIO RECEITA BRUTA'!$B$77:$C$106"}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uhuh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huhuh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i" localSheetId="1" hidden="1">{#N/A,#N/A,FALSE,"FlCx99";#N/A,#N/A,FALSE,"Dívida99"}</definedName>
    <definedName name="i" hidden="1">{#N/A,#N/A,FALSE,"FlCx99";#N/A,#N/A,FALSE,"Dívida99"}</definedName>
    <definedName name="IG" localSheetId="1" hidden="1">{#N/A,#N/A,FALSE,"Aging Summary";#N/A,#N/A,FALSE,"Ratio Analysis";#N/A,#N/A,FALSE,"Test 120 Day Accts";#N/A,#N/A,FALSE,"Tickmarks"}</definedName>
    <definedName name="IG" hidden="1">{#N/A,#N/A,FALSE,"Aging Summary";#N/A,#N/A,FALSE,"Ratio Analysis";#N/A,#N/A,FALSE,"Test 120 Day Accts";#N/A,#N/A,FALSE,"Tickmarks"}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45007.5323958333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UDFHISDUF" hidden="1">'[32]Mapa Empréstimos {ppc}'!$P$42</definedName>
    <definedName name="iva" localSheetId="1" hidden="1">{#N/A,#N/A,FALSE,"Aging Summary";#N/A,#N/A,FALSE,"Ratio Analysis";#N/A,#N/A,FALSE,"Test 120 Day Accts";#N/A,#N/A,FALSE,"Tickmarks"}</definedName>
    <definedName name="iva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H" localSheetId="1" hidden="1">{#N/A,#N/A,FALSE,"Aging Summary";#N/A,#N/A,FALSE,"Ratio Analysis";#N/A,#N/A,FALSE,"Test 120 Day Accts";#N/A,#N/A,FALSE,"Tickmarks"}</definedName>
    <definedName name="JH" hidden="1">{#N/A,#N/A,FALSE,"Aging Summary";#N/A,#N/A,FALSE,"Ratio Analysis";#N/A,#N/A,FALSE,"Test 120 Day Accts";#N/A,#N/A,FALSE,"Tickmarks"}</definedName>
    <definedName name="JIJDSOIV" hidden="1">#REF!</definedName>
    <definedName name="JJJ" localSheetId="1" hidden="1">{"'junho-03'!$A$1:$M$74"}</definedName>
    <definedName name="JJJ" hidden="1">{"'junho-03'!$A$1:$M$74"}</definedName>
    <definedName name="jjjjj" localSheetId="1" hidden="1">{#N/A,#N/A,FALSE,"Aging Summary";#N/A,#N/A,FALSE,"Ratio Analysis";#N/A,#N/A,FALSE,"Test 120 Day Accts";#N/A,#N/A,FALSE,"Tickmarks"}</definedName>
    <definedName name="jjjjj" hidden="1">{#N/A,#N/A,FALSE,"Aging Summary";#N/A,#N/A,FALSE,"Ratio Analysis";#N/A,#N/A,FALSE,"Test 120 Day Accts";#N/A,#N/A,FALSE,"Tickmarks"}</definedName>
    <definedName name="kdfñdf" localSheetId="1" hidden="1">{#N/A,#N/A,FALSE,"Aging Summary";#N/A,#N/A,FALSE,"Ratio Analysis";#N/A,#N/A,FALSE,"Test 120 Day Accts";#N/A,#N/A,FALSE,"Tickmarks"}</definedName>
    <definedName name="kdfñdf" hidden="1">{#N/A,#N/A,FALSE,"Aging Summary";#N/A,#N/A,FALSE,"Ratio Analysis";#N/A,#N/A,FALSE,"Test 120 Day Accts";#N/A,#N/A,FALSE,"Tickmarks"}</definedName>
    <definedName name="keya" hidden="1">#N/A</definedName>
    <definedName name="kjfdafjp" hidden="1">#REF!</definedName>
    <definedName name="kjlxjclkx" hidden="1">[24]XREF!#REF!</definedName>
    <definedName name="kjxfñf" localSheetId="1" hidden="1">{#N/A,#N/A,FALSE,"Aging Summary";#N/A,#N/A,FALSE,"Ratio Analysis";#N/A,#N/A,FALSE,"Test 120 Day Accts";#N/A,#N/A,FALSE,"Tickmarks"}</definedName>
    <definedName name="kjxfñf" hidden="1">{#N/A,#N/A,FALSE,"Aging Summary";#N/A,#N/A,FALSE,"Ratio Analysis";#N/A,#N/A,FALSE,"Test 120 Day Accts";#N/A,#N/A,FALSE,"Tickmarks"}</definedName>
    <definedName name="limcount" hidden="1">1</definedName>
    <definedName name="LIUHSDFKJG" hidden="1">1</definedName>
    <definedName name="m" hidden="1">#REF!</definedName>
    <definedName name="mayor" localSheetId="1" hidden="1">{#N/A,#N/A,FALSE,"Aging Summary";#N/A,#N/A,FALSE,"Ratio Analysis";#N/A,#N/A,FALSE,"Test 120 Day Accts";#N/A,#N/A,FALSE,"Tickmarks"}</definedName>
    <definedName name="mayor" hidden="1">{#N/A,#N/A,FALSE,"Aging Summary";#N/A,#N/A,FALSE,"Ratio Analysis";#N/A,#N/A,FALSE,"Test 120 Day Accts";#N/A,#N/A,FALSE,"Tickmarks"}</definedName>
    <definedName name="mmm" hidden="1">'[33]400800'!$C$30:$C$33</definedName>
    <definedName name="mmmmmmm" hidden="1">[33]PREVCINE!$C$11:$C$59</definedName>
    <definedName name="mmmmmmmm" hidden="1">'[33]400800'!$C$30:$C$33</definedName>
    <definedName name="mmmmmmmmmm" hidden="1">[33]PREVCINE!$D$11:$D$59</definedName>
    <definedName name="muestreolocales" hidden="1">[34]XREF!#REF!</definedName>
    <definedName name="n" localSheetId="1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ne" hidden="1">'[35]Intangibles  Movement'!$M$27</definedName>
    <definedName name="NEW" localSheetId="1" hidden="1">{#N/A,#N/A,FALSE,"Aging Summary";#N/A,#N/A,FALSE,"Ratio Analysis";#N/A,#N/A,FALSE,"Test 120 Day Accts";#N/A,#N/A,FALSE,"Tickmarks"}</definedName>
    <definedName name="NEW" hidden="1">{#N/A,#N/A,FALSE,"Aging Summary";#N/A,#N/A,FALSE,"Ratio Analysis";#N/A,#N/A,FALSE,"Test 120 Day Accts";#N/A,#N/A,FALSE,"Tickmarks"}</definedName>
    <definedName name="NEX" hidden="1">"AS2DocumentEdit"</definedName>
    <definedName name="NEXO" hidden="1">2</definedName>
    <definedName name="nfsfs" localSheetId="1" hidden="1">{"'TG'!$A$1:$L$37"}</definedName>
    <definedName name="nfsfs" hidden="1">{"'TG'!$A$1:$L$37"}</definedName>
    <definedName name="Nilot" hidden="1">#REF!</definedName>
    <definedName name="nnn" localSheetId="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umofGrpAccts" hidden="1">2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i" localSheetId="1" hidden="1">{#N/A,#N/A,TRUE,"BD 97";#N/A,#N/A,TRUE,"IR E CS 1997";#N/A,#N/A,TRUE,"CONTINGÊNCIAS";#N/A,#N/A,TRUE,"AD_EX_97";#N/A,#N/A,TRUE,"PR ND";#N/A,#N/A,TRUE,"8191";#N/A,#N/A,TRUE,"8383";#N/A,#N/A,TRUE,"MP 1024"}</definedName>
    <definedName name="oi" hidden="1">{#N/A,#N/A,TRUE,"BD 97";#N/A,#N/A,TRUE,"IR E CS 1997";#N/A,#N/A,TRUE,"CONTINGÊNCIAS";#N/A,#N/A,TRUE,"AD_EX_97";#N/A,#N/A,TRUE,"PR ND";#N/A,#N/A,TRUE,"8191";#N/A,#N/A,TRUE,"8383";#N/A,#N/A,TRUE,"MP 1024"}</definedName>
    <definedName name="OIJSDFI" hidden="1">'[32]Mapa Empréstimos {ppc}'!#REF!</definedName>
    <definedName name="omhsa" localSheetId="1" hidden="1">{#N/A,#N/A,FALSE,"Aging Summary";#N/A,#N/A,FALSE,"Ratio Analysis";#N/A,#N/A,FALSE,"Test 120 Day Accts";#N/A,#N/A,FALSE,"Tickmarks"}</definedName>
    <definedName name="omhsa" hidden="1">{#N/A,#N/A,FALSE,"Aging Summary";#N/A,#N/A,FALSE,"Ratio Analysis";#N/A,#N/A,FALSE,"Test 120 Day Accts";#N/A,#N/A,FALSE,"Tickmarks"}</definedName>
    <definedName name="OPI" localSheetId="1" hidden="1">{#N/A,#N/A,FALSE,"Aging Summary";#N/A,#N/A,FALSE,"Ratio Analysis";#N/A,#N/A,FALSE,"Test 120 Day Accts";#N/A,#N/A,FALSE,"Tickmarks"}</definedName>
    <definedName name="OPI" hidden="1">{#N/A,#N/A,FALSE,"Aging Summary";#N/A,#N/A,FALSE,"Ratio Analysis";#N/A,#N/A,FALSE,"Test 120 Day Accts";#N/A,#N/A,FALSE,"Tickmarks"}</definedName>
    <definedName name="opop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arte1a." localSheetId="1" hidden="1">{"PARTE1",#N/A,FALSE,"Plan1"}</definedName>
    <definedName name="Parte1a." hidden="1">{"PARTE1",#N/A,FALSE,"Plan1"}</definedName>
    <definedName name="Parte2" localSheetId="1" hidden="1">{"PARTE1",#N/A,FALSE,"Plan1"}</definedName>
    <definedName name="Parte2" hidden="1">{"PARTE1",#N/A,FALSE,"Plan1"}</definedName>
    <definedName name="perro" localSheetId="1" hidden="1">{#N/A,#N/A,FALSE,"Aging Summary";#N/A,#N/A,FALSE,"Ratio Analysis";#N/A,#N/A,FALSE,"Test 120 Day Accts";#N/A,#N/A,FALSE,"Tickmarks"}</definedName>
    <definedName name="perro" hidden="1">{#N/A,#N/A,FALSE,"Aging Summary";#N/A,#N/A,FALSE,"Ratio Analysis";#N/A,#N/A,FALSE,"Test 120 Day Accts";#N/A,#N/A,FALSE,"Tickmarks"}</definedName>
    <definedName name="PETRX72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ila" localSheetId="1" hidden="1">{"balanço dolares",#N/A,FALSE,"SIGADR$";"AUT BAL REAIS",#N/A,FALSE,"SIGADR$";"QUOCIENTES REAIS",#N/A,FALSE,"QUOCIENTES";"JUNH QUOCI DOLARES",#N/A,FALSE,"QUOCIENTES"}</definedName>
    <definedName name="pila" hidden="1">{"balanço dolares",#N/A,FALSE,"SIGADR$";"AUT BAL REAIS",#N/A,FALSE,"SIGADR$";"QUOCIENTES REAIS",#N/A,FALSE,"QUOCIENTES";"JUNH QUOCI DOLARES",#N/A,FALSE,"QUOCIENTES"}</definedName>
    <definedName name="pinco" hidden="1">[36]ce!#REF!</definedName>
    <definedName name="pippo" hidden="1">[37]ce!#REF!</definedName>
    <definedName name="ppp" hidden="1">#REF!</definedName>
    <definedName name="precio" hidden="1">'[38]Análisis 30-06-01'!#REF!</definedName>
    <definedName name="precios" hidden="1">'[38]Análisis 30-06-01'!#REF!</definedName>
    <definedName name="prevision" hidden="1">"AS2DocumentBrowse"</definedName>
    <definedName name="PREVISIONES" localSheetId="1" hidden="1">{#N/A,#N/A,FALSE,"Aging Summary";#N/A,#N/A,FALSE,"Ratio Analysis";#N/A,#N/A,FALSE,"Test 120 Day Accts";#N/A,#N/A,FALSE,"Tickmarks"}</definedName>
    <definedName name="PREVISIONES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st" hidden="1">#REF!</definedName>
    <definedName name="q" hidden="1">1</definedName>
    <definedName name="qewrqwerq" hidden="1">'[32]Report 31.12.04'!$K$24</definedName>
    <definedName name="qq" localSheetId="1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qq" hidden="1">'[26]Movim. DOAR (31_12_03)'!#REF!</definedName>
    <definedName name="qwee" hidden="1">'[32]Mapa Empréstimos {ppc}'!$P$59</definedName>
    <definedName name="qwerqerqwerqwer" hidden="1">10</definedName>
    <definedName name="RCTB31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ew" localSheetId="1" hidden="1">{#N/A,#N/A,FALSE,"Aging Summary";#N/A,#N/A,FALSE,"Ratio Analysis";#N/A,#N/A,FALSE,"Test 120 Day Accts";#N/A,#N/A,FALSE,"Tickmarks"}</definedName>
    <definedName name="rew" hidden="1">{#N/A,#N/A,FALSE,"Aging Summary";#N/A,#N/A,FALSE,"Ratio Analysis";#N/A,#N/A,FALSE,"Test 120 Day Accts";#N/A,#N/A,FALSE,"Tickmarks"}</definedName>
    <definedName name="rewqwr" hidden="1">'[32]Mapa Empréstimos {ppc}'!$P$61</definedName>
    <definedName name="rhy" hidden="1">29</definedName>
    <definedName name="rngCompanyName" hidden="1">[39]shtLookup!$B$17</definedName>
    <definedName name="rngCountry" hidden="1">[39]shtLookup!$E$2</definedName>
    <definedName name="rngPeriod" hidden="1">[40]shtLookup!$B$22</definedName>
    <definedName name="rngSurtaxBase" hidden="1">[41]shtLookup!$G$15:$G$16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roro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wLevel" hidden="1">1</definedName>
    <definedName name="RoXAlign" hidden="1">[42]RoXDataTables!$O$3:$O$4</definedName>
    <definedName name="RoXAppServ" hidden="1">[42]RoXDataTables!$Y$3:$Y$25</definedName>
    <definedName name="RoXBasketPrice" hidden="1">[42]RoXDataTables!$AI$3:$AI$10</definedName>
    <definedName name="RoXBasketType" hidden="1">[42]RoXDataTables!$AG$3:$AG$6</definedName>
    <definedName name="RoXBook" hidden="1">[42]RoXDataTables!$BC$3:$BC$314</definedName>
    <definedName name="RoXCurrency" hidden="1">[42]RoXDataTables!$AY$13:$AY$68</definedName>
    <definedName name="RoXDayCount" hidden="1">[42]RoXDataTables!$CA$3:$CA$26</definedName>
    <definedName name="RoXDecomp" hidden="1">[42]RoXDataTables!$M$3:$M$5</definedName>
    <definedName name="RoXDispAtt" hidden="1">[42]RoXDataTables!$AU$3:$AU$1216</definedName>
    <definedName name="RoXEquality" hidden="1">[42]RoXDataTables!$A$3:$A$11</definedName>
    <definedName name="RoXExchange" hidden="1">[42]RoXDataTables!$BM$3:$BM$180</definedName>
    <definedName name="RoXExpandGreeks" hidden="1">[42]RoXDataTables!$BG$3:$BG$5</definedName>
    <definedName name="RoXFrequency" hidden="1">[42]RoXDataTables!$CC$3:$CC$6</definedName>
    <definedName name="RoXGroup" hidden="1">[42]RoXDataTables!$E$3:$E$5</definedName>
    <definedName name="RoXGroupBy" hidden="1">[42]RoXDataTables!$AM$3:$AM$4</definedName>
    <definedName name="RoXInstrClass" hidden="1">[42]RoXDataTables!$BK$3:$BK$8</definedName>
    <definedName name="RoXModelAccuracies" hidden="1">[42]RoXDataTables!$BI$3:$BI$5</definedName>
    <definedName name="RoXOtherScheduleType" hidden="1">[42]RoXDataTables!$BE$3:$BE$21</definedName>
    <definedName name="RoXPriceSource" hidden="1">[42]RoXDataTables!$I$3:$I$5</definedName>
    <definedName name="RoXQueryAtt" hidden="1">[42]RoXDataTables!$AS$3:$AS$748</definedName>
    <definedName name="RoXScApplyTo" hidden="1">[42]RoXDataTables!$BA$3:$BA$120</definedName>
    <definedName name="RoXScParam" hidden="1">[42]RoXDataTables!$Q$3:$Q$13</definedName>
    <definedName name="RoXScShift" hidden="1">[42]RoXDataTables!$S$3:$S$4</definedName>
    <definedName name="RoXScType" hidden="1">[42]RoXDataTables!$U$3:$U$5</definedName>
    <definedName name="RoXSetScheduleType" hidden="1">[42]RoXDataTables!$AE$3:$AE$9</definedName>
    <definedName name="RoXSort" hidden="1">[42]RoXDataTables!$C$3:$C$7</definedName>
    <definedName name="RoXSource" hidden="1">[42]RoXDataTables!$AW$3:$AW$7</definedName>
    <definedName name="RoXVolAbsDiff" hidden="1">[42]RoXDataTables!$AO$3:$AO$4</definedName>
    <definedName name="RoXVolBasketCalc" hidden="1">[42]RoXDataTables!$AC$3:$AC$4</definedName>
    <definedName name="RoXVolFixedFloat" hidden="1">[42]RoXDataTables!$AQ$3:$AQ$4</definedName>
    <definedName name="RoXVolImplBasis" hidden="1">[42]RoXDataTables!$AA$3:$AA$8</definedName>
    <definedName name="RoXVolSkew" hidden="1">[42]RoXDataTables!$AK$3:$AK$5</definedName>
    <definedName name="RoXYCBasis" hidden="1">[42]RoXDataTables!$W$3:$W$23</definedName>
    <definedName name="RoXYesNo" hidden="1">[42]RoXDataTables!$G$3:$G$4</definedName>
    <definedName name="RoXZeroPos" hidden="1">[42]RoXDataTables!$K$3:$K$5</definedName>
    <definedName name="rqweqewee" hidden="1">'[32]Report 31.12.04'!$I$24</definedName>
    <definedName name="rqwerqwe" hidden="1">1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PBEXdnldView" hidden="1">"417TM8AIXQQOE7LHXAC1ZS80M"</definedName>
    <definedName name="SAPBEXhrIndnt" hidden="1">3</definedName>
    <definedName name="SAPBEXrevision" hidden="1">15</definedName>
    <definedName name="SAPBEXsysID" hidden="1">"PBW"</definedName>
    <definedName name="SAPBEXwbID" hidden="1">"D3BBKPGX4X9H8641C48JQ0QYA"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f" hidden="1">'[18]bean future'!#REF!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IGUSDHGOIJ" hidden="1">'[32]Cartas de Fiança'!$H$1:$H$65536</definedName>
    <definedName name="se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ncount" hidden="1">1</definedName>
    <definedName name="SIDUFGHK" hidden="1">'[32]Mapa Empréstimos {ppc}'!$M$43</definedName>
    <definedName name="silvana" hidden="1">1</definedName>
    <definedName name="SODFIGHJ" hidden="1">'[32]Mapa Empréstimos {ppc}'!$P$61</definedName>
    <definedName name="SODFIGUJSOL" hidden="1">'[32]Mapa Empréstimos {ppc}'!$P$54</definedName>
    <definedName name="SODFIJGSLDFI" hidden="1">1</definedName>
    <definedName name="SODIFGJ" hidden="1">'[32]Mapa Empréstimos {ppc}'!$K$43</definedName>
    <definedName name="sogsafra" hidden="1">[43]ICATU!#REF!</definedName>
    <definedName name="sorta" hidden="1">#N/A</definedName>
    <definedName name="sre" hidden="1">#REF!</definedName>
    <definedName name="Summary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rojReport." hidden="1">#REF!</definedName>
    <definedName name="Swvu.RES432." hidden="1">#REF!</definedName>
    <definedName name="Swvu.summary1." hidden="1">[14]Comps!$A$1:$AA$49</definedName>
    <definedName name="Swvu.summary2." hidden="1">[14]Comps!$A$147:$AA$192</definedName>
    <definedName name="Swvu.summary3." hidden="1">[14]Comps!$A$103:$AA$146</definedName>
    <definedName name="Swvu.VERLUCRO." hidden="1">#REF!</definedName>
    <definedName name="t" localSheetId="1" hidden="1">{"'TG'!$A$1:$L$37"}</definedName>
    <definedName name="t" hidden="1">{"'TG'!$A$1:$L$37"}</definedName>
    <definedName name="TBdbName" hidden="1">"88D5BF544BE111D2B8C5006097494125.mdb"</definedName>
    <definedName name="TERCEIROS" localSheetId="1" hidden="1">{#N/A,#N/A,FALSE,"Grafico vendas"}</definedName>
    <definedName name="TERCEIROS" hidden="1">{#N/A,#N/A,FALSE,"Grafico vendas"}</definedName>
    <definedName name="test" localSheetId="1" hidden="1">{#N/A,#N/A,FALSE,"FlCx99";#N/A,#N/A,FALSE,"Dívida99"}</definedName>
    <definedName name="test" hidden="1">{#N/A,#N/A,FALSE,"FlCx99";#N/A,#N/A,FALSE,"Dívida99"}</definedName>
    <definedName name="test2" localSheetId="1" hidden="1">{#N/A,#N/A,FALSE,"FlCx99";#N/A,#N/A,FALSE,"Dívida99"}</definedName>
    <definedName name="test2" hidden="1">{#N/A,#N/A,FALSE,"FlCx99";#N/A,#N/A,FALSE,"Dívida99"}</definedName>
    <definedName name="teste" hidden="1">#REF!</definedName>
    <definedName name="teste2" hidden="1">'[44]Teste FOPAG'!$AF$1:$AF$65536</definedName>
    <definedName name="TextRefCopyRangeCount" hidden="1">5</definedName>
    <definedName name="TRA" localSheetId="1" hidden="1">{#N/A,#N/A,FALSE,"Aging Summary";#N/A,#N/A,FALSE,"Ratio Analysis";#N/A,#N/A,FALSE,"Test 120 Day Accts";#N/A,#N/A,FALSE,"Tickmarks"}</definedName>
    <definedName name="TRA" hidden="1">{#N/A,#N/A,FALSE,"Aging Summary";#N/A,#N/A,FALSE,"Ratio Analysis";#N/A,#N/A,FALSE,"Test 120 Day Accts";#N/A,#N/A,FALSE,"Tickmarks"}</definedName>
    <definedName name="trabajo" localSheetId="1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bajo2" localSheetId="1" hidden="1">{#N/A,#N/A,FALSE,"Aging Summary";#N/A,#N/A,FALSE,"Ratio Analysis";#N/A,#N/A,FALSE,"Test 120 Day Accts";#N/A,#N/A,FALSE,"Tickmarks"}</definedName>
    <definedName name="trabajo2" hidden="1">{#N/A,#N/A,FALSE,"Aging Summary";#N/A,#N/A,FALSE,"Ratio Analysis";#N/A,#N/A,FALSE,"Test 120 Day Accts";#N/A,#N/A,FALSE,"Tickmarks"}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t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tt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ttttt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UIU" localSheetId="1" hidden="1">{#N/A,#N/A,FALSE,"Aging Summary";#N/A,#N/A,FALSE,"Ratio Analysis";#N/A,#N/A,FALSE,"Test 120 Day Accts";#N/A,#N/A,FALSE,"Tickmarks"}</definedName>
    <definedName name="UIU" hidden="1">{#N/A,#N/A,FALSE,"Aging Summary";#N/A,#N/A,FALSE,"Ratio Analysis";#N/A,#N/A,FALSE,"Test 120 Day Accts";#N/A,#N/A,FALSE,"Tickmarks"}</definedName>
    <definedName name="Umbral" hidden="1">#REF!</definedName>
    <definedName name="V" localSheetId="1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0" localSheetId="1" hidden="1">{#N/A,#N/A,FALSE,"FlCx99";#N/A,#N/A,FALSE,"Dívida99"}</definedName>
    <definedName name="V0" hidden="1">{#N/A,#N/A,FALSE,"FlCx99";#N/A,#N/A,FALSE,"Dívida99"}</definedName>
    <definedName name="Vacaciones" localSheetId="1" hidden="1">{#N/A,#N/A,FALSE,"Aging Summary";#N/A,#N/A,FALSE,"Ratio Analysis";#N/A,#N/A,FALSE,"Test 120 Day Accts";#N/A,#N/A,FALSE,"Tickmarks"}</definedName>
    <definedName name="Vacaciones" hidden="1">{#N/A,#N/A,FALSE,"Aging Summary";#N/A,#N/A,FALSE,"Ratio Analysis";#N/A,#N/A,FALSE,"Test 120 Day Accts";#N/A,#N/A,FALSE,"Tickmarks"}</definedName>
    <definedName name="VE" hidden="1">[29]composición!$G$8</definedName>
    <definedName name="vendas02" localSheetId="1" hidden="1">{#N/A,#N/A,FALSE,"QUADROS"}</definedName>
    <definedName name="vendas02" hidden="1">{#N/A,#N/A,FALSE,"QUADROS"}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NI" hidden="1">[29]composición!$S$1:$S$65536</definedName>
    <definedName name="VEROG" hidden="1">[29]composición!$G$11</definedName>
    <definedName name="VERON" hidden="1">[45]XREF!$A$2:$IV$2</definedName>
    <definedName name="VERONI" hidden="1">[29]composición!$G$11</definedName>
    <definedName name="VERONICA" hidden="1">[29]composición!$G$11</definedName>
    <definedName name="VGT" localSheetId="1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hc" localSheetId="1" hidden="1">{#N/A,#N/A,FALSE,"FlCx99";#N/A,#N/A,FALSE,"Dívida99"}</definedName>
    <definedName name="vhc" hidden="1">{#N/A,#N/A,FALSE,"FlCx99";#N/A,#N/A,FALSE,"Dívida99"}</definedName>
    <definedName name="WERT" localSheetId="1" hidden="1">{#N/A,#N/A,FALSE,"Aging Summary";#N/A,#N/A,FALSE,"Ratio Analysis";#N/A,#N/A,FALSE,"Test 120 Day Accts";#N/A,#N/A,FALSE,"Tickmarks"}</definedName>
    <definedName name="WERT" hidden="1">{#N/A,#N/A,FALSE,"Aging Summary";#N/A,#N/A,FALSE,"Ratio Analysis";#N/A,#N/A,FALSE,"Test 120 Day Accts";#N/A,#N/A,FALSE,"Tickmarks"}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ABRIL21." localSheetId="1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BRIL21.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nx3a12." localSheetId="1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nx3a12.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1" hidden="1">{"AUT ANALISE DESP",#N/A,TRUE,"AN.DESP. MR$"}</definedName>
    <definedName name="wrn.AUT._.DESPESAS." hidden="1">{"AUT ANALISE DESP",#N/A,TRUE,"AN.DESP. MR$"}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s_print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bs_print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CASHPROJ." localSheetId="1" hidden="1">{"CASHPROJ",#N/A,FALSE,"CASHPROJ";"BANK",#N/A,FALSE,"Bank";"SALES",#N/A,FALSE,"Sales";"AR",#N/A,FALSE,"AR";"AP",#N/A,FALSE,"AP";"DAILE",#N/A,FALSE,"Daily";"SALESVAR",#N/A,FALSE,"SalesVar";"SUM",#N/A,FALSE,"Sum"}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mparativo." localSheetId="1" hidden="1">{#N/A,#N/A,TRUE,"ComparativoII"}</definedName>
    <definedName name="wrn.Comparativo." hidden="1">{#N/A,#N/A,TRUE,"ComparativoII"}</definedName>
    <definedName name="wrn.CONSOL._.GERAL." localSheetId="1" hidden="1">{"BAL",#N/A,FALSE,"BDCONSOL";"RES",#N/A,FALSE,"BDCONSOL";"ACIONISTA",#N/A,FALSE,"BDCONSOL"}</definedName>
    <definedName name="wrn.CONSOL._.GERAL." hidden="1">{"BAL",#N/A,FALSE,"BDCONSOL";"RES",#N/A,FALSE,"BDCONSOL";"ACIONISTA",#N/A,FALSE,"BDCONSOL"}</definedName>
    <definedName name="wrn.CONSOL._.SETOR." localSheetId="1" hidden="1">{"CONSOL BAL",#N/A,FALSE,"BAL";"CONSOL RES",#N/A,FALSE,"BAL";"qua (RELAT)",#N/A,FALSE,"BAL"}</definedName>
    <definedName name="wrn.CONSOL._.SETOR." hidden="1">{"CONSOL BAL",#N/A,FALSE,"BAL";"CONSOL RES",#N/A,FALSE,"BAL";"qua (RELAT)",#N/A,FALSE,"BAL"}</definedName>
    <definedName name="wrn.CSOCIAL." localSheetId="1" hidden="1">{#N/A,#N/A,FALSE,"CSOCIAL"}</definedName>
    <definedName name="wrn.CSOCIAL." hidden="1">{#N/A,#N/A,FALSE,"CSOCIAL"}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ENTDADOS." localSheetId="1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NDICADORES." localSheetId="1" hidden="1">{"PARTE1",#N/A,FALSE,"Plan1"}</definedName>
    <definedName name="wrn.INDICADORES." hidden="1">{"PARTE1",#N/A,FALSE,"Plan1"}</definedName>
    <definedName name="wrn.IRENDA." localSheetId="1" hidden="1">{#N/A,#N/A,FALSE,"IRENDA"}</definedName>
    <definedName name="wrn.IRENDA." hidden="1">{#N/A,#N/A,FALSE,"IRENDA"}</definedName>
    <definedName name="wrn.Laesp." localSheetId="1" hidden="1">{#N/A,#N/A,FALSE,"DL98"}</definedName>
    <definedName name="wrn.Laesp." hidden="1">{#N/A,#N/A,FALSE,"DL98"}</definedName>
    <definedName name="wrn.Laudo." localSheetId="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Laura." localSheetId="1" hidden="1">{"custodia",#N/A,FALSE,"Encaje";"encajeprint",#N/A,FALSE,"Encaje"}</definedName>
    <definedName name="wrn.Laura." hidden="1">{"custodia",#N/A,FALSE,"Encaje";"encajeprint",#N/A,FALSE,"Encaje"}</definedName>
    <definedName name="wrn.NORMAL." localSheetId="1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PIS." localSheetId="1" hidden="1">{#N/A,#N/A,FALSE,"PIS"}</definedName>
    <definedName name="wrn.PIS." hidden="1">{#N/A,#N/A,FALSE,"PIS"}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lanillas." localSheetId="1" hidden="1">{"Planilla",#N/A,FALSE,"MOV HAC"}</definedName>
    <definedName name="wrn.Planillas." hidden="1">{"Planilla",#N/A,FALSE,"MOV HAC"}</definedName>
    <definedName name="wrn.Print_All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S." localSheetId="1" hidden="1">{"Index",#N/A,FALSE,"Index"}</definedName>
    <definedName name="wrn.print_BS." hidden="1">{"Index",#N/A,FALSE,"Index"}</definedName>
    <definedName name="wrn.Print_Index." localSheetId="1" hidden="1">{"Index",#N/A,FALSE,"Index"}</definedName>
    <definedName name="wrn.Print_Index." hidden="1">{"Index",#N/A,FALSE,"Index"}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y1." localSheetId="1" hidden="1">{"LB1",#N/A,FALSE,"DR";"LB2",#N/A,FALSE,"DR"}</definedName>
    <definedName name="wrn.Ray1." hidden="1">{"LB1",#N/A,FALSE,"DR";"LB2",#N/A,FALSE,"DR"}</definedName>
    <definedName name="wrn.Ray2." localSheetId="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união." localSheetId="1" hidden="1">{#N/A,#N/A,FALSE,"QUADROS"}</definedName>
    <definedName name="wrn.reunião." hidden="1">{#N/A,#N/A,FALSE,"QUADROS"}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_1A." localSheetId="1" hidden="1">{"Schedule_IA",#N/A,FALSE,"I-A"}</definedName>
    <definedName name="wrn.Schedule_1A." hidden="1">{"Schedule_IA",#N/A,FALSE,"I-A"}</definedName>
    <definedName name="wrn.schedule_1Aa." localSheetId="1" hidden="1">{"Schedule_IA",#N/A,FALSE,"I-A"}</definedName>
    <definedName name="wrn.schedule_1Aa." hidden="1">{"Schedule_IA",#N/A,FALSE,"I-A"}</definedName>
    <definedName name="wrn.Schedule_1B." localSheetId="1" hidden="1">{"Schedule_1B",#N/A,FALSE,"I-B"}</definedName>
    <definedName name="wrn.Schedule_1B." hidden="1">{"Schedule_1B",#N/A,FALSE,"I-B"}</definedName>
    <definedName name="wrn.Schedule_1C." localSheetId="1" hidden="1">{"Schedule_1C",#N/A,FALSE,"I-C"}</definedName>
    <definedName name="wrn.Schedule_1C." hidden="1">{"Schedule_1C",#N/A,FALSE,"I-C"}</definedName>
    <definedName name="wrn.Schedule_1D." localSheetId="1" hidden="1">{"Schedule_1D",#N/A,FALSE,"I-D"}</definedName>
    <definedName name="wrn.Schedule_1D." hidden="1">{"Schedule_1D",#N/A,FALSE,"I-D"}</definedName>
    <definedName name="wrn.Schedule_I." localSheetId="1" hidden="1">{"Schedule_I",#N/A,FALSE,"I"}</definedName>
    <definedName name="wrn.Schedule_I." hidden="1">{"Schedule_I",#N/A,FALSE,"I"}</definedName>
    <definedName name="wrn.TRADUZIDO." localSheetId="1" hidden="1">{"ingl",#N/A,FALSE,"DOPER";"INGL",#N/A,FALSE,"BAL";"INGL",#N/A,FALSE,"PROD";"ingl",#N/A,FALSE,"CONSOL"}</definedName>
    <definedName name="wrn.TRADUZIDO." hidden="1">{"ingl",#N/A,FALSE,"DOPER";"INGL",#N/A,FALSE,"BAL";"INGL",#N/A,FALSE,"PROD";"ingl",#N/A,FALSE,"CONSOL"}</definedName>
    <definedName name="wrn.Vendas." localSheetId="1" hidden="1">{#N/A,#N/A,FALSE,"Grafico vendas"}</definedName>
    <definedName name="wrn.Vendas." hidden="1">{#N/A,#N/A,FALSE,"Grafico vendas"}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ojReport.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ww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xadc" localSheetId="1" hidden="1">{#N/A,#N/A,FALSE,"Aging Summary";#N/A,#N/A,FALSE,"Ratio Analysis";#N/A,#N/A,FALSE,"Test 120 Day Accts";#N/A,#N/A,FALSE,"Tickmarks"}</definedName>
    <definedName name="xadc" hidden="1">{#N/A,#N/A,FALSE,"Aging Summary";#N/A,#N/A,FALSE,"Ratio Analysis";#N/A,#N/A,FALSE,"Test 120 Day Accts";#N/A,#N/A,FALSE,"Tickmarks"}</definedName>
    <definedName name="xref" hidden="1">#REF!</definedName>
    <definedName name="XREF_COL" hidden="1">'[46]Intercompany BP'!$E$1:$E$65536</definedName>
    <definedName name="XREF_COLUMN_1" hidden="1">#REF!</definedName>
    <definedName name="XREF_COLUMN_10" hidden="1">[47]Lead!#REF!</definedName>
    <definedName name="XREF_COLUMN_11" hidden="1">#REF!</definedName>
    <definedName name="XREF_COLUMN_12" hidden="1">'[48]PAS juros'!#REF!</definedName>
    <definedName name="XREF_COLUMN_13" hidden="1">#REF!</definedName>
    <definedName name="XREF_COLUMN_14" hidden="1">'[49]Abertura saldos'!#REF!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'[50]PAS Despesa pessoal'!#REF!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'[51]Receitas Vendas Inpacel'!#REF!</definedName>
    <definedName name="XREF_COLUMN_28" hidden="1">'[51]Receitas Vendas Inpacel'!#REF!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[52]Vendas!#REF!</definedName>
    <definedName name="XREF_COLUMN_39" hidden="1">[52]Vendas!#REF!</definedName>
    <definedName name="XREF_COLUMN_4" hidden="1">'[49]Abertura saldos'!#REF!</definedName>
    <definedName name="XREF_COLUMN_40" hidden="1">#REF!</definedName>
    <definedName name="XREF_COLUMN_41" hidden="1">[52]Vendas!#REF!</definedName>
    <definedName name="XREF_COLUMN_42" hidden="1">'[51]Deducoes venda IP'!#REF!</definedName>
    <definedName name="XREF_COLUMN_43" hidden="1">#REF!</definedName>
    <definedName name="XREF_COLUMN_44" hidden="1">#REF!</definedName>
    <definedName name="XREF_COLUMN_45" hidden="1">'[51]PAS Deduções venda Inpacel'!#REF!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'[49]Abertura saldos'!#REF!</definedName>
    <definedName name="XREF_COLUMN_50" hidden="1">#REF!</definedName>
    <definedName name="XREF_COLUMN_51" hidden="1">#REF!</definedName>
    <definedName name="XREF_COLUMN_52" hidden="1">#REF!</definedName>
    <definedName name="XREF_COLUMN_6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'[53]Anexo 9'!#REF!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[47]Lead!#REF!</definedName>
    <definedName name="XRefActiveRow" hidden="1">#REF!</definedName>
    <definedName name="XRefActiveRow_1" hidden="1">#REF!</definedName>
    <definedName name="XRefColumnsCount" hidden="1">2</definedName>
    <definedName name="XRefCopy1" hidden="1">#REF!</definedName>
    <definedName name="XRefCopy10" hidden="1">#REF!</definedName>
    <definedName name="XRefCopy100" hidden="1">'[54]GMP-11'!#REF!</definedName>
    <definedName name="XRefCopy100Row" hidden="1">#REF!</definedName>
    <definedName name="XRefCopy101" hidden="1">'[24]Cruce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'[55]Gastos de lanzamiento'!#REF!</definedName>
    <definedName name="XRefCopy103Row" hidden="1">#REF!</definedName>
    <definedName name="XRefCopy104" hidden="1">'[54]GMP-1'!#REF!</definedName>
    <definedName name="XRefCopy104Row" hidden="1">#REF!</definedName>
    <definedName name="XRefCopy105" hidden="1">'[24]Deudores pendientes de fact.'!#REF!</definedName>
    <definedName name="XRefCopy105Row" hidden="1">#REF!</definedName>
    <definedName name="XRefCopy106" hidden="1">'[54]GMP-1'!#REF!</definedName>
    <definedName name="XRefCopy106Row" hidden="1">#REF!</definedName>
    <definedName name="XRefCopy107" hidden="1">'[54]GMP-1'!#REF!</definedName>
    <definedName name="XRefCopy107Row" hidden="1">[56]XREF!#REF!</definedName>
    <definedName name="XRefCopy108" hidden="1">'[55]Gastos de lanzamiento'!#REF!</definedName>
    <definedName name="XRefCopy108Row" hidden="1">[56]XREF!#REF!</definedName>
    <definedName name="XRefCopy109" hidden="1">'[55]Gastos de lanzamiento'!#REF!</definedName>
    <definedName name="XRefCopy109Row" hidden="1">#REF!</definedName>
    <definedName name="XRefCopy10Row" hidden="1">#REF!</definedName>
    <definedName name="XRefCopy11" hidden="1">'[53]Anexo 9'!#REF!</definedName>
    <definedName name="XRefCopy110" hidden="1">'[27]Conciliaciones Bancarias'!#REF!</definedName>
    <definedName name="XRefCopy110Row" hidden="1">#REF!</definedName>
    <definedName name="XRefCopy111" hidden="1">'[55]Gastos de lanzamiento'!#REF!</definedName>
    <definedName name="XRefCopy111Row" hidden="1">#REF!</definedName>
    <definedName name="XRefCopy112" hidden="1">'[55]Gastos de lanzamiento'!#REF!</definedName>
    <definedName name="XRefCopy112Row" hidden="1">#REF!</definedName>
    <definedName name="XRefCopy113" hidden="1">'[55]Gastos de lanzamiento'!#REF!</definedName>
    <definedName name="XRefCopy113Row" hidden="1">#REF!</definedName>
    <definedName name="XRefCopy114" hidden="1">'[55]Gastos de lanzamiento'!#REF!</definedName>
    <definedName name="XRefCopy114Row" hidden="1">#REF!</definedName>
    <definedName name="XRefCopy115" hidden="1">'[55]Gastos de lanzamiento'!#REF!</definedName>
    <definedName name="XRefCopy115Row" hidden="1">#REF!</definedName>
    <definedName name="XRefCopy116" hidden="1">'[55]Gastos de lanzamiento'!#REF!</definedName>
    <definedName name="XRefCopy116Row" hidden="1">#REF!</definedName>
    <definedName name="XRefCopy117" hidden="1">'[24]Previsión Incob.'!#REF!</definedName>
    <definedName name="XRefCopy117Row" hidden="1">#REF!</definedName>
    <definedName name="XRefCopy118" hidden="1">'[55]Gastos de lanzamiento'!#REF!</definedName>
    <definedName name="XRefCopy118Row" hidden="1">#REF!</definedName>
    <definedName name="XRefCopy119" hidden="1">'[55]Gastos de lanzamiento'!#REF!</definedName>
    <definedName name="XRefCopy119Row" hidden="1">#REF!</definedName>
    <definedName name="XRefCopy11Row" hidden="1">#REF!</definedName>
    <definedName name="XRefCopy12" hidden="1">'[53]Anexo 9'!#REF!</definedName>
    <definedName name="XRefCopy120" hidden="1">'[55]Gastos de lanzamiento'!#REF!</definedName>
    <definedName name="XRefCopy120Row" hidden="1">#REF!</definedName>
    <definedName name="XRefCopy121" hidden="1">'[55]Gastos de lanzamiento'!#REF!</definedName>
    <definedName name="XRefCopy121Row" hidden="1">#REF!</definedName>
    <definedName name="XRefCopy122" hidden="1">'[24]Cruce de listados c_GL'!#REF!</definedName>
    <definedName name="XRefCopy122Row" hidden="1">#REF!</definedName>
    <definedName name="XRefCopy123" hidden="1">'[55]Gastos de lanzamiento'!#REF!</definedName>
    <definedName name="XRefCopy123Row" hidden="1">#REF!</definedName>
    <definedName name="XRefCopy124" hidden="1">'[55]Gastos de lanzamiento'!#REF!</definedName>
    <definedName name="XRefCopy124Row" hidden="1">#REF!</definedName>
    <definedName name="XRefCopy125" hidden="1">'[24]Cruce de listados c_GL'!#REF!</definedName>
    <definedName name="XRefCopy125Row" hidden="1">#REF!</definedName>
    <definedName name="XRefCopy126" hidden="1">'[24]Cruce de listados c_GL'!#REF!</definedName>
    <definedName name="XRefCopy126Row" hidden="1">#REF!</definedName>
    <definedName name="XRefCopy127" hidden="1">'[55]Gastos de lanzamiento'!#REF!</definedName>
    <definedName name="XRefCopy127Row" hidden="1">#REF!</definedName>
    <definedName name="XRefCopy128" hidden="1">'[55]Gastos de lanzamiento'!#REF!</definedName>
    <definedName name="XRefCopy128Row" hidden="1">#REF!</definedName>
    <definedName name="XRefCopy129" hidden="1">'[24]Cruce de listados c_GL'!#REF!</definedName>
    <definedName name="XRefCopy129Row" hidden="1">#REF!</definedName>
    <definedName name="XRefCopy12Row" hidden="1">#REF!</definedName>
    <definedName name="XRefCopy13" hidden="1">'[53]Anexo 9'!#REF!</definedName>
    <definedName name="XRefCopy130" hidden="1">'[27]Conciliaciones Bancarias'!#REF!</definedName>
    <definedName name="XRefCopy130Row" hidden="1">#REF!</definedName>
    <definedName name="XRefCopy131" hidden="1">'[24]Cruce de listados c_GL'!#REF!</definedName>
    <definedName name="XRefCopy131Row" hidden="1">#REF!</definedName>
    <definedName name="XRefCopy132" hidden="1">'[55]Gastos de lanzamiento'!#REF!</definedName>
    <definedName name="XRefCopy132Row" hidden="1">#REF!</definedName>
    <definedName name="XRefCopy133" hidden="1">'[55]Gastos de lanzamiento'!#REF!</definedName>
    <definedName name="XRefCopy133Row" hidden="1">#REF!</definedName>
    <definedName name="XRefCopy134" hidden="1">'[24]Previsión Incob.'!#REF!</definedName>
    <definedName name="XRefCopy134Row" hidden="1">#REF!</definedName>
    <definedName name="XRefCopy135" hidden="1">'[55]Gastos de lanzamiento'!#REF!</definedName>
    <definedName name="XRefCopy135Row" hidden="1">#REF!</definedName>
    <definedName name="XRefCopy136" hidden="1">'[55]Gastos de lanzamiento'!#REF!</definedName>
    <definedName name="XRefCopy136Row" hidden="1">#REF!</definedName>
    <definedName name="XRefCopy137" hidden="1">'[54]GMP-1'!#REF!</definedName>
    <definedName name="XRefCopy137Row" hidden="1">#REF!</definedName>
    <definedName name="XRefCopy138" hidden="1">'[24]Previsión Incob.'!#REF!</definedName>
    <definedName name="XRefCopy138Row" hidden="1">#REF!</definedName>
    <definedName name="XRefCopy139" hidden="1">'[55]Gastos de lanzamiento'!#REF!</definedName>
    <definedName name="XRefCopy139Row" hidden="1">#REF!</definedName>
    <definedName name="XRefCopy13Row" hidden="1">#REF!</definedName>
    <definedName name="XRefCopy14" hidden="1">'[53]Anexo 9'!#REF!</definedName>
    <definedName name="XRefCopy140" hidden="1">'[55]Gastos de lanzamiento'!#REF!</definedName>
    <definedName name="XRefCopy140Row" hidden="1">#REF!</definedName>
    <definedName name="XRefCopy141" hidden="1">'[24]Previsión Incob.'!#REF!</definedName>
    <definedName name="XRefCopy141Row" hidden="1">#REF!</definedName>
    <definedName name="XRefCopy142" hidden="1">'[55]Gastos de lanzamiento'!#REF!</definedName>
    <definedName name="XRefCopy142Row" hidden="1">#REF!</definedName>
    <definedName name="XRefCopy143" hidden="1">'[55]Gastos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'[24]Previsión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[57]Caja!#REF!</definedName>
    <definedName name="XRefCopy148Row" hidden="1">#REF!</definedName>
    <definedName name="XRefCopy149" hidden="1">'[27]Selección partidas que suman'!#REF!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'[55]Gastos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'[54]GMP-1'!#REF!</definedName>
    <definedName name="XRefCopy155Row" hidden="1">[24]XREF!#REF!</definedName>
    <definedName name="XRefCopy156" hidden="1">#REF!</definedName>
    <definedName name="XRefCopy156Row" hidden="1">#REF!</definedName>
    <definedName name="XRefCopy157" hidden="1">'[27]Conciliaciones Bancarias'!#REF!</definedName>
    <definedName name="XRefCopy157Row" hidden="1">#REF!</definedName>
    <definedName name="XRefCopy158" hidden="1">'[27]Conciliaciones Bancarias'!#REF!</definedName>
    <definedName name="XRefCopy158Row" hidden="1">[24]XREF!#REF!</definedName>
    <definedName name="XRefCopy159" hidden="1">'[55]Gastos de lanzamiento'!#REF!</definedName>
    <definedName name="XRefCopy159Row" hidden="1">[58]XREF!#REF!</definedName>
    <definedName name="XRefCopy15Row" hidden="1">#REF!</definedName>
    <definedName name="XRefCopy16" hidden="1">#REF!</definedName>
    <definedName name="XRefCopy160" hidden="1">'[27]Conciliaciones Bancarias'!#REF!</definedName>
    <definedName name="XRefCopy160Row" hidden="1">#REF!</definedName>
    <definedName name="XRefCopy161" hidden="1">'[55]Gastos de lanzamiento'!#REF!</definedName>
    <definedName name="XRefCopy161Row" hidden="1">#REF!</definedName>
    <definedName name="XRefCopy162" hidden="1">'[55]Gastos de lanzamiento'!#REF!</definedName>
    <definedName name="XRefCopy162Row" hidden="1">#REF!</definedName>
    <definedName name="XRefCopy163" hidden="1">'[54]GMP-1'!#REF!</definedName>
    <definedName name="XRefCopy163Row" hidden="1">#REF!</definedName>
    <definedName name="XRefCopy164" hidden="1">'[54]GMP-1'!#REF!</definedName>
    <definedName name="XRefCopy164Row" hidden="1">[24]XREF!#REF!</definedName>
    <definedName name="XRefCopy165" hidden="1">'[55]Gastos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'[24]Cruce de listados c_GL'!#REF!</definedName>
    <definedName name="XRefCopy168Row" hidden="1">[24]XREF!#REF!</definedName>
    <definedName name="XRefCopy169" hidden="1">'[27]Conciliaciones Bancarias'!#REF!</definedName>
    <definedName name="XRefCopy169Row" hidden="1">#REF!</definedName>
    <definedName name="XRefCopy16Row" hidden="1">#REF!</definedName>
    <definedName name="XRefCopy17" hidden="1">#REF!</definedName>
    <definedName name="XRefCopy170" hidden="1">'[55]Gastos de lanzamiento'!#REF!</definedName>
    <definedName name="XRefCopy170Row" hidden="1">#REF!</definedName>
    <definedName name="XRefCopy171" hidden="1">'[55]Gastos de lanzamiento'!#REF!</definedName>
    <definedName name="XRefCopy171Row" hidden="1">#REF!</definedName>
    <definedName name="XRefCopy172" hidden="1">'[55]Gastos de lanzamiento'!#REF!</definedName>
    <definedName name="XRefCopy172Row" hidden="1">#REF!</definedName>
    <definedName name="XRefCopy173" hidden="1">'[55]Gastos de lanzamiento'!#REF!</definedName>
    <definedName name="XRefCopy173Row" hidden="1">#REF!</definedName>
    <definedName name="XRefCopy174" hidden="1">'[27]Conciliaciones Bancarias'!#REF!</definedName>
    <definedName name="XRefCopy174Row" hidden="1">[24]XREF!#REF!</definedName>
    <definedName name="XRefCopy175" hidden="1">'[27]Conciliaciones Bancarias'!#REF!</definedName>
    <definedName name="XRefCopy175Row" hidden="1">#REF!</definedName>
    <definedName name="XRefCopy176" hidden="1">'[27]Conciliaciones Bancarias'!#REF!</definedName>
    <definedName name="XRefCopy176Row" hidden="1">[24]XREF!#REF!</definedName>
    <definedName name="XRefCopy177" hidden="1">'[55]Gastos de lanzamiento'!#REF!</definedName>
    <definedName name="XRefCopy177Row" hidden="1">[24]XREF!#REF!</definedName>
    <definedName name="XRefCopy178" hidden="1">'[54]GMP-5'!#REF!</definedName>
    <definedName name="XRefCopy178Row" hidden="1">#REF!</definedName>
    <definedName name="XRefCopy179" hidden="1">'[55]Gastos de lanzamiento'!#REF!</definedName>
    <definedName name="XRefCopy179Row" hidden="1">[24]XREF!#REF!</definedName>
    <definedName name="XRefCopy17Row" hidden="1">[59]XREF!#REF!</definedName>
    <definedName name="XRefCopy18" hidden="1">#REF!</definedName>
    <definedName name="XRefCopy180" hidden="1">'[55]Gastos de lanzamiento'!#REF!</definedName>
    <definedName name="XRefCopy180Row" hidden="1">#REF!</definedName>
    <definedName name="XRefCopy181" hidden="1">'[27]Conciliaciones Bancarias'!#REF!</definedName>
    <definedName name="XRefCopy181Row" hidden="1">#REF!</definedName>
    <definedName name="XRefCopy182" hidden="1">'[55]Gastos de lanzamiento'!#REF!</definedName>
    <definedName name="XRefCopy182Row" hidden="1">[24]XREF!#REF!</definedName>
    <definedName name="XRefCopy183" hidden="1">'[55]Gastos de lanzamiento'!#REF!</definedName>
    <definedName name="XRefCopy183Row" hidden="1">#REF!</definedName>
    <definedName name="XRefCopy184" hidden="1">'[55]Gastos de lanzamiento'!#REF!</definedName>
    <definedName name="XRefCopy184Row" hidden="1">#REF!</definedName>
    <definedName name="XRefCopy185" hidden="1">'[55]Gastos de lanzamiento'!#REF!</definedName>
    <definedName name="XRefCopy185Row" hidden="1">[24]XREF!#REF!</definedName>
    <definedName name="XRefCopy186" hidden="1">'[27]Conciliaciones Bancarias'!#REF!</definedName>
    <definedName name="XRefCopy186Row" hidden="1">#REF!</definedName>
    <definedName name="XRefCopy187" hidden="1">'[55]Gastos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'[30]Conciliaciones Bancarias'!#REF!</definedName>
    <definedName name="XRefCopy189Row" hidden="1">#REF!</definedName>
    <definedName name="XRefCopy18Row" hidden="1">#REF!</definedName>
    <definedName name="XRefCopy19" hidden="1">#REF!</definedName>
    <definedName name="XRefCopy190" hidden="1">'[30]Conciliaciones Bancarias'!#REF!</definedName>
    <definedName name="XRefCopy190Row" hidden="1">#REF!</definedName>
    <definedName name="XRefCopy191" hidden="1">'[24]Previsión Incob.'!#REF!</definedName>
    <definedName name="XRefCopy191Row" hidden="1">[24]XREF!#REF!</definedName>
    <definedName name="XRefCopy192" hidden="1">'[27]Conciliaciones Bancarias'!#REF!</definedName>
    <definedName name="XRefCopy192Row" hidden="1">[24]XREF!#REF!</definedName>
    <definedName name="XRefCopy193" hidden="1">#REF!</definedName>
    <definedName name="XRefCopy193Row" hidden="1">[24]XREF!#REF!</definedName>
    <definedName name="XRefCopy194" hidden="1">'[27]Conciliaciones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'[27]Selección partidas que suman'!#REF!</definedName>
    <definedName name="XRefCopy197Row" hidden="1">#REF!</definedName>
    <definedName name="XRefCopy198" hidden="1">#REF!</definedName>
    <definedName name="XRefCopy199" hidden="1">'[54]GMP-1'!#REF!</definedName>
    <definedName name="XRefCopy199Row" hidden="1">#REF!</definedName>
    <definedName name="XRefCopy19Row" hidden="1">[60]XREF!#REF!</definedName>
    <definedName name="XRefCopy1Row" hidden="1">[61]XREF!#REF!</definedName>
    <definedName name="XRefCopy2" hidden="1">[49]Circularizacao!#REF!</definedName>
    <definedName name="XRefCopy20" hidden="1">'[62]Mapa de Resultado'!#REF!</definedName>
    <definedName name="XRefCopy200" hidden="1">'[24]Previsión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'[55]Gastos de lanzamiento'!#REF!</definedName>
    <definedName name="XRefCopy202Row" hidden="1">#REF!</definedName>
    <definedName name="XRefCopy203" hidden="1">'[27]Selección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[24]XREF!#REF!</definedName>
    <definedName name="XRefCopy206" hidden="1">#REF!</definedName>
    <definedName name="XRefCopy206Row" hidden="1">#REF!</definedName>
    <definedName name="XRefCopy207" hidden="1">'[27]Conciliaciones Bancarias'!#REF!</definedName>
    <definedName name="XRefCopy207Row" hidden="1">#REF!</definedName>
    <definedName name="XRefCopy208" hidden="1">'[55]Gastos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'[55]Gastos de lanzamiento'!#REF!</definedName>
    <definedName name="XRefCopy211Row" hidden="1">#REF!</definedName>
    <definedName name="XRefCopy212" hidden="1">'[27]Conciliaciones Bancarias'!#REF!</definedName>
    <definedName name="XRefCopy212Row" hidden="1">[24]XREF!#REF!</definedName>
    <definedName name="XRefCopy213" hidden="1">'[55]Gastos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'[30]Conciliaciones Bancarias'!#REF!</definedName>
    <definedName name="XRefCopy217Row" hidden="1">#REF!</definedName>
    <definedName name="XRefCopy218" hidden="1">'[27]Conciliaciones Bancarias'!#REF!</definedName>
    <definedName name="XRefCopy218Row" hidden="1">#REF!</definedName>
    <definedName name="XRefCopy219" hidden="1">'[27]Conciliaciones Bancarias'!#REF!</definedName>
    <definedName name="XRefCopy219Row" hidden="1">#REF!</definedName>
    <definedName name="XRefCopy21Row" hidden="1">[49]XREF!#REF!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'[24]Previsión Incob.'!#REF!</definedName>
    <definedName name="XRefCopy223Row" hidden="1">[24]XREF!#REF!</definedName>
    <definedName name="XRefCopy224" hidden="1">'[54]GMP-1'!#REF!</definedName>
    <definedName name="XRefCopy224Row" hidden="1">#REF!</definedName>
    <definedName name="XRefCopy225" hidden="1">'[30]Conciliaciones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[24]XREF!#REF!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[24]XREF!#REF!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'[27]Conciliaciones Bancarias'!#REF!</definedName>
    <definedName name="XRefCopy233Row" hidden="1">[24]XREF!#REF!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'[27]Conciliaciones Bancarias'!#REF!</definedName>
    <definedName name="XRefCopy237Row" hidden="1">#REF!</definedName>
    <definedName name="XRefCopy238" hidden="1">'[54]GMP-5'!#REF!</definedName>
    <definedName name="XRefCopy238Row" hidden="1">[24]XREF!#REF!</definedName>
    <definedName name="XRefCopy239" hidden="1">'[30]Conciliaciones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'[24]Previsión Incob.'!#REF!</definedName>
    <definedName name="XRefCopy242Row" hidden="1">[24]XREF!#REF!</definedName>
    <definedName name="XRefCopy243" hidden="1">'[30]Conciliaciones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'[63]Previsión Incob'!#REF!</definedName>
    <definedName name="XRefCopy248Row" hidden="1">#REF!</definedName>
    <definedName name="XRefCopy249" hidden="1">'[30]Conciliaciones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'[27]Conciliaciones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'[55]Gastos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[24]XREF!#REF!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[24]XREF!#REF!</definedName>
    <definedName name="XRefCopy25Row" hidden="1">[30]XREF!#REF!</definedName>
    <definedName name="XRefCopy26" hidden="1">#REF!</definedName>
    <definedName name="XRefCopy260" hidden="1">#REF!</definedName>
    <definedName name="XRefCopy260Row" hidden="1">#REF!</definedName>
    <definedName name="XRefCopy261" hidden="1">'[30]Conciliaciones Bancarias'!#REF!</definedName>
    <definedName name="XRefCopy261Row" hidden="1">[30]XREF!#REF!</definedName>
    <definedName name="XRefCopy262" hidden="1">'[27]Conciliaciones Bancarias'!#REF!</definedName>
    <definedName name="XRefCopy262Row" hidden="1">[27]XREF!#REF!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'[54]GMP-5'!#REF!</definedName>
    <definedName name="XRefCopy267Row" hidden="1">[55]XREF!#REF!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[30]XREF!#REF!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'[54]GMP-5'!#REF!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[24]XREF!#REF!</definedName>
    <definedName name="XRefCopy278" hidden="1">#REF!</definedName>
    <definedName name="XRefCopy278Row" hidden="1">[24]XREF!#REF!</definedName>
    <definedName name="XRefCopy279" hidden="1">#REF!</definedName>
    <definedName name="XRefCopy279Row" hidden="1">#REF!</definedName>
    <definedName name="XRefCopy27Row" hidden="1">#REF!</definedName>
    <definedName name="XRefCopy28" hidden="1">'[64]Folha Pagto'!#REF!</definedName>
    <definedName name="XRefCopy280" hidden="1">'[55]Gastos de lanzamiento'!#REF!</definedName>
    <definedName name="XRefCopy280Row" hidden="1">[27]XREF!#REF!</definedName>
    <definedName name="XRefCopy281" hidden="1">#REF!</definedName>
    <definedName name="XRefCopy281Row" hidden="1">[24]XREF!#REF!</definedName>
    <definedName name="XRefCopy282" hidden="1">#REF!</definedName>
    <definedName name="XRefCopy282Row" hidden="1">[24]XREF!#REF!</definedName>
    <definedName name="XRefCopy283" hidden="1">'[65]GMP-5'!#REF!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[24]XREF!#REF!</definedName>
    <definedName name="XRefCopy286Row" hidden="1">[24]XREF!#REF!</definedName>
    <definedName name="XRefCopy288" hidden="1">'[54]GMP-5'!#REF!</definedName>
    <definedName name="XRefCopy288Row" hidden="1">[24]XREF!#REF!</definedName>
    <definedName name="XRefCopy289" hidden="1">'[54]GMP-5'!#REF!</definedName>
    <definedName name="XRefCopy289Row" hidden="1">#REF!</definedName>
    <definedName name="XRefCopy28Row" hidden="1">#REF!</definedName>
    <definedName name="XRefCopy29" hidden="1">'[66]População Res.'!#REF!</definedName>
    <definedName name="XRefCopy290Row" hidden="1">[24]XREF!#REF!</definedName>
    <definedName name="XRefCopy291Row" hidden="1">[24]XREF!#REF!</definedName>
    <definedName name="XRefCopy292" hidden="1">[67]BEAL!#REF!</definedName>
    <definedName name="XRefCopy292Row" hidden="1">[24]XREF!#REF!</definedName>
    <definedName name="XRefCopy293" hidden="1">'[65]GMP-5'!#REF!</definedName>
    <definedName name="XRefCopy293Row" hidden="1">[24]XREF!#REF!</definedName>
    <definedName name="XRefCopy294Row" hidden="1">[24]XREF!#REF!</definedName>
    <definedName name="XRefCopy295Row" hidden="1">[24]XREF!#REF!</definedName>
    <definedName name="XRefCopy296Row" hidden="1">[24]XREF!#REF!</definedName>
    <definedName name="XRefCopy297Row" hidden="1">[24]XREF!#REF!</definedName>
    <definedName name="XRefCopy298Row" hidden="1">[24]XREF!#REF!</definedName>
    <definedName name="XRefCopy299Row" hidden="1">[24]XREF!#REF!</definedName>
    <definedName name="XRefCopy29Row" hidden="1">#REF!</definedName>
    <definedName name="XRefCopy2Row" hidden="1">[61]XREF!#REF!</definedName>
    <definedName name="XRefCopy3" hidden="1">#REF!</definedName>
    <definedName name="XRefCopy30" hidden="1">'[64]Folha Pagto'!#REF!</definedName>
    <definedName name="XRefCopy300Row" hidden="1">[24]XREF!#REF!</definedName>
    <definedName name="XRefCopy301Row" hidden="1">[24]XREF!#REF!</definedName>
    <definedName name="XRefCopy302Row" hidden="1">[24]XREF!#REF!</definedName>
    <definedName name="XRefCopy303Row" hidden="1">[24]XREF!#REF!</definedName>
    <definedName name="XRefCopy304Row" hidden="1">[24]XREF!#REF!</definedName>
    <definedName name="XRefCopy305Row" hidden="1">[24]XREF!#REF!</definedName>
    <definedName name="XRefCopy308Row" hidden="1">[24]XREF!#REF!</definedName>
    <definedName name="XRefCopy30Row" hidden="1">#REF!</definedName>
    <definedName name="XRefCopy31" hidden="1">'[64]Folha Pagto'!#REF!</definedName>
    <definedName name="XRefCopy310Row" hidden="1">[24]XREF!#REF!</definedName>
    <definedName name="XRefCopy311Row" hidden="1">[24]XREF!#REF!</definedName>
    <definedName name="XRefCopy312Row" hidden="1">[24]XREF!#REF!</definedName>
    <definedName name="XRefCopy314Row" hidden="1">[24]XREF!#REF!</definedName>
    <definedName name="XRefCopy315" hidden="1">#REF!</definedName>
    <definedName name="XRefCopy315Row" hidden="1">[24]XREF!#REF!</definedName>
    <definedName name="XRefCopy316Row" hidden="1">[24]XREF!#REF!</definedName>
    <definedName name="XRefCopy31Row" hidden="1">#REF!</definedName>
    <definedName name="XRefCopy32" hidden="1">'[64]Folha Pagto'!#REF!</definedName>
    <definedName name="XRefCopy327" hidden="1">#REF!</definedName>
    <definedName name="XRefCopy327Row" hidden="1">[68]XREF!#REF!</definedName>
    <definedName name="XRefCopy328" hidden="1">#REF!</definedName>
    <definedName name="XRefCopy329" hidden="1">#REF!</definedName>
    <definedName name="XRefCopy329Row" hidden="1">[68]XREF!#REF!</definedName>
    <definedName name="XRefCopy32Row" hidden="1">[30]XREF!#REF!</definedName>
    <definedName name="XRefCopy33" hidden="1">#REF!</definedName>
    <definedName name="XRefCopy330" hidden="1">#REF!</definedName>
    <definedName name="XRefCopy330Row" hidden="1">[68]XREF!#REF!</definedName>
    <definedName name="XRefCopy331" hidden="1">#REF!</definedName>
    <definedName name="XRefCopy331Row" hidden="1">[24]XREF!#REF!</definedName>
    <definedName name="XRefCopy332" hidden="1">#REF!</definedName>
    <definedName name="XRefCopy332Row" hidden="1">[68]XREF!#REF!</definedName>
    <definedName name="XRefCopy333" hidden="1">#REF!</definedName>
    <definedName name="XRefCopy333Row" hidden="1">[68]XREF!#REF!</definedName>
    <definedName name="XRefCopy334" hidden="1">#REF!</definedName>
    <definedName name="XRefCopy334Row" hidden="1">[68]XREF!#REF!</definedName>
    <definedName name="XRefCopy335" hidden="1">#REF!</definedName>
    <definedName name="XRefCopy335Row" hidden="1">[68]XREF!#REF!</definedName>
    <definedName name="XRefCopy336" hidden="1">#REF!</definedName>
    <definedName name="XRefCopy336Row" hidden="1">[68]XREF!#REF!</definedName>
    <definedName name="XRefCopy337" hidden="1">#REF!</definedName>
    <definedName name="XRefCopy337Row" hidden="1">[68]XREF!#REF!</definedName>
    <definedName name="XRefCopy338" hidden="1">#REF!</definedName>
    <definedName name="XRefCopy338Row" hidden="1">[68]XREF!#REF!</definedName>
    <definedName name="XRefCopy339Row" hidden="1">[68]XREF!#REF!</definedName>
    <definedName name="XRefCopy33Row" hidden="1">#REF!</definedName>
    <definedName name="XRefCopy34" hidden="1">#REF!</definedName>
    <definedName name="XRefCopy340Row" hidden="1">[68]XREF!#REF!</definedName>
    <definedName name="XRefCopy341Row" hidden="1">[68]XREF!#REF!</definedName>
    <definedName name="XRefCopy342Row" hidden="1">[68]XREF!#REF!</definedName>
    <definedName name="XRefCopy343Row" hidden="1">[68]XREF!#REF!</definedName>
    <definedName name="XRefCopy344Row" hidden="1">[68]XREF!#REF!</definedName>
    <definedName name="XRefCopy347Row" hidden="1">[68]XREF!#REF!</definedName>
    <definedName name="XRefCopy34Row" hidden="1">#REF!</definedName>
    <definedName name="XRefCopy35" hidden="1">#REF!</definedName>
    <definedName name="XRefCopy351Row" hidden="1">[68]XREF!#REF!</definedName>
    <definedName name="XRefCopy353" hidden="1">#REF!</definedName>
    <definedName name="XRefCopy353Row" hidden="1">[68]XREF!#REF!</definedName>
    <definedName name="XRefCopy358" hidden="1">#REF!</definedName>
    <definedName name="XRefCopy359" hidden="1">#REF!</definedName>
    <definedName name="XRefCopy35Row" hidden="1">[30]XREF!#REF!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[30]XREF!#REF!</definedName>
    <definedName name="XRefCopy39" hidden="1">#REF!</definedName>
    <definedName name="XRefCopy39Row" hidden="1">[30]XREF!#REF!</definedName>
    <definedName name="XRefCopy3Row" hidden="1">[61]XREF!#REF!</definedName>
    <definedName name="XRefCopy4" hidden="1">#REF!</definedName>
    <definedName name="XRefCopy40" hidden="1">'[54]GMP-2'!#REF!</definedName>
    <definedName name="XRefCopy40Row" hidden="1">#REF!</definedName>
    <definedName name="XRefCopy41" hidden="1">#REF!</definedName>
    <definedName name="XRefCopy41Row" hidden="1">[59]XREF!#REF!</definedName>
    <definedName name="XRefCopy42" hidden="1">'[69]2.1.01.02.01.06'!#REF!</definedName>
    <definedName name="XRefCopy42Row" hidden="1">#REF!</definedName>
    <definedName name="XRefCopy43" hidden="1">'[54]GMP-2'!#REF!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[30]XREF!#REF!</definedName>
    <definedName name="XRefCopy48" hidden="1">#REF!</definedName>
    <definedName name="XRefCopy48Row" hidden="1">#REF!</definedName>
    <definedName name="XRefCopy49" hidden="1">'[24]Cruce de listados c_GL'!#REF!</definedName>
    <definedName name="XRefCopy49Row" hidden="1">#REF!</definedName>
    <definedName name="XRefCopy4Row" hidden="1">[61]XREF!#REF!</definedName>
    <definedName name="XRefCopy5" hidden="1">#REF!</definedName>
    <definedName name="XRefCopy50" hidden="1">#REF!</definedName>
    <definedName name="XRefCopy50Row" hidden="1">#REF!</definedName>
    <definedName name="XRefCopy51" hidden="1">[70]MMA!#REF!</definedName>
    <definedName name="XRefCopy51Row" hidden="1">#REF!</definedName>
    <definedName name="XRefCopy52" hidden="1">[70]MMA!#REF!</definedName>
    <definedName name="XRefCopy52Row" hidden="1">#REF!</definedName>
    <definedName name="XRefCopy53" hidden="1">#REF!</definedName>
    <definedName name="XRefCopy53Row" hidden="1">#REF!</definedName>
    <definedName name="XRefCopy54" hidden="1">'[24]Cruce de listados c_GL'!#REF!</definedName>
    <definedName name="XRefCopy54Row" hidden="1">[30]XREF!#REF!</definedName>
    <definedName name="XRefCopy55" hidden="1">'[24]Previsión Incob.'!#REF!</definedName>
    <definedName name="XRefCopy55Row" hidden="1">#REF!</definedName>
    <definedName name="XRefCopy56" hidden="1">#REF!</definedName>
    <definedName name="XRefCopy56Row" hidden="1">[62]XREF!#REF!</definedName>
    <definedName name="XRefCopy57" hidden="1">'[24]Previsión Incob.'!#REF!</definedName>
    <definedName name="XRefCopy57Row" hidden="1">[30]XREF!#REF!</definedName>
    <definedName name="XRefCopy58" hidden="1">'[27]Conciliaciones Bancarias'!#REF!</definedName>
    <definedName name="XRefCopy58Row" hidden="1">[30]XREF!#REF!</definedName>
    <definedName name="XRefCopy59" hidden="1">'[27]Conciliaciones Bancarias'!#REF!</definedName>
    <definedName name="XRefCopy59Row" hidden="1">[30]XREF!#REF!</definedName>
    <definedName name="XRefCopy5Row" hidden="1">[61]XREF!#REF!</definedName>
    <definedName name="XRefCopy6" hidden="1">#REF!</definedName>
    <definedName name="XRefCopy60" hidden="1">'[27]Conciliaciones Bancarias'!#REF!</definedName>
    <definedName name="XRefCopy60Row" hidden="1">#REF!</definedName>
    <definedName name="XRefCopy61" hidden="1">'[62]Mapa de Resultado'!#REF!</definedName>
    <definedName name="XRefCopy61Row" hidden="1">#REF!</definedName>
    <definedName name="XRefCopy62" hidden="1">#REF!</definedName>
    <definedName name="XRefCopy62Row" hidden="1">#REF!</definedName>
    <definedName name="XRefCopy63" hidden="1">'[27]Conciliaciones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'[24]Cruce de listados c_GL'!#REF!</definedName>
    <definedName name="XRefCopy65Row" hidden="1">#REF!</definedName>
    <definedName name="XRefCopy66" hidden="1">'[51]Receitas Vendas Inpacel'!#REF!</definedName>
    <definedName name="XRefCopy66Row" hidden="1">[71]XREF!#REF!</definedName>
    <definedName name="XRefCopy67" hidden="1">'[51]Receitas Vendas Inpacel'!#REF!</definedName>
    <definedName name="XRefCopy67Row" hidden="1">#REF!</definedName>
    <definedName name="XRefCopy68" hidden="1">'[51]Receitas Vendas Inpacel'!#REF!</definedName>
    <definedName name="XRefCopy68Row" hidden="1">[71]XREF!#REF!</definedName>
    <definedName name="XRefCopy69" hidden="1">'[51]Receitas Vendas Inpacel'!#REF!</definedName>
    <definedName name="XRefCopy69Row" hidden="1">[71]XREF!#REF!</definedName>
    <definedName name="XRefCopy6Row" hidden="1">[61]XREF!#REF!</definedName>
    <definedName name="XRefCopy7" hidden="1">'[53]Anexo 9'!#REF!</definedName>
    <definedName name="XRefCopy70" hidden="1">'[72]Revisao analitica PA'!#REF!</definedName>
    <definedName name="XRefCopy70Row" hidden="1">[71]XREF!#REF!</definedName>
    <definedName name="XRefCopy71" hidden="1">'[51]Receitas Vendas Inpacel'!#REF!</definedName>
    <definedName name="XRefCopy71Row" hidden="1">[71]XREF!#REF!</definedName>
    <definedName name="XRefCopy72" hidden="1">'[51]Receitas Vendas Inpacel'!#REF!</definedName>
    <definedName name="XRefCopy72Row" hidden="1">#REF!</definedName>
    <definedName name="XRefCopy73" hidden="1">'[51]Receitas Vendas Inpacel'!#REF!</definedName>
    <definedName name="XRefCopy73Row" hidden="1">#REF!</definedName>
    <definedName name="XRefCopy74" hidden="1">'[51]Receitas Vendas Inpacel'!#REF!</definedName>
    <definedName name="XRefCopy74Row" hidden="1">#REF!</definedName>
    <definedName name="XRefCopy75" hidden="1">'[51]Deducoes venda IP'!#REF!</definedName>
    <definedName name="XRefCopy75Row" hidden="1">#REF!</definedName>
    <definedName name="XRefCopy76" hidden="1">'[51]Receitas Vendas Inpacel'!#REF!</definedName>
    <definedName name="XRefCopy76Row" hidden="1">[59]XREF!#REF!</definedName>
    <definedName name="XRefCopy77" hidden="1">'[51]PAS Deduções venda Inpacel'!#REF!</definedName>
    <definedName name="XRefCopy77Row" hidden="1">#REF!</definedName>
    <definedName name="XRefCopy78" hidden="1">[52]Vendas!#REF!</definedName>
    <definedName name="XRefCopy78Row" hidden="1">#REF!</definedName>
    <definedName name="XRefCopy79" hidden="1">[52]Vendas!#REF!</definedName>
    <definedName name="XRefCopy79Row" hidden="1">#REF!</definedName>
    <definedName name="XRefCopy7Row" hidden="1">#REF!</definedName>
    <definedName name="XRefCopy8" hidden="1">[73]Lead!#REF!</definedName>
    <definedName name="XRefCopy80" hidden="1">[52]Vendas!#REF!</definedName>
    <definedName name="XRefCopy80Row" hidden="1">#REF!</definedName>
    <definedName name="XRefCopy81" hidden="1">[52]Vendas!#REF!</definedName>
    <definedName name="XRefCopy81Row" hidden="1">#REF!</definedName>
    <definedName name="XRefCopy82" hidden="1">[52]Vendas!#REF!</definedName>
    <definedName name="XRefCopy82Row" hidden="1">#REF!</definedName>
    <definedName name="XRefCopy83" hidden="1">#REF!</definedName>
    <definedName name="XRefCopy83Row" hidden="1">#REF!</definedName>
    <definedName name="XRefCopy84" hidden="1">'[51]Deducoes venda IP'!#REF!</definedName>
    <definedName name="XRefCopy84Row" hidden="1">#REF!</definedName>
    <definedName name="XRefCopy85" hidden="1">'[51]Deducoes venda IP'!#REF!</definedName>
    <definedName name="XRefCopy85Row" hidden="1">#REF!</definedName>
    <definedName name="XRefCopy86" hidden="1">'[51]Deducoes venda IP'!#REF!</definedName>
    <definedName name="XRefCopy86Row" hidden="1">[74]XREF!#REF!</definedName>
    <definedName name="XRefCopy87" hidden="1">[52]Vendas!#REF!</definedName>
    <definedName name="XRefCopy87Row" hidden="1">[74]XREF!#REF!</definedName>
    <definedName name="XRefCopy88" hidden="1">#REF!</definedName>
    <definedName name="XRefCopy88Row" hidden="1">[75]XREF!#REF!</definedName>
    <definedName name="XRefCopy89" hidden="1">#REF!</definedName>
    <definedName name="XRefCopy89Row" hidden="1">[75]XREF!#REF!</definedName>
    <definedName name="XRefCopy8Row" hidden="1">#REF!</definedName>
    <definedName name="XRefCopy9" hidden="1">'[76]Mapa Imobilizado'!#REF!</definedName>
    <definedName name="XRefCopy90" hidden="1">'[55]Gastos de lanzamiento'!#REF!</definedName>
    <definedName name="XRefCopy90Row" hidden="1">#REF!</definedName>
    <definedName name="XRefCopy91" hidden="1">#REF!</definedName>
    <definedName name="XRefCopy91Row" hidden="1">[75]XREF!#REF!</definedName>
    <definedName name="XRefCopy92" hidden="1">'[54]GMP-1'!#REF!</definedName>
    <definedName name="XRefCopy92Row" hidden="1">#REF!</definedName>
    <definedName name="XRefCopy93" hidden="1">'[55]Gastos de lanzamiento'!#REF!</definedName>
    <definedName name="XRefCopy93Row" hidden="1">#REF!</definedName>
    <definedName name="XRefCopy94" hidden="1">'[55]Gastos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'[55]Gastos de lanzamiento'!#REF!</definedName>
    <definedName name="XRefCopy99Row" hidden="1">#REF!</definedName>
    <definedName name="XRefCopy9Row" hidden="1">#REF!</definedName>
    <definedName name="XRefCopyRangeCount" hidden="1">14</definedName>
    <definedName name="xrefi" hidden="1">#REF!</definedName>
    <definedName name="XRefPaste1" hidden="1">#REF!</definedName>
    <definedName name="XRefPaste10" hidden="1">'[48]PAS juros'!#REF!</definedName>
    <definedName name="XRefPaste100" hidden="1">#REF!</definedName>
    <definedName name="XRefPaste100Row" hidden="1">[77]XREF!#REF!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'[54]GMP-9'!#REF!</definedName>
    <definedName name="XRefPaste104Row" hidden="1">#REF!</definedName>
    <definedName name="XRefPaste105" hidden="1">'[27]Conciliaciones Bancarias'!#REF!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'[54]GMP-2'!#REF!</definedName>
    <definedName name="XRefPaste108Row" hidden="1">#REF!</definedName>
    <definedName name="XRefPaste109" hidden="1">#REF!</definedName>
    <definedName name="XRefPaste109Row" hidden="1">[78]XREF!#REF!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[78]XREF!#REF!</definedName>
    <definedName name="XRefPaste111" hidden="1">#REF!</definedName>
    <definedName name="XRefPaste111Row" hidden="1">#REF!</definedName>
    <definedName name="XRefPaste112" hidden="1">'[54]GMP-2'!#REF!</definedName>
    <definedName name="XRefPaste112Row" hidden="1">#REF!</definedName>
    <definedName name="XRefPaste113" hidden="1">#REF!</definedName>
    <definedName name="XRefPaste113Row" hidden="1">[78]XREF!#REF!</definedName>
    <definedName name="XRefPaste114" hidden="1">#REF!</definedName>
    <definedName name="XRefPaste114Row" hidden="1">[24]XREF!#REF!</definedName>
    <definedName name="XRefPaste115" hidden="1">#REF!</definedName>
    <definedName name="XRefPaste115Row" hidden="1">[78]XREF!#REF!</definedName>
    <definedName name="XRefPaste116" hidden="1">#REF!</definedName>
    <definedName name="XRefPaste116Row" hidden="1">[78]XREF!#REF!</definedName>
    <definedName name="XRefPaste117" hidden="1">'[62]Mapa de Resultado'!#REF!</definedName>
    <definedName name="XRefPaste117Row" hidden="1">#REF!</definedName>
    <definedName name="XRefPaste118" hidden="1">'[62]Mapa de Resultado'!#REF!</definedName>
    <definedName name="XRefPaste118Row" hidden="1">#REF!</definedName>
    <definedName name="XRefPaste119" hidden="1">'[62]Mapa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[57]Caja!#REF!</definedName>
    <definedName name="XRefPaste121Row" hidden="1">#REF!</definedName>
    <definedName name="XRefPaste122" hidden="1">[57]Caja!#REF!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[57]Caja!#REF!</definedName>
    <definedName name="XRefPaste125Row" hidden="1">#REF!</definedName>
    <definedName name="XRefPaste126" hidden="1">'[54]GMP-2'!#REF!</definedName>
    <definedName name="XRefPaste126Row" hidden="1">#REF!</definedName>
    <definedName name="XRefPaste127" hidden="1">'[54]GMP-1'!#REF!</definedName>
    <definedName name="XRefPaste127Row" hidden="1">#REF!</definedName>
    <definedName name="XRefPaste128" hidden="1">'[54]GMP-1'!#REF!</definedName>
    <definedName name="XRefPaste128Row" hidden="1">#REF!</definedName>
    <definedName name="XRefPaste129" hidden="1">'[54]GMP-1'!#REF!</definedName>
    <definedName name="XRefPaste129Row" hidden="1">#REF!</definedName>
    <definedName name="XRefPaste12Row" hidden="1">#REF!</definedName>
    <definedName name="XRefPaste13" hidden="1">#REF!</definedName>
    <definedName name="XRefPaste130" hidden="1">[57]Caja!#REF!</definedName>
    <definedName name="XRefPaste130Row" hidden="1">#REF!</definedName>
    <definedName name="XRefPaste131" hidden="1">'[54]GMP-9'!#REF!</definedName>
    <definedName name="XRefPaste131Row" hidden="1">#REF!</definedName>
    <definedName name="XRefPaste132" hidden="1">'[65]GMP-2'!#REF!</definedName>
    <definedName name="XRefPaste132Row" hidden="1">#REF!</definedName>
    <definedName name="XRefPaste133" hidden="1">#REF!</definedName>
    <definedName name="XRefPaste133Row" hidden="1">#REF!</definedName>
    <definedName name="XRefPaste134" hidden="1">'[54]GMP-1'!#REF!</definedName>
    <definedName name="XRefPaste134Row" hidden="1">#REF!</definedName>
    <definedName name="XRefPaste135" hidden="1">'[54]GMP-1'!#REF!</definedName>
    <definedName name="XRefPaste135Row" hidden="1">#REF!</definedName>
    <definedName name="XRefPaste136" hidden="1">[57]Caja!#REF!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'[62]Mapa de Resultado'!#REF!</definedName>
    <definedName name="XRefPaste139Row" hidden="1">#REF!</definedName>
    <definedName name="XRefPaste13Row" hidden="1">[79]XREF!#REF!</definedName>
    <definedName name="XRefPaste14" hidden="1">#REF!</definedName>
    <definedName name="XRefPaste140" hidden="1">'[54]GMP-1'!#REF!</definedName>
    <definedName name="XRefPaste140Row" hidden="1">#REF!</definedName>
    <definedName name="XRefPaste141" hidden="1">'[55]Gastos de lanzamiento'!#REF!</definedName>
    <definedName name="XRefPaste141Row" hidden="1">[24]XREF!#REF!</definedName>
    <definedName name="XRefPaste142" hidden="1">'[54]GMP-9'!#REF!</definedName>
    <definedName name="XRefPaste142Row" hidden="1">#REF!</definedName>
    <definedName name="XRefPaste143" hidden="1">'[54]GMP-5'!#REF!</definedName>
    <definedName name="XRefPaste143Row" hidden="1">#REF!</definedName>
    <definedName name="XRefPaste144" hidden="1">'[54]GMP-5'!#REF!</definedName>
    <definedName name="XRefPaste144Row" hidden="1">#REF!</definedName>
    <definedName name="XRefPaste145" hidden="1">'[54]GMP-5'!#REF!</definedName>
    <definedName name="XRefPaste145Row" hidden="1">#REF!</definedName>
    <definedName name="XRefPaste146" hidden="1">'[54]GMP-5'!#REF!</definedName>
    <definedName name="XRefPaste146Row" hidden="1">#REF!</definedName>
    <definedName name="XRefPaste147" hidden="1">'[54]GMP-5'!#REF!</definedName>
    <definedName name="XRefPaste147Row" hidden="1">#REF!</definedName>
    <definedName name="XRefPaste148" hidden="1">'[54]GMP-5'!#REF!</definedName>
    <definedName name="XRefPaste148Row" hidden="1">#REF!</definedName>
    <definedName name="XRefPaste149" hidden="1">'[54]GMP-5'!#REF!</definedName>
    <definedName name="XRefPaste149Row" hidden="1">#REF!</definedName>
    <definedName name="XRefPaste14Row" hidden="1">[80]XREF!$6:$6</definedName>
    <definedName name="XRefPaste15" hidden="1">'[48]PAS juros'!#REF!</definedName>
    <definedName name="XRefPaste150" hidden="1">'[54]GMP-5'!#REF!</definedName>
    <definedName name="XRefPaste150Row" hidden="1">#REF!</definedName>
    <definedName name="XRefPaste151" hidden="1">'[27]Selección partidas que suman'!#REF!</definedName>
    <definedName name="XRefPaste151Row" hidden="1">#REF!</definedName>
    <definedName name="XRefPaste152" hidden="1">'[54]GMP-1'!#REF!</definedName>
    <definedName name="XRefPaste152Row" hidden="1">#REF!</definedName>
    <definedName name="XRefPaste153" hidden="1">'[54]GMP-5'!#REF!</definedName>
    <definedName name="XRefPaste153Row" hidden="1">#REF!</definedName>
    <definedName name="XRefPaste154" hidden="1">'[54]GMP-1'!#REF!</definedName>
    <definedName name="XRefPaste154Row" hidden="1">#REF!</definedName>
    <definedName name="XRefPaste155" hidden="1">'[54]GMP-1'!#REF!</definedName>
    <definedName name="XRefPaste155Row" hidden="1">#REF!</definedName>
    <definedName name="XRefPaste156" hidden="1">'[54]GMP-5'!#REF!</definedName>
    <definedName name="XRefPaste156Row" hidden="1">#REF!</definedName>
    <definedName name="XRefPaste157" hidden="1">'[54]GMP-1'!#REF!</definedName>
    <definedName name="XRefPaste157Row" hidden="1">#REF!</definedName>
    <definedName name="XRefPaste158" hidden="1">'[54]GMP-1'!#REF!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'[48]PAS juros'!#REF!</definedName>
    <definedName name="XRefPaste160" hidden="1">'[54]GMP-5'!#REF!</definedName>
    <definedName name="XRefPaste160Row" hidden="1">#REF!</definedName>
    <definedName name="XRefPaste161" hidden="1">'[55]Gastos de lanzamiento'!#REF!</definedName>
    <definedName name="XRefPaste161Row" hidden="1">#REF!</definedName>
    <definedName name="XRefPaste162" hidden="1">'[54]GMP-1'!#REF!</definedName>
    <definedName name="XRefPaste162Row" hidden="1">#REF!</definedName>
    <definedName name="XRefPaste163" hidden="1">'[63]Previsión Incob'!#REF!</definedName>
    <definedName name="XRefPaste163Row" hidden="1">#REF!</definedName>
    <definedName name="XRefPaste164" hidden="1">'[54]GMP-1'!#REF!</definedName>
    <definedName name="XRefPaste164Row" hidden="1">#REF!</definedName>
    <definedName name="XRefPaste165" hidden="1">'[54]GMP-1'!#REF!</definedName>
    <definedName name="XRefPaste165Row" hidden="1">#REF!</definedName>
    <definedName name="XRefPaste166" hidden="1">'[54]GMP-1'!#REF!</definedName>
    <definedName name="XRefPaste166Row" hidden="1">#REF!</definedName>
    <definedName name="XRefPaste167" hidden="1">'[54]GMP-1'!#REF!</definedName>
    <definedName name="XRefPaste167Row" hidden="1">#REF!</definedName>
    <definedName name="XRefPaste168" hidden="1">'[54]GMP-1'!#REF!</definedName>
    <definedName name="XRefPaste168Row" hidden="1">#REF!</definedName>
    <definedName name="XRefPaste169" hidden="1">'[54]GMP-1'!#REF!</definedName>
    <definedName name="XRefPaste169Row" hidden="1">#REF!</definedName>
    <definedName name="XRefPaste16Row" hidden="1">#REF!</definedName>
    <definedName name="XRefPaste17" hidden="1">'[48]PAS juros'!#REF!</definedName>
    <definedName name="XRefPaste170" hidden="1">'[54]GMP-1'!#REF!</definedName>
    <definedName name="XRefPaste170Row" hidden="1">#REF!</definedName>
    <definedName name="XRefPaste171" hidden="1">'[54]GMP-1'!#REF!</definedName>
    <definedName name="XRefPaste171Row" hidden="1">#REF!</definedName>
    <definedName name="XRefPaste172" hidden="1">'[54]GMP-1'!#REF!</definedName>
    <definedName name="XRefPaste172Row" hidden="1">#REF!</definedName>
    <definedName name="XRefPaste173" hidden="1">'[54]GMP-1'!#REF!</definedName>
    <definedName name="XRefPaste173Row" hidden="1">#REF!</definedName>
    <definedName name="XRefPaste174" hidden="1">'[54]GMP-1'!#REF!</definedName>
    <definedName name="XRefPaste174Row" hidden="1">#REF!</definedName>
    <definedName name="XRefPaste175" hidden="1">'[54]GMP-1'!#REF!</definedName>
    <definedName name="XRefPaste175Row" hidden="1">#REF!</definedName>
    <definedName name="XRefPaste176" hidden="1">'[54]GMP-1'!#REF!</definedName>
    <definedName name="XRefPaste176Row" hidden="1">#REF!</definedName>
    <definedName name="XRefPaste177" hidden="1">'[54]GMP-1'!#REF!</definedName>
    <definedName name="XRefPaste177Row" hidden="1">[24]XREF!#REF!</definedName>
    <definedName name="XRefPaste178" hidden="1">'[54]GMP-1'!#REF!</definedName>
    <definedName name="XRefPaste178Row" hidden="1">#REF!</definedName>
    <definedName name="XRefPaste179" hidden="1">'[54]GMP-1'!#REF!</definedName>
    <definedName name="XRefPaste179Row" hidden="1">#REF!</definedName>
    <definedName name="XRefPaste17Row" hidden="1">[49]XREF!#REF!</definedName>
    <definedName name="XRefPaste18" hidden="1">[47]Circularizações!#REF!</definedName>
    <definedName name="XRefPaste180" hidden="1">'[54]GMP-1'!#REF!</definedName>
    <definedName name="XRefPaste180Row" hidden="1">[24]XREF!#REF!</definedName>
    <definedName name="XRefPaste181" hidden="1">'[54]GMP-1'!#REF!</definedName>
    <definedName name="XRefPaste181Row" hidden="1">[24]XREF!#REF!</definedName>
    <definedName name="XRefPaste182" hidden="1">'[54]GMP-1'!#REF!</definedName>
    <definedName name="XRefPaste182Row" hidden="1">[24]XREF!#REF!</definedName>
    <definedName name="XRefPaste183" hidden="1">'[54]GMP-1'!#REF!</definedName>
    <definedName name="XRefPaste183Row" hidden="1">[24]XREF!#REF!</definedName>
    <definedName name="XRefPaste184" hidden="1">'[54]GMP-1'!#REF!</definedName>
    <definedName name="XRefPaste184Row" hidden="1">[24]XREF!#REF!</definedName>
    <definedName name="XRefPaste185" hidden="1">'[54]GMP-1'!#REF!</definedName>
    <definedName name="XRefPaste185Row" hidden="1">[24]XREF!#REF!</definedName>
    <definedName name="XRefPaste186" hidden="1">'[54]GMP-1'!#REF!</definedName>
    <definedName name="XRefPaste186Row" hidden="1">[24]XREF!#REF!</definedName>
    <definedName name="XRefPaste187" hidden="1">'[54]GMP-1'!#REF!</definedName>
    <definedName name="XRefPaste187Row" hidden="1">[24]XREF!#REF!</definedName>
    <definedName name="XRefPaste188" hidden="1">'[54]GMP-1'!#REF!</definedName>
    <definedName name="XRefPaste188Row" hidden="1">#REF!</definedName>
    <definedName name="XRefPaste189" hidden="1">'[54]GMP-1'!#REF!</definedName>
    <definedName name="XRefPaste189Row" hidden="1">[24]XREF!#REF!</definedName>
    <definedName name="XRefPaste18Row" hidden="1">#REF!</definedName>
    <definedName name="XRefPaste19" hidden="1">[47]Lead!#REF!</definedName>
    <definedName name="XRefPaste190" hidden="1">'[54]GMP-1'!#REF!</definedName>
    <definedName name="XRefPaste190Row" hidden="1">[24]XREF!#REF!</definedName>
    <definedName name="XRefPaste191" hidden="1">'[54]GMP-1'!#REF!</definedName>
    <definedName name="XRefPaste191Row" hidden="1">#REF!</definedName>
    <definedName name="XRefPaste192" hidden="1">'[54]GMP-1'!#REF!</definedName>
    <definedName name="XRefPaste192Row" hidden="1">#REF!</definedName>
    <definedName name="XRefPaste193Row" hidden="1">[24]XREF!#REF!</definedName>
    <definedName name="XRefPaste194" hidden="1">'[54]GMP-1'!#REF!</definedName>
    <definedName name="XRefPaste194Row" hidden="1">#REF!</definedName>
    <definedName name="XRefPaste195" hidden="1">'[54]GMP-1'!#REF!</definedName>
    <definedName name="XRefPaste195Row" hidden="1">#REF!</definedName>
    <definedName name="XRefPaste196Row" hidden="1">#REF!</definedName>
    <definedName name="XRefPaste197" hidden="1">'[54]GMP-1'!#REF!</definedName>
    <definedName name="XRefPaste197Row" hidden="1">#REF!</definedName>
    <definedName name="XRefPaste198" hidden="1">'[54]GMP-1'!#REF!</definedName>
    <definedName name="XRefPaste198Row" hidden="1">#REF!</definedName>
    <definedName name="XRefPaste199Row" hidden="1">#REF!</definedName>
    <definedName name="XRefPaste19Row" hidden="1">[49]XREF!#REF!</definedName>
    <definedName name="XRefPaste1Row" hidden="1">#REF!</definedName>
    <definedName name="XRefPaste2" hidden="1">'[48]PAS juros'!#REF!</definedName>
    <definedName name="XRefPaste20" hidden="1">'[48]PAS juros'!#REF!</definedName>
    <definedName name="XRefPaste200" hidden="1">'[54]GMP-1'!#REF!</definedName>
    <definedName name="XRefPaste200Row" hidden="1">#REF!</definedName>
    <definedName name="XRefPaste201" hidden="1">'[54]GMP-1'!#REF!</definedName>
    <definedName name="XRefPaste201Row" hidden="1">#REF!</definedName>
    <definedName name="XRefPaste202" hidden="1">'[54]GMP-1'!#REF!</definedName>
    <definedName name="XRefPaste202Row" hidden="1">#REF!</definedName>
    <definedName name="XRefPaste203" hidden="1">'[54]GMP-1'!#REF!</definedName>
    <definedName name="XRefPaste203Row" hidden="1">#REF!</definedName>
    <definedName name="XRefPaste204" hidden="1">'[54]GMP-1'!#REF!</definedName>
    <definedName name="XRefPaste204Row" hidden="1">#REF!</definedName>
    <definedName name="XRefPaste205" hidden="1">'[54]GMP-1'!#REF!</definedName>
    <definedName name="XRefPaste205Row" hidden="1">#REF!</definedName>
    <definedName name="XRefPaste206" hidden="1">'[54]GMP-1'!#REF!</definedName>
    <definedName name="XRefPaste206Row" hidden="1">#REF!</definedName>
    <definedName name="XRefPaste207" hidden="1">'[54]GMP-1'!#REF!</definedName>
    <definedName name="XRefPaste207Row" hidden="1">#REF!</definedName>
    <definedName name="XRefPaste208" hidden="1">'[54]GMP-1'!#REF!</definedName>
    <definedName name="XRefPaste208Row" hidden="1">#REF!</definedName>
    <definedName name="XRefPaste209" hidden="1">'[54]GMP-1'!#REF!</definedName>
    <definedName name="XRefPaste209Row" hidden="1">#REF!</definedName>
    <definedName name="XRefPaste20Row" hidden="1">#REF!</definedName>
    <definedName name="XRefPaste21" hidden="1">#REF!</definedName>
    <definedName name="XRefPaste210" hidden="1">'[54]GMP-1'!#REF!</definedName>
    <definedName name="XRefPaste210Row" hidden="1">#REF!</definedName>
    <definedName name="XRefPaste211" hidden="1">'[54]GMP-1'!#REF!</definedName>
    <definedName name="XRefPaste211Row" hidden="1">#REF!</definedName>
    <definedName name="XRefPaste212" hidden="1">'[54]GMP-1'!#REF!</definedName>
    <definedName name="XRefPaste212Row" hidden="1">#REF!</definedName>
    <definedName name="XRefPaste213" hidden="1">'[54]GMP-1'!#REF!</definedName>
    <definedName name="XRefPaste213Row" hidden="1">#REF!</definedName>
    <definedName name="XRefPaste214" hidden="1">'[54]GMP-1'!#REF!</definedName>
    <definedName name="XRefPaste214Row" hidden="1">#REF!</definedName>
    <definedName name="XRefPaste215" hidden="1">'[54]GMP-1'!#REF!</definedName>
    <definedName name="XRefPaste215Row" hidden="1">#REF!</definedName>
    <definedName name="XRefPaste216" hidden="1">'[54]GMP-1'!#REF!</definedName>
    <definedName name="XRefPaste216Row" hidden="1">#REF!</definedName>
    <definedName name="XRefPaste217" hidden="1">'[54]GMP-1'!#REF!</definedName>
    <definedName name="XRefPaste217Row" hidden="1">#REF!</definedName>
    <definedName name="XRefPaste218" hidden="1">'[54]GMP-1'!#REF!</definedName>
    <definedName name="XRefPaste218Row" hidden="1">#REF!</definedName>
    <definedName name="XRefPaste219Row" hidden="1">#REF!</definedName>
    <definedName name="XRefPaste21Row" hidden="1">[81]XREF!#REF!</definedName>
    <definedName name="XRefPaste22" hidden="1">#REF!</definedName>
    <definedName name="XRefPaste220" hidden="1">'[54]GMP-1'!#REF!</definedName>
    <definedName name="XRefPaste220Row" hidden="1">#REF!</definedName>
    <definedName name="XRefPaste221Row" hidden="1">#REF!</definedName>
    <definedName name="XRefPaste222" hidden="1">'[54]GMP-1'!#REF!</definedName>
    <definedName name="XRefPaste222Row" hidden="1">#REF!</definedName>
    <definedName name="XRefPaste223" hidden="1">'[54]GMP-1'!#REF!</definedName>
    <definedName name="XRefPaste223Row" hidden="1">#REF!</definedName>
    <definedName name="XRefPaste224" hidden="1">'[54]GMP-1'!#REF!</definedName>
    <definedName name="XRefPaste224Row" hidden="1">#REF!</definedName>
    <definedName name="XRefPaste225" hidden="1">'[54]GMP-1'!#REF!</definedName>
    <definedName name="XRefPaste225Row" hidden="1">#REF!</definedName>
    <definedName name="XRefPaste226" hidden="1">'[54]GMP-1'!#REF!</definedName>
    <definedName name="XRefPaste226Row" hidden="1">#REF!</definedName>
    <definedName name="XRefPaste227" hidden="1">'[54]GMP-1'!#REF!</definedName>
    <definedName name="XRefPaste227Row" hidden="1">#REF!</definedName>
    <definedName name="XRefPaste228" hidden="1">'[54]GMP-1'!#REF!</definedName>
    <definedName name="XRefPaste228Row" hidden="1">#REF!</definedName>
    <definedName name="XRefPaste229" hidden="1">'[54]GMP-1'!#REF!</definedName>
    <definedName name="XRefPaste229Row" hidden="1">#REF!</definedName>
    <definedName name="XRefPaste22Row" hidden="1">[81]XREF!#REF!</definedName>
    <definedName name="XRefPaste23" hidden="1">#REF!</definedName>
    <definedName name="XRefPaste230" hidden="1">'[54]GMP-1'!#REF!</definedName>
    <definedName name="XRefPaste230Row" hidden="1">#REF!</definedName>
    <definedName name="XRefPaste231" hidden="1">'[54]GMP-1'!#REF!</definedName>
    <definedName name="XRefPaste231Row" hidden="1">#REF!</definedName>
    <definedName name="XRefPaste232" hidden="1">'[54]GMP-1'!#REF!</definedName>
    <definedName name="XRefPaste232Row" hidden="1">#REF!</definedName>
    <definedName name="XRefPaste233" hidden="1">'[54]GMP-1'!#REF!</definedName>
    <definedName name="XRefPaste233Row" hidden="1">#REF!</definedName>
    <definedName name="XRefPaste234" hidden="1">'[54]GMP-1'!#REF!</definedName>
    <definedName name="XRefPaste234Row" hidden="1">#REF!</definedName>
    <definedName name="XRefPaste235" hidden="1">'[54]GMP-1'!#REF!</definedName>
    <definedName name="XRefPaste235Row" hidden="1">#REF!</definedName>
    <definedName name="XRefPaste236" hidden="1">'[54]GMP-1'!#REF!</definedName>
    <definedName name="XRefPaste236Row" hidden="1">#REF!</definedName>
    <definedName name="XRefPaste237" hidden="1">'[54]GMP-1'!#REF!</definedName>
    <definedName name="XRefPaste237Row" hidden="1">#REF!</definedName>
    <definedName name="XRefPaste238" hidden="1">'[54]GMP-1'!#REF!</definedName>
    <definedName name="XRefPaste238Row" hidden="1">#REF!</definedName>
    <definedName name="XRefPaste239" hidden="1">'[54]GMP-1'!#REF!</definedName>
    <definedName name="XRefPaste239Row" hidden="1">#REF!</definedName>
    <definedName name="XRefPaste23Row" hidden="1">[81]XREF!#REF!</definedName>
    <definedName name="XRefPaste24" hidden="1">#REF!</definedName>
    <definedName name="XRefPaste240" hidden="1">'[54]GMP-1'!#REF!</definedName>
    <definedName name="XRefPaste240Row" hidden="1">#REF!</definedName>
    <definedName name="XRefPaste241" hidden="1">'[54]GMP-1'!#REF!</definedName>
    <definedName name="XRefPaste241Row" hidden="1">#REF!</definedName>
    <definedName name="XRefPaste242" hidden="1">'[54]GMP-1'!#REF!</definedName>
    <definedName name="XRefPaste242Row" hidden="1">#REF!</definedName>
    <definedName name="XRefPaste243" hidden="1">'[54]GMP-1'!#REF!</definedName>
    <definedName name="XRefPaste243Row" hidden="1">#REF!</definedName>
    <definedName name="XRefPaste244Row" hidden="1">#REF!</definedName>
    <definedName name="XRefPaste245" hidden="1">'[54]GMP-1'!#REF!</definedName>
    <definedName name="XRefPaste245Row" hidden="1">#REF!</definedName>
    <definedName name="XRefPaste246Row" hidden="1">#REF!</definedName>
    <definedName name="XRefPaste247" hidden="1">'[54]GMP-1'!#REF!</definedName>
    <definedName name="XRefPaste248" hidden="1">'[54]GMP-1'!#REF!</definedName>
    <definedName name="XRefPaste249" hidden="1">'[54]GMP-1'!#REF!</definedName>
    <definedName name="XRefPaste24Row" hidden="1">[81]XREF!#REF!</definedName>
    <definedName name="XRefPaste25" hidden="1">#REF!</definedName>
    <definedName name="XRefPaste250" hidden="1">'[54]GMP-1'!#REF!</definedName>
    <definedName name="XRefPaste251" hidden="1">'[54]GMP-1'!#REF!</definedName>
    <definedName name="XRefPaste251Row" hidden="1">[27]XREF!#REF!</definedName>
    <definedName name="XRefPaste254" hidden="1">'[54]GMP-5'!#REF!</definedName>
    <definedName name="XRefPaste254Row" hidden="1">[55]XREF!#REF!</definedName>
    <definedName name="XRefPaste257" hidden="1">'[65]GMP-5'!#REF!</definedName>
    <definedName name="XRefPaste25Row" hidden="1">[82]XREF!#REF!</definedName>
    <definedName name="XRefPaste26" hidden="1">#REF!</definedName>
    <definedName name="XRefPaste262" hidden="1">'[54]GMP-5'!#REF!</definedName>
    <definedName name="XRefPaste263" hidden="1">'[65]GMP-5'!#REF!</definedName>
    <definedName name="XRefPaste264" hidden="1">'[65]GMP-5'!#REF!</definedName>
    <definedName name="XRefPaste267Row" hidden="1">[27]XREF!#REF!</definedName>
    <definedName name="XRefPaste26Row" hidden="1">#REF!</definedName>
    <definedName name="XRefPaste27" hidden="1">[54]Clientes!#REF!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'[24]Previsión Incob.'!#REF!</definedName>
    <definedName name="XRefPaste33Row" hidden="1">[30]XREF!#REF!</definedName>
    <definedName name="XRefPaste34" hidden="1">'[54]GMP-2'!#REF!</definedName>
    <definedName name="XRefPaste34Row" hidden="1">[30]XREF!#REF!</definedName>
    <definedName name="XRefPaste35" hidden="1">'[50]PAS Despesa pessoal'!#REF!</definedName>
    <definedName name="XRefPaste35Row" hidden="1">[59]XREF!#REF!</definedName>
    <definedName name="XRefPaste36" hidden="1">[52]Vendas!#REF!</definedName>
    <definedName name="XRefPaste36Row" hidden="1">[30]XREF!#REF!</definedName>
    <definedName name="XRefPaste37" hidden="1">[74]Deduções!#REF!</definedName>
    <definedName name="XRefPaste37Row" hidden="1">#REF!</definedName>
    <definedName name="XRefPaste38" hidden="1">[74]Deduções!#REF!</definedName>
    <definedName name="XRefPaste38Row" hidden="1">#REF!</definedName>
    <definedName name="XRefPaste39" hidden="1">[74]Deduções!#REF!</definedName>
    <definedName name="XRefPaste39Row" hidden="1">#REF!</definedName>
    <definedName name="XRefPaste3Row" hidden="1">[49]XREF!#REF!</definedName>
    <definedName name="XRefPaste4" hidden="1">#REF!</definedName>
    <definedName name="XRefPaste40" hidden="1">'[54]GMP-4'!#REF!</definedName>
    <definedName name="XRefPaste40Row" hidden="1">[30]XREF!#REF!</definedName>
    <definedName name="XRefPaste41" hidden="1">'[24]Previsión Incob.'!#REF!</definedName>
    <definedName name="XRefPaste41Row" hidden="1">[30]XREF!#REF!</definedName>
    <definedName name="XRefPaste42" hidden="1">#REF!</definedName>
    <definedName name="XRefPaste42Row" hidden="1">[30]XREF!#REF!</definedName>
    <definedName name="XRefPaste43" hidden="1">'[24]Previsión Incob.'!#REF!</definedName>
    <definedName name="XRefPaste43Row" hidden="1">[30]XREF!#REF!</definedName>
    <definedName name="XRefPaste44" hidden="1">'[62]Deposito Judicial'!#REF!</definedName>
    <definedName name="XRefPaste44Row" hidden="1">[62]XREF!#REF!</definedName>
    <definedName name="XRefPaste45" hidden="1">#REF!</definedName>
    <definedName name="XRefPaste45Row" hidden="1">[62]XREF!#REF!</definedName>
    <definedName name="XRefPaste46" hidden="1">#REF!</definedName>
    <definedName name="XRefPaste46Row" hidden="1">[30]XREF!#REF!</definedName>
    <definedName name="XRefPaste47" hidden="1">#REF!</definedName>
    <definedName name="XRefPaste47Row" hidden="1">[30]XREF!#REF!</definedName>
    <definedName name="XRefPaste48" hidden="1">#REF!</definedName>
    <definedName name="XRefPaste48Row" hidden="1">#REF!</definedName>
    <definedName name="XRefPaste49" hidden="1">'[54]GMP-2'!#REF!</definedName>
    <definedName name="XRefPaste49Row" hidden="1">#REF!</definedName>
    <definedName name="XRefPaste4Row" hidden="1">[49]XREF!#REF!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[83]Lead!#REF!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[84]XREF!#REF!</definedName>
    <definedName name="XRefPaste6" hidden="1">#REF!</definedName>
    <definedName name="XRefPaste60" hidden="1">#REF!</definedName>
    <definedName name="XRefPaste60Row" hidden="1">#REF!</definedName>
    <definedName name="XRefPaste61" hidden="1">'[54]GMP-2'!#REF!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'[48]PAS juros'!#REF!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[70]MMA!#REF!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'[53]Anexo 9'!#REF!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'[54]GMP-1'!#REF!</definedName>
    <definedName name="XRefPaste86Row" hidden="1">#REF!</definedName>
    <definedName name="XRefPaste87" hidden="1">'[54]GMP-1'!#REF!</definedName>
    <definedName name="XRefPaste87Row" hidden="1">#REF!</definedName>
    <definedName name="XRefPaste88" hidden="1">'[54]GMP-1'!#REF!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[85]XREF!#REF!</definedName>
    <definedName name="XRefPaste9" hidden="1">'[48]PAS juros'!#REF!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'[54]GMP-1'!#REF!</definedName>
    <definedName name="XRefPaste92Row" hidden="1">#REF!</definedName>
    <definedName name="XRefPaste93" hidden="1">'[54]GMP-1'!#REF!</definedName>
    <definedName name="XRefPaste93Row" hidden="1">[77]XREF!#REF!</definedName>
    <definedName name="XRefPaste94" hidden="1">'[54]GMP-1'!#REF!</definedName>
    <definedName name="XRefPaste94Row" hidden="1">[77]XREF!#REF!</definedName>
    <definedName name="XRefPaste95" hidden="1">#REF!</definedName>
    <definedName name="XRefPaste95Row" hidden="1">[77]XREF!#REF!</definedName>
    <definedName name="XRefPaste96" hidden="1">'[54]GMP-1'!#REF!</definedName>
    <definedName name="XRefPaste96Row" hidden="1">[77]XREF!#REF!</definedName>
    <definedName name="XRefPaste97" hidden="1">#REF!</definedName>
    <definedName name="XRefPaste97Row" hidden="1">[77]XREF!#REF!</definedName>
    <definedName name="XRefPaste98" hidden="1">#REF!</definedName>
    <definedName name="XRefPaste98Row" hidden="1">[77]XREF!#REF!</definedName>
    <definedName name="XRefPaste99" hidden="1">'[54]GMP-1'!#REF!</definedName>
    <definedName name="XRefPaste99Row" hidden="1">#REF!</definedName>
    <definedName name="XRefPaste9Row" hidden="1">#REF!</definedName>
    <definedName name="XRefPasteRangeCount" hidden="1">2</definedName>
    <definedName name="xxx" hidden="1">1</definedName>
    <definedName name="xxxx" hidden="1">#REF!</definedName>
    <definedName name="xxxxxxx" hidden="1">'[86]Pg Am'!$G$16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ani" hidden="1">#REF!</definedName>
    <definedName name="ZERO" localSheetId="1" hidden="1">{"'RATEIO RECEITA BRUTA'!$B$77:$C$106"}</definedName>
    <definedName name="ZERO" hidden="1">{"'RATEIO RECEITA BRUTA'!$B$77:$C$106"}</definedName>
    <definedName name="zz" localSheetId="1" hidden="1">{#N/A,#N/A,FALSE,"FlCx99";#N/A,#N/A,FALSE,"Dívida99"}</definedName>
    <definedName name="zz" hidden="1">{#N/A,#N/A,FALSE,"FlCx99";#N/A,#N/A,FALSE,"Dívida99"}</definedName>
    <definedName name="zzz" hidden="1">'[87]Seguros 2001-2002 {ppc}'!$Z$37</definedName>
  </definedNames>
  <calcPr calcId="191029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6" i="3" l="1"/>
  <c r="AF34" i="3" l="1"/>
  <c r="AF12" i="3"/>
  <c r="AF61" i="3" s="1"/>
  <c r="AF74" i="3" s="1"/>
  <c r="AF24" i="3"/>
  <c r="AF51" i="3" s="1"/>
  <c r="AF37" i="3"/>
  <c r="AF38" i="3"/>
  <c r="AF39" i="3"/>
  <c r="AF40" i="3"/>
  <c r="AF41" i="3"/>
  <c r="AF45" i="3"/>
  <c r="AF46" i="3"/>
  <c r="AF47" i="3"/>
  <c r="AF48" i="3"/>
  <c r="AF49" i="3"/>
  <c r="AF53" i="3"/>
  <c r="AF58" i="3"/>
  <c r="AF71" i="3"/>
  <c r="I12" i="3"/>
  <c r="J14" i="3"/>
  <c r="J12" i="3" s="1"/>
  <c r="V12" i="3"/>
  <c r="L12" i="3"/>
  <c r="M12" i="3"/>
  <c r="N12" i="3"/>
  <c r="N29" i="3" s="1"/>
  <c r="N32" i="3" s="1"/>
  <c r="O12" i="3"/>
  <c r="O29" i="3" s="1"/>
  <c r="O32" i="3" s="1"/>
  <c r="P12" i="3"/>
  <c r="Q12" i="3"/>
  <c r="R12" i="3"/>
  <c r="S12" i="3"/>
  <c r="T12" i="3"/>
  <c r="U12" i="3"/>
  <c r="W12" i="3"/>
  <c r="W29" i="3" s="1"/>
  <c r="W32" i="3" s="1"/>
  <c r="X12" i="3"/>
  <c r="X29" i="3" s="1"/>
  <c r="X32" i="3" s="1"/>
  <c r="Y12" i="3"/>
  <c r="Z12" i="3"/>
  <c r="Z29" i="3" s="1"/>
  <c r="Z32" i="3" s="1"/>
  <c r="AA12" i="3"/>
  <c r="AB12" i="3"/>
  <c r="AC12" i="3"/>
  <c r="AD12" i="3"/>
  <c r="AE12" i="3"/>
  <c r="AE69" i="3" s="1"/>
  <c r="AE78" i="3" s="1"/>
  <c r="K13" i="3"/>
  <c r="AE25" i="3"/>
  <c r="AE26" i="3"/>
  <c r="K15" i="3"/>
  <c r="K16" i="3"/>
  <c r="K17" i="3"/>
  <c r="K18" i="3"/>
  <c r="K19" i="3"/>
  <c r="K20" i="3"/>
  <c r="K21" i="3"/>
  <c r="K22" i="3"/>
  <c r="L24" i="3"/>
  <c r="L29" i="3" s="1"/>
  <c r="L32" i="3" s="1"/>
  <c r="M24" i="3"/>
  <c r="N24" i="3"/>
  <c r="O24" i="3"/>
  <c r="P24" i="3"/>
  <c r="P51" i="3" s="1"/>
  <c r="Q24" i="3"/>
  <c r="Q51" i="3" s="1"/>
  <c r="R24" i="3"/>
  <c r="S24" i="3"/>
  <c r="T24" i="3"/>
  <c r="T29" i="3" s="1"/>
  <c r="T32" i="3" s="1"/>
  <c r="U24" i="3"/>
  <c r="V24" i="3"/>
  <c r="V29" i="3" s="1"/>
  <c r="V32" i="3" s="1"/>
  <c r="W24" i="3"/>
  <c r="X24" i="3"/>
  <c r="Y24" i="3"/>
  <c r="Y51" i="3" s="1"/>
  <c r="Z24" i="3"/>
  <c r="AA24" i="3"/>
  <c r="AA29" i="3" s="1"/>
  <c r="AA32" i="3" s="1"/>
  <c r="AB25" i="3"/>
  <c r="AB24" i="3" s="1"/>
  <c r="AC25" i="3"/>
  <c r="AC24" i="3" s="1"/>
  <c r="AD25" i="3"/>
  <c r="AD26" i="3"/>
  <c r="R29" i="3"/>
  <c r="R32" i="3" s="1"/>
  <c r="S29" i="3"/>
  <c r="S32" i="3" s="1"/>
  <c r="C33" i="3"/>
  <c r="D33" i="3" s="1"/>
  <c r="E33" i="3" s="1"/>
  <c r="F33" i="3" s="1"/>
  <c r="G33" i="3" s="1"/>
  <c r="H33" i="3" s="1"/>
  <c r="I33" i="3" s="1"/>
  <c r="J33" i="3" s="1"/>
  <c r="K33" i="3" s="1"/>
  <c r="L33" i="3" s="1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C34" i="3"/>
  <c r="N51" i="3"/>
  <c r="O51" i="3"/>
  <c r="R51" i="3"/>
  <c r="S51" i="3"/>
  <c r="T37" i="3"/>
  <c r="T38" i="3"/>
  <c r="T39" i="3"/>
  <c r="T40" i="3"/>
  <c r="T41" i="3"/>
  <c r="T45" i="3"/>
  <c r="T46" i="3"/>
  <c r="T47" i="3"/>
  <c r="T48" i="3"/>
  <c r="T49" i="3"/>
  <c r="U37" i="3"/>
  <c r="U38" i="3"/>
  <c r="U39" i="3"/>
  <c r="U40" i="3"/>
  <c r="U41" i="3"/>
  <c r="U45" i="3"/>
  <c r="U46" i="3"/>
  <c r="U47" i="3"/>
  <c r="U48" i="3"/>
  <c r="U49" i="3"/>
  <c r="V37" i="3"/>
  <c r="V38" i="3"/>
  <c r="V39" i="3"/>
  <c r="V40" i="3"/>
  <c r="V36" i="3" s="1"/>
  <c r="V41" i="3"/>
  <c r="V45" i="3"/>
  <c r="V46" i="3"/>
  <c r="V47" i="3"/>
  <c r="V48" i="3"/>
  <c r="V49" i="3"/>
  <c r="V44" i="3"/>
  <c r="V51" i="3"/>
  <c r="W37" i="3"/>
  <c r="W38" i="3"/>
  <c r="W39" i="3"/>
  <c r="W40" i="3"/>
  <c r="W41" i="3"/>
  <c r="W36" i="3"/>
  <c r="W45" i="3"/>
  <c r="W46" i="3"/>
  <c r="W47" i="3"/>
  <c r="W48" i="3"/>
  <c r="W49" i="3"/>
  <c r="W51" i="3"/>
  <c r="X37" i="3"/>
  <c r="X38" i="3"/>
  <c r="X39" i="3"/>
  <c r="X40" i="3"/>
  <c r="X41" i="3"/>
  <c r="X45" i="3"/>
  <c r="X44" i="3" s="1"/>
  <c r="X46" i="3"/>
  <c r="X47" i="3"/>
  <c r="X48" i="3"/>
  <c r="X49" i="3"/>
  <c r="X51" i="3"/>
  <c r="Y37" i="3"/>
  <c r="Y38" i="3"/>
  <c r="Y39" i="3"/>
  <c r="Y40" i="3"/>
  <c r="Y41" i="3"/>
  <c r="Y45" i="3"/>
  <c r="Y46" i="3"/>
  <c r="Y47" i="3"/>
  <c r="Y48" i="3"/>
  <c r="Y49" i="3"/>
  <c r="Z37" i="3"/>
  <c r="Z38" i="3"/>
  <c r="Z39" i="3"/>
  <c r="Z40" i="3"/>
  <c r="Z41" i="3"/>
  <c r="Z45" i="3"/>
  <c r="Z44" i="3" s="1"/>
  <c r="Z46" i="3"/>
  <c r="Z47" i="3"/>
  <c r="Z48" i="3"/>
  <c r="Z49" i="3"/>
  <c r="Z51" i="3"/>
  <c r="AA37" i="3"/>
  <c r="AA36" i="3" s="1"/>
  <c r="AA38" i="3"/>
  <c r="AA39" i="3"/>
  <c r="AA40" i="3"/>
  <c r="AA41" i="3"/>
  <c r="AA45" i="3"/>
  <c r="AA46" i="3"/>
  <c r="AA47" i="3"/>
  <c r="AA48" i="3"/>
  <c r="AA49" i="3"/>
  <c r="AA51" i="3"/>
  <c r="AB37" i="3"/>
  <c r="AB38" i="3"/>
  <c r="AB39" i="3"/>
  <c r="AB40" i="3"/>
  <c r="AB41" i="3"/>
  <c r="AB45" i="3"/>
  <c r="AB46" i="3"/>
  <c r="AB47" i="3"/>
  <c r="AB48" i="3"/>
  <c r="AB49" i="3"/>
  <c r="AC37" i="3"/>
  <c r="AC38" i="3"/>
  <c r="AC39" i="3"/>
  <c r="AC40" i="3"/>
  <c r="AC41" i="3"/>
  <c r="AC45" i="3"/>
  <c r="AC46" i="3"/>
  <c r="AC47" i="3"/>
  <c r="AC48" i="3"/>
  <c r="AC49" i="3"/>
  <c r="AD37" i="3"/>
  <c r="AD38" i="3"/>
  <c r="AD39" i="3"/>
  <c r="AD40" i="3"/>
  <c r="AD41" i="3"/>
  <c r="AD45" i="3"/>
  <c r="AD46" i="3"/>
  <c r="AD47" i="3"/>
  <c r="AD44" i="3" s="1"/>
  <c r="AD48" i="3"/>
  <c r="AD49" i="3"/>
  <c r="AE37" i="3"/>
  <c r="AE38" i="3"/>
  <c r="AE39" i="3"/>
  <c r="AE40" i="3"/>
  <c r="AE41" i="3"/>
  <c r="AE45" i="3"/>
  <c r="AE46" i="3"/>
  <c r="AE47" i="3"/>
  <c r="AE48" i="3"/>
  <c r="AE49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L55" i="3"/>
  <c r="M55" i="3"/>
  <c r="P55" i="3"/>
  <c r="P56" i="3" s="1"/>
  <c r="Q55" i="3"/>
  <c r="Q56" i="3" s="1"/>
  <c r="R55" i="3"/>
  <c r="R56" i="3" s="1"/>
  <c r="S55" i="3"/>
  <c r="T55" i="3"/>
  <c r="U55" i="3"/>
  <c r="V55" i="3"/>
  <c r="Y55" i="3"/>
  <c r="Y56" i="3" s="1"/>
  <c r="Z55" i="3"/>
  <c r="Z56" i="3" s="1"/>
  <c r="AA55" i="3"/>
  <c r="AB55" i="3"/>
  <c r="AC55" i="3"/>
  <c r="AD55" i="3"/>
  <c r="AD56" i="3" s="1"/>
  <c r="L56" i="3"/>
  <c r="M56" i="3"/>
  <c r="S56" i="3"/>
  <c r="T56" i="3"/>
  <c r="U56" i="3"/>
  <c r="V56" i="3"/>
  <c r="AA56" i="3"/>
  <c r="AB56" i="3"/>
  <c r="AC56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L60" i="3"/>
  <c r="L73" i="3" s="1"/>
  <c r="M60" i="3"/>
  <c r="M73" i="3" s="1"/>
  <c r="N60" i="3"/>
  <c r="N73" i="3" s="1"/>
  <c r="R60" i="3"/>
  <c r="S60" i="3"/>
  <c r="S73" i="3" s="1"/>
  <c r="T60" i="3"/>
  <c r="T73" i="3" s="1"/>
  <c r="U60" i="3"/>
  <c r="U73" i="3" s="1"/>
  <c r="V60" i="3"/>
  <c r="Z60" i="3"/>
  <c r="AA60" i="3"/>
  <c r="AA73" i="3" s="1"/>
  <c r="AB60" i="3"/>
  <c r="AB73" i="3" s="1"/>
  <c r="AC60" i="3"/>
  <c r="AC73" i="3" s="1"/>
  <c r="AD60" i="3"/>
  <c r="L61" i="3"/>
  <c r="M61" i="3"/>
  <c r="P61" i="3"/>
  <c r="P74" i="3" s="1"/>
  <c r="Q61" i="3"/>
  <c r="Q74" i="3" s="1"/>
  <c r="R61" i="3"/>
  <c r="S61" i="3"/>
  <c r="T61" i="3"/>
  <c r="U61" i="3"/>
  <c r="V61" i="3"/>
  <c r="Y61" i="3"/>
  <c r="Y74" i="3" s="1"/>
  <c r="Z61" i="3"/>
  <c r="AA61" i="3"/>
  <c r="AB61" i="3"/>
  <c r="AC61" i="3"/>
  <c r="AD61" i="3"/>
  <c r="L62" i="3"/>
  <c r="L76" i="3" s="1"/>
  <c r="M62" i="3"/>
  <c r="M76" i="3" s="1"/>
  <c r="R62" i="3"/>
  <c r="S62" i="3"/>
  <c r="T62" i="3"/>
  <c r="U62" i="3"/>
  <c r="V62" i="3"/>
  <c r="Z62" i="3"/>
  <c r="Z76" i="3" s="1"/>
  <c r="AA62" i="3"/>
  <c r="AA76" i="3" s="1"/>
  <c r="AB62" i="3"/>
  <c r="AC62" i="3"/>
  <c r="AD62" i="3"/>
  <c r="L63" i="3"/>
  <c r="M63" i="3"/>
  <c r="M77" i="3" s="1"/>
  <c r="P63" i="3"/>
  <c r="P77" i="3" s="1"/>
  <c r="Q63" i="3"/>
  <c r="R63" i="3"/>
  <c r="S63" i="3"/>
  <c r="T63" i="3"/>
  <c r="U63" i="3"/>
  <c r="V63" i="3"/>
  <c r="W63" i="3"/>
  <c r="W77" i="3" s="1"/>
  <c r="X63" i="3"/>
  <c r="X77" i="3" s="1"/>
  <c r="Y63" i="3"/>
  <c r="Z63" i="3"/>
  <c r="AA63" i="3"/>
  <c r="AB63" i="3"/>
  <c r="AC63" i="3"/>
  <c r="AD63" i="3"/>
  <c r="L64" i="3"/>
  <c r="M64" i="3"/>
  <c r="R64" i="3"/>
  <c r="S64" i="3"/>
  <c r="T64" i="3"/>
  <c r="U64" i="3"/>
  <c r="V64" i="3"/>
  <c r="V76" i="3" s="1"/>
  <c r="Z64" i="3"/>
  <c r="AA64" i="3"/>
  <c r="AB64" i="3"/>
  <c r="AC64" i="3"/>
  <c r="AD64" i="3"/>
  <c r="L65" i="3"/>
  <c r="M65" i="3"/>
  <c r="N65" i="3"/>
  <c r="O65" i="3"/>
  <c r="P65" i="3"/>
  <c r="Q65" i="3"/>
  <c r="R65" i="3"/>
  <c r="R76" i="3" s="1"/>
  <c r="S65" i="3"/>
  <c r="T65" i="3"/>
  <c r="U65" i="3"/>
  <c r="V65" i="3"/>
  <c r="W65" i="3"/>
  <c r="Y65" i="3"/>
  <c r="Z65" i="3"/>
  <c r="AA65" i="3"/>
  <c r="AB65" i="3"/>
  <c r="AC65" i="3"/>
  <c r="AD65" i="3"/>
  <c r="AD76" i="3" s="1"/>
  <c r="L66" i="3"/>
  <c r="L75" i="3" s="1"/>
  <c r="M66" i="3"/>
  <c r="M75" i="3" s="1"/>
  <c r="N66" i="3"/>
  <c r="N75" i="3" s="1"/>
  <c r="R66" i="3"/>
  <c r="S66" i="3"/>
  <c r="S75" i="3" s="1"/>
  <c r="T66" i="3"/>
  <c r="T75" i="3" s="1"/>
  <c r="U66" i="3"/>
  <c r="U75" i="3" s="1"/>
  <c r="V66" i="3"/>
  <c r="V75" i="3" s="1"/>
  <c r="Z66" i="3"/>
  <c r="AA66" i="3"/>
  <c r="AA75" i="3" s="1"/>
  <c r="AB66" i="3"/>
  <c r="AB75" i="3" s="1"/>
  <c r="AC66" i="3"/>
  <c r="AC75" i="3" s="1"/>
  <c r="AD66" i="3"/>
  <c r="L67" i="3"/>
  <c r="M67" i="3"/>
  <c r="N67" i="3"/>
  <c r="P67" i="3"/>
  <c r="Q67" i="3"/>
  <c r="R67" i="3"/>
  <c r="S67" i="3"/>
  <c r="S76" i="3" s="1"/>
  <c r="T67" i="3"/>
  <c r="U67" i="3"/>
  <c r="U76" i="3" s="1"/>
  <c r="V67" i="3"/>
  <c r="Y67" i="3"/>
  <c r="Z67" i="3"/>
  <c r="AA67" i="3"/>
  <c r="AB67" i="3"/>
  <c r="AC67" i="3"/>
  <c r="AD67" i="3"/>
  <c r="L68" i="3"/>
  <c r="M68" i="3"/>
  <c r="R68" i="3"/>
  <c r="S68" i="3"/>
  <c r="T68" i="3"/>
  <c r="T76" i="3" s="1"/>
  <c r="U68" i="3"/>
  <c r="V68" i="3"/>
  <c r="Z68" i="3"/>
  <c r="AA68" i="3"/>
  <c r="AB68" i="3"/>
  <c r="AC68" i="3"/>
  <c r="AD68" i="3"/>
  <c r="L69" i="3"/>
  <c r="L78" i="3" s="1"/>
  <c r="M69" i="3"/>
  <c r="M78" i="3" s="1"/>
  <c r="P69" i="3"/>
  <c r="P78" i="3" s="1"/>
  <c r="Q69" i="3"/>
  <c r="Q78" i="3" s="1"/>
  <c r="R69" i="3"/>
  <c r="R78" i="3" s="1"/>
  <c r="S69" i="3"/>
  <c r="T69" i="3"/>
  <c r="U69" i="3"/>
  <c r="U78" i="3" s="1"/>
  <c r="V69" i="3"/>
  <c r="Y69" i="3"/>
  <c r="Y78" i="3" s="1"/>
  <c r="Z69" i="3"/>
  <c r="Z78" i="3" s="1"/>
  <c r="AA69" i="3"/>
  <c r="AB69" i="3"/>
  <c r="AC69" i="3"/>
  <c r="AC78" i="3" s="1"/>
  <c r="AD69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R73" i="3"/>
  <c r="V73" i="3"/>
  <c r="Z73" i="3"/>
  <c r="AD73" i="3"/>
  <c r="L74" i="3"/>
  <c r="M74" i="3"/>
  <c r="R74" i="3"/>
  <c r="S74" i="3"/>
  <c r="T74" i="3"/>
  <c r="U74" i="3"/>
  <c r="V74" i="3"/>
  <c r="Z74" i="3"/>
  <c r="AA74" i="3"/>
  <c r="AB74" i="3"/>
  <c r="AC74" i="3"/>
  <c r="AD74" i="3"/>
  <c r="R75" i="3"/>
  <c r="Z75" i="3"/>
  <c r="AD75" i="3"/>
  <c r="AC76" i="3"/>
  <c r="L77" i="3"/>
  <c r="Q77" i="3"/>
  <c r="R77" i="3"/>
  <c r="S77" i="3"/>
  <c r="T77" i="3"/>
  <c r="U77" i="3"/>
  <c r="V77" i="3"/>
  <c r="Y77" i="3"/>
  <c r="Z77" i="3"/>
  <c r="AA77" i="3"/>
  <c r="AB77" i="3"/>
  <c r="AC77" i="3"/>
  <c r="AD77" i="3"/>
  <c r="S78" i="3"/>
  <c r="T78" i="3"/>
  <c r="V78" i="3"/>
  <c r="AA78" i="3"/>
  <c r="AB78" i="3"/>
  <c r="AD78" i="3"/>
  <c r="AE63" i="3" l="1"/>
  <c r="AE77" i="3" s="1"/>
  <c r="AE65" i="3"/>
  <c r="AE36" i="3"/>
  <c r="AF68" i="3"/>
  <c r="AF60" i="3"/>
  <c r="AF73" i="3" s="1"/>
  <c r="AF66" i="3"/>
  <c r="AF75" i="3" s="1"/>
  <c r="AF62" i="3"/>
  <c r="AF44" i="3"/>
  <c r="AF36" i="3"/>
  <c r="AF67" i="3"/>
  <c r="AF65" i="3"/>
  <c r="AF55" i="3"/>
  <c r="AF56" i="3" s="1"/>
  <c r="AF64" i="3"/>
  <c r="AF29" i="3"/>
  <c r="AF63" i="3"/>
  <c r="AF77" i="3" s="1"/>
  <c r="AF69" i="3"/>
  <c r="AF78" i="3" s="1"/>
  <c r="X69" i="3"/>
  <c r="X78" i="3" s="1"/>
  <c r="N69" i="3"/>
  <c r="N78" i="3" s="1"/>
  <c r="AE67" i="3"/>
  <c r="W67" i="3"/>
  <c r="O67" i="3"/>
  <c r="X65" i="3"/>
  <c r="AB76" i="3"/>
  <c r="N62" i="3"/>
  <c r="AE44" i="3"/>
  <c r="T36" i="3"/>
  <c r="AE24" i="3"/>
  <c r="Y29" i="3"/>
  <c r="Y32" i="3" s="1"/>
  <c r="P29" i="3"/>
  <c r="P32" i="3" s="1"/>
  <c r="N63" i="3"/>
  <c r="N77" i="3" s="1"/>
  <c r="AE61" i="3"/>
  <c r="AE74" i="3" s="1"/>
  <c r="W61" i="3"/>
  <c r="W74" i="3" s="1"/>
  <c r="O61" i="3"/>
  <c r="O74" i="3" s="1"/>
  <c r="X55" i="3"/>
  <c r="X56" i="3" s="1"/>
  <c r="T44" i="3"/>
  <c r="N61" i="3"/>
  <c r="N74" i="3" s="1"/>
  <c r="AE55" i="3"/>
  <c r="AE56" i="3" s="1"/>
  <c r="W55" i="3"/>
  <c r="W56" i="3" s="1"/>
  <c r="O55" i="3"/>
  <c r="O56" i="3" s="1"/>
  <c r="AC44" i="3"/>
  <c r="AC36" i="3"/>
  <c r="AA44" i="3"/>
  <c r="AA35" i="3" s="1"/>
  <c r="X36" i="3"/>
  <c r="AD24" i="3"/>
  <c r="V35" i="3"/>
  <c r="O63" i="3"/>
  <c r="O77" i="3" s="1"/>
  <c r="X61" i="3"/>
  <c r="X74" i="3" s="1"/>
  <c r="W44" i="3"/>
  <c r="W35" i="3" s="1"/>
  <c r="N68" i="3"/>
  <c r="N55" i="3"/>
  <c r="N56" i="3" s="1"/>
  <c r="U29" i="3"/>
  <c r="U32" i="3" s="1"/>
  <c r="M29" i="3"/>
  <c r="M32" i="3" s="1"/>
  <c r="AB36" i="3"/>
  <c r="U44" i="3"/>
  <c r="U36" i="3"/>
  <c r="W69" i="3"/>
  <c r="W78" i="3" s="1"/>
  <c r="O69" i="3"/>
  <c r="O78" i="3" s="1"/>
  <c r="X67" i="3"/>
  <c r="N64" i="3"/>
  <c r="AD36" i="3"/>
  <c r="Q29" i="3"/>
  <c r="Q32" i="3" s="1"/>
  <c r="AB44" i="3"/>
  <c r="AB35" i="3" s="1"/>
  <c r="Y44" i="3"/>
  <c r="Y36" i="3"/>
  <c r="AE51" i="3"/>
  <c r="AE29" i="3"/>
  <c r="Z36" i="3"/>
  <c r="Z35" i="3" s="1"/>
  <c r="X35" i="3"/>
  <c r="AC29" i="3"/>
  <c r="AC32" i="3" s="1"/>
  <c r="AC51" i="3"/>
  <c r="AC35" i="3" s="1"/>
  <c r="K12" i="3"/>
  <c r="L37" i="3"/>
  <c r="L47" i="3"/>
  <c r="M33" i="3"/>
  <c r="L38" i="3"/>
  <c r="L48" i="3"/>
  <c r="L39" i="3"/>
  <c r="L49" i="3"/>
  <c r="L40" i="3"/>
  <c r="L41" i="3"/>
  <c r="L45" i="3"/>
  <c r="L46" i="3"/>
  <c r="AB29" i="3"/>
  <c r="AB32" i="3" s="1"/>
  <c r="AB51" i="3"/>
  <c r="Y68" i="3"/>
  <c r="Q68" i="3"/>
  <c r="Y66" i="3"/>
  <c r="Y75" i="3" s="1"/>
  <c r="Q66" i="3"/>
  <c r="Q75" i="3" s="1"/>
  <c r="Y64" i="3"/>
  <c r="Q64" i="3"/>
  <c r="Y62" i="3"/>
  <c r="Q62" i="3"/>
  <c r="Q76" i="3" s="1"/>
  <c r="Y60" i="3"/>
  <c r="Y73" i="3" s="1"/>
  <c r="Q60" i="3"/>
  <c r="Q73" i="3" s="1"/>
  <c r="K14" i="3"/>
  <c r="X68" i="3"/>
  <c r="P68" i="3"/>
  <c r="X66" i="3"/>
  <c r="X75" i="3" s="1"/>
  <c r="P66" i="3"/>
  <c r="P75" i="3" s="1"/>
  <c r="X64" i="3"/>
  <c r="P64" i="3"/>
  <c r="X62" i="3"/>
  <c r="P62" i="3"/>
  <c r="X60" i="3"/>
  <c r="X73" i="3" s="1"/>
  <c r="P60" i="3"/>
  <c r="P73" i="3" s="1"/>
  <c r="T51" i="3"/>
  <c r="L51" i="3"/>
  <c r="AE68" i="3"/>
  <c r="W68" i="3"/>
  <c r="O68" i="3"/>
  <c r="AE66" i="3"/>
  <c r="AE75" i="3" s="1"/>
  <c r="W66" i="3"/>
  <c r="W75" i="3" s="1"/>
  <c r="O66" i="3"/>
  <c r="O75" i="3" s="1"/>
  <c r="AE64" i="3"/>
  <c r="W64" i="3"/>
  <c r="O64" i="3"/>
  <c r="AE62" i="3"/>
  <c r="W62" i="3"/>
  <c r="O62" i="3"/>
  <c r="AE60" i="3"/>
  <c r="AE73" i="3" s="1"/>
  <c r="W60" i="3"/>
  <c r="W73" i="3" s="1"/>
  <c r="O60" i="3"/>
  <c r="O73" i="3" s="1"/>
  <c r="U51" i="3"/>
  <c r="M51" i="3"/>
  <c r="AG24" i="3" l="1"/>
  <c r="AG30" i="3"/>
  <c r="AE35" i="3"/>
  <c r="AF76" i="3"/>
  <c r="AF35" i="3"/>
  <c r="AF32" i="3"/>
  <c r="AG19" i="3"/>
  <c r="AG27" i="3"/>
  <c r="AG18" i="3"/>
  <c r="AG26" i="3"/>
  <c r="AG17" i="3"/>
  <c r="AG25" i="3"/>
  <c r="AG16" i="3"/>
  <c r="AG15" i="3"/>
  <c r="AG20" i="3"/>
  <c r="AG22" i="3"/>
  <c r="AG14" i="3"/>
  <c r="AG21" i="3"/>
  <c r="AG13" i="3"/>
  <c r="U35" i="3"/>
  <c r="AE76" i="3"/>
  <c r="Y35" i="3"/>
  <c r="N76" i="3"/>
  <c r="T35" i="3"/>
  <c r="AD29" i="3"/>
  <c r="AD32" i="3" s="1"/>
  <c r="AD51" i="3"/>
  <c r="AD35" i="3" s="1"/>
  <c r="O76" i="3"/>
  <c r="X76" i="3"/>
  <c r="W76" i="3"/>
  <c r="AE32" i="3"/>
  <c r="Y76" i="3"/>
  <c r="M39" i="3"/>
  <c r="M49" i="3"/>
  <c r="M40" i="3"/>
  <c r="N33" i="3"/>
  <c r="M41" i="3"/>
  <c r="M48" i="3"/>
  <c r="M45" i="3"/>
  <c r="M38" i="3"/>
  <c r="M46" i="3"/>
  <c r="M37" i="3"/>
  <c r="M47" i="3"/>
  <c r="L44" i="3"/>
  <c r="P76" i="3"/>
  <c r="L36" i="3"/>
  <c r="L35" i="3" l="1"/>
  <c r="M36" i="3"/>
  <c r="M44" i="3"/>
  <c r="M35" i="3" s="1"/>
  <c r="N41" i="3"/>
  <c r="N45" i="3"/>
  <c r="O33" i="3"/>
  <c r="N46" i="3"/>
  <c r="N37" i="3"/>
  <c r="N47" i="3"/>
  <c r="N38" i="3"/>
  <c r="N48" i="3"/>
  <c r="N39" i="3"/>
  <c r="N49" i="3"/>
  <c r="N40" i="3"/>
  <c r="N36" i="3" l="1"/>
  <c r="O45" i="3"/>
  <c r="O46" i="3"/>
  <c r="O37" i="3"/>
  <c r="O47" i="3"/>
  <c r="O38" i="3"/>
  <c r="O48" i="3"/>
  <c r="P33" i="3"/>
  <c r="O39" i="3"/>
  <c r="O49" i="3"/>
  <c r="O40" i="3"/>
  <c r="O41" i="3"/>
  <c r="N44" i="3"/>
  <c r="N35" i="3" l="1"/>
  <c r="P37" i="3"/>
  <c r="P47" i="3"/>
  <c r="P38" i="3"/>
  <c r="P48" i="3"/>
  <c r="P39" i="3"/>
  <c r="P49" i="3"/>
  <c r="P40" i="3"/>
  <c r="P46" i="3"/>
  <c r="P41" i="3"/>
  <c r="Q33" i="3"/>
  <c r="P45" i="3"/>
  <c r="O36" i="3"/>
  <c r="O44" i="3"/>
  <c r="O35" i="3" l="1"/>
  <c r="P44" i="3"/>
  <c r="Q39" i="3"/>
  <c r="Q49" i="3"/>
  <c r="Q40" i="3"/>
  <c r="Q41" i="3"/>
  <c r="Q45" i="3"/>
  <c r="Q37" i="3"/>
  <c r="Q38" i="3"/>
  <c r="Q46" i="3"/>
  <c r="R33" i="3"/>
  <c r="Q47" i="3"/>
  <c r="Q48" i="3"/>
  <c r="P36" i="3"/>
  <c r="P35" i="3" s="1"/>
  <c r="Q44" i="3" l="1"/>
  <c r="Q36" i="3"/>
  <c r="R41" i="3"/>
  <c r="R45" i="3"/>
  <c r="R46" i="3"/>
  <c r="R40" i="3"/>
  <c r="R37" i="3"/>
  <c r="R47" i="3"/>
  <c r="S33" i="3"/>
  <c r="R38" i="3"/>
  <c r="R48" i="3"/>
  <c r="R39" i="3"/>
  <c r="R49" i="3"/>
  <c r="Q35" i="3" l="1"/>
  <c r="R36" i="3"/>
  <c r="R44" i="3"/>
  <c r="S45" i="3"/>
  <c r="S46" i="3"/>
  <c r="S37" i="3"/>
  <c r="S47" i="3"/>
  <c r="S38" i="3"/>
  <c r="S48" i="3"/>
  <c r="S39" i="3"/>
  <c r="S49" i="3"/>
  <c r="S40" i="3"/>
  <c r="S41" i="3"/>
  <c r="R35" i="3" l="1"/>
  <c r="S36" i="3"/>
  <c r="S44" i="3"/>
  <c r="S35" i="3" l="1"/>
</calcChain>
</file>

<file path=xl/sharedStrings.xml><?xml version="1.0" encoding="utf-8"?>
<sst xmlns="http://schemas.openxmlformats.org/spreadsheetml/2006/main" count="134" uniqueCount="78">
  <si>
    <t>NAV</t>
  </si>
  <si>
    <t>The Craftory</t>
  </si>
  <si>
    <t>Expanding Capital</t>
  </si>
  <si>
    <t>Blu</t>
  </si>
  <si>
    <t>Quero</t>
  </si>
  <si>
    <t>CERC</t>
  </si>
  <si>
    <t>Sim;paul</t>
  </si>
  <si>
    <t>2T20</t>
  </si>
  <si>
    <t>3T20</t>
  </si>
  <si>
    <t>4T20</t>
  </si>
  <si>
    <t>1T21</t>
  </si>
  <si>
    <t>Caixa e Equivalentes de Caixa</t>
  </si>
  <si>
    <t>Dívida Bruta</t>
  </si>
  <si>
    <t>Valores em BRL M</t>
  </si>
  <si>
    <t>Portfólio</t>
  </si>
  <si>
    <t>Geografia</t>
  </si>
  <si>
    <t>Setor</t>
  </si>
  <si>
    <t>Fundação</t>
  </si>
  <si>
    <t>Metodologia de Valuation</t>
  </si>
  <si>
    <t>Portfólio de Investimentos</t>
  </si>
  <si>
    <t>Consumer Packaged Goods</t>
  </si>
  <si>
    <t>EUA</t>
  </si>
  <si>
    <t>Brasil</t>
  </si>
  <si>
    <t>Fintech</t>
  </si>
  <si>
    <t>Edtech</t>
  </si>
  <si>
    <t>Custo</t>
  </si>
  <si>
    <t>Caixa + Outros Atívos e Passivos</t>
  </si>
  <si>
    <t>Caixa</t>
  </si>
  <si>
    <t>Dívida</t>
  </si>
  <si>
    <t>Outros Atívos e Passivos</t>
  </si>
  <si>
    <t>Outros</t>
  </si>
  <si>
    <t>NAV Total</t>
  </si>
  <si>
    <t>Portfólio Principal</t>
  </si>
  <si>
    <t>Outros Investimentos</t>
  </si>
  <si>
    <t>Exposição Geográfica</t>
  </si>
  <si>
    <t>Exposição Setorial</t>
  </si>
  <si>
    <t>Número de Ações</t>
  </si>
  <si>
    <t>NAV / Ação</t>
  </si>
  <si>
    <t>Ano do Investimento Inicial</t>
  </si>
  <si>
    <t>* The Craftory e Expanding Capital reportam seus NAVs trimestralmente e são auditadas anualmente. Suas metodologias de valuation seguem as normas do IPEV (International Private Equity and Venture Capital Valuation) e incluem Custo, Transação mais Recente, Múltiplos e Fluxo de Caixa Descontado.</t>
  </si>
  <si>
    <t>EUA e Europa</t>
  </si>
  <si>
    <t>Venture Capital no Vale do Silício</t>
  </si>
  <si>
    <t>2T21</t>
  </si>
  <si>
    <t>Participação no Portfólio</t>
  </si>
  <si>
    <t>Setores do Portfólio de Investimentos</t>
  </si>
  <si>
    <t>Ownership G2D</t>
  </si>
  <si>
    <t>n/a</t>
  </si>
  <si>
    <t>3T21</t>
  </si>
  <si>
    <t>% do NAV</t>
  </si>
  <si>
    <t>4T21</t>
  </si>
  <si>
    <t>MOIC</t>
  </si>
  <si>
    <t>Distribuições</t>
  </si>
  <si>
    <t>1T22</t>
  </si>
  <si>
    <t>Digibee</t>
  </si>
  <si>
    <t>iPaaS</t>
  </si>
  <si>
    <t>2T22</t>
  </si>
  <si>
    <t>Multiplo de comparáveis</t>
  </si>
  <si>
    <t>2TM</t>
  </si>
  <si>
    <t>3T22</t>
  </si>
  <si>
    <t>4T22</t>
  </si>
  <si>
    <t>Transação recente</t>
  </si>
  <si>
    <t>Baixado para perda</t>
  </si>
  <si>
    <t>Liquidação preferencial</t>
  </si>
  <si>
    <t>Patrimônio Líquido</t>
  </si>
  <si>
    <t>1T23</t>
  </si>
  <si>
    <t>Stripe</t>
  </si>
  <si>
    <t>2T23</t>
  </si>
  <si>
    <t>3T23</t>
  </si>
  <si>
    <t>Rain</t>
  </si>
  <si>
    <t>HRtech</t>
  </si>
  <si>
    <t>4T23</t>
  </si>
  <si>
    <t>1T24</t>
  </si>
  <si>
    <t>2T24</t>
  </si>
  <si>
    <t>3T24</t>
  </si>
  <si>
    <t>4T24</t>
  </si>
  <si>
    <t>1T25</t>
  </si>
  <si>
    <t>Planilha Interativa
2T25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</si>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</sst>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[$-409]mmm\-yy;@"/>
    <numFmt numFmtId="166" formatCode="#,##0.0_);\(#,##0.0\);#,##0.0_);@_)"/>
    <numFmt numFmtId="167" formatCode="0.0%"/>
    <numFmt numFmtId="168" formatCode="#,##0.0_);\(#,##0.0\)"/>
    <numFmt numFmtId="169" formatCode="_(0.0\x_);_(0.0\x_);_(&quot;–&quot;_);@_)"/>
    <numFmt numFmtId="170" formatCode="_(#,##0.0%_);\(#,##0.0%\);_(&quot;–&quot;_);@_)"/>
    <numFmt numFmtId="171" formatCode="_(#,##0.0_);\(#,##0.0\);_(&quot;–&quot;_);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48"/>
      <color theme="0"/>
      <name val="Segoe UI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rgb="FF00002E"/>
      <name val="Aptos"/>
      <family val="2"/>
    </font>
    <font>
      <sz val="9"/>
      <name val="Aptos"/>
      <family val="2"/>
    </font>
    <font>
      <sz val="9"/>
      <color rgb="FF0000FF"/>
      <name val="Aptos"/>
      <family val="2"/>
    </font>
    <font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b/>
      <sz val="9"/>
      <color rgb="FF00002E"/>
      <name val="Aptos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98FA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70" fontId="4" fillId="2" borderId="0" xfId="1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39" fontId="4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1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171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167" fontId="5" fillId="0" borderId="0" xfId="1" applyNumberFormat="1" applyFont="1" applyFill="1" applyBorder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168" fontId="8" fillId="0" borderId="0" xfId="0" applyNumberFormat="1" applyFont="1" applyAlignment="1">
      <alignment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8FA2"/>
      <color rgb="FF3FA0B3"/>
      <color rgb="FF4194B1"/>
      <color rgb="FF508DA2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9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119776</xdr:colOff>
      <xdr:row>1</xdr:row>
      <xdr:rowOff>159446</xdr:rowOff>
    </xdr:from>
    <xdr:to>
      <xdr:col>5</xdr:col>
      <xdr:colOff>402572</xdr:colOff>
      <xdr:row>23</xdr:row>
      <xdr:rowOff>43640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3242E67-70DF-4B7B-9823-D2172BC0B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119776" y="349946"/>
          <a:ext cx="3347361" cy="4075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26229</xdr:rowOff>
    </xdr:from>
    <xdr:to>
      <xdr:col>1</xdr:col>
      <xdr:colOff>790223</xdr:colOff>
      <xdr:row>7</xdr:row>
      <xdr:rowOff>134097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EC362CBD-B0F1-43DA-9638-9F5CB630D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0" y="26229"/>
          <a:ext cx="965075" cy="1177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57150</xdr:rowOff>
    </xdr:from>
    <xdr:to>
      <xdr:col>19</xdr:col>
      <xdr:colOff>0</xdr:colOff>
      <xdr:row>32</xdr:row>
      <xdr:rowOff>173824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4CABD-ACD6-4F76-8407-00AF85DE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57150"/>
          <a:ext cx="11611247" cy="62126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investiments-my.sharepoint.com/personal/levy_soares_gp_com_br/Documents/Desktop/G2D_Tabelas%20Memorando%20Definitiv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MTYMXEXCP1\DATOS$\DATOS\ADMON\MICCONT\SHT71297\IAY\AYM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srv\company\Contabilidad\2008\2008\Auditoria\Adeco%20Arg\Diciembre%202008\Sumas%20y%20armados%20balance\CP%20Sin%20un%20movimien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Arla\Provisi&#243;n%20Dic%2003\C&#225;lculo%20amort%20impositv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rane\Local%20Settings\Temporary%20Internet%20Files\OLK77\data\Paper%20&amp;%20Forest\Comps\extra%20pag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\m\Or&#231;amento%20Cont&#225;bil\Or&#231;amento%202003\Realizado\Real%202.003\Comparativo%20Corporati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cobo\Local%20Settings\Temporary%20Internet%20Files\OLK4\An&#225;lise%20de%20balan&#231;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6045d\p2007\Rubens\Planejamento%200001%20progr%20picci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cobo\Local%20Settings\Temporary%20Internet%20Files\OLK4\An&#225;lise%20de%20balan&#231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RESULTADO-%20Fdo%20UBB%20Qualifie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AutoBAn%2031.12.2003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3.Portfolio/4.%20G2D/5.%20Monitoring/1.%20NAV/G2D%20-%20NAV%20Composition%20(2021.05.25A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1%20INVERSIONES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081142\m081142\ARQUIVO%20DE%20TRABALHO\MARY\Luci\G7ABR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lx%202004%20Empr&#233;stimos%20e%20Financiamentos%20-%20CP%20Combined%20Leadsheet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herg\contabilidad\Gusach\EE.SS.Propias\2000-03\Cierre%2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DATA\IMPUESTO\BCOMACRO\PROVIS\1994\DICIEMB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Impuesto\Bco%20Macro%20Misiones\Provisiones\1998\12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CTB\PUBLICO\Analises%20Contabeis\An&#225;lises%20Cont&#225;beis%20-%20Brasil\Additional%20Information\Tax%20-%20Avon%20T%20Schedules\TAX%20-%20Avon%20T%20Schedules_Jul_%202002_Avon_Cosmeticos_Lt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TAS.%20C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metalur.com.br/USERS/CTB/PUBLICO/BASICA/2001/Reports_NY/Tax%20Return%20Schedules/TAX%20-%20Avon%20T%20Schedules%202001_Avon_Cosmetic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%20-%20Avon%20T%20Schedules%202001_Avon_Consolidate_forecast_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cser%20valor%20presen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RAS\SYS\FINANCEI\TESOURAR\ARQUIVO\CAIXAAMB\YTD95\CASHMA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Teste%20Folha%20de%20Pagamento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iotto\DiscoC\Marcela\Auditor&#237;a%202002\Definitivos\Bs.de%20Uso%2030.06.02_AxI_versi&#243;n%202_con%20ajust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\Controladoria\CONTABILIDADE\BALANCOS\Balanco%20Out06\CIAO%20Consolidado%20Outubr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Temporary%20Investments%20%3e%203%20Mths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Temporary%20Investments%20Leadsheet%20LXLXLXLXLXLXLXL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5310%20Gross%20Trade%20Accts%20Receivable%20%202005%20-%20IP%20C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iana\Clientes\International%20Paper\2003\Revis&#245;es%20Analiticas%20Amce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Directory%201%20for%20Revisao%20Analitica_modelos%202004.zip\IP%20Planilhas%203%20part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exchange/rmarcolini/Inbox/Auditoria.EML/1_multipart_xF8FF_2_Cash_05.xls/C58EA28C-18C0-4a97-9AF2-036E93DDAFB3/Revisao%20Analitica_modelos%20200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3215%20Quadros%20Anexos%20de%20Solicita&#231;&#227;o%20-%20Model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81-1%20Balanco%20Consolidado%20Set%2002%20referenciado%20com%20a%20Leadshe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10%20Despesas%20Operacionais%20Combined%20Leadsheet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5210%20LXTemporary%20Investments%20-%20%20IP%20Co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uilherme\Clientes\31.12.03\Grupo%20IP\Revisao%20analitica%20cardos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DESPESAS%20OPERACIONAIS%20Combined%20Leadsheet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I\TESOURAR\JT\CAIXA\PASTA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0%20Cost%20of%20Sales%20%20%20Combined%20Leadshee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10%20Inventories%20%20%20-%20IP%20Co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Gross%20Sales%20Leadsheet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1%20Empr&#233;stimos%20-%20&#205;nteri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uarios\Documents%20and%20Settings\samlima\Local%20Settings\Temporary%20Internet%20Files\OLK69\Data\Clientes\Biosint&#233;tica\31.12.03\Administra&#231;&#227;o%20do%20JOB\Comparativo%20dez02%20x%20dez03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Empr&#233;stimos%20e%20Encargos%20de%20D&#237;vidas%20teste%20Pires%20-%20setembr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Backup%20-%20Power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ovimenta&#231;&#227;o%20Empr&#233;stimo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udio1\sys2\USERS1\susana\DISPOSFONDOSCONCORDI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1%20Descontos,%20Impostos%20sobre%20vendas%20e%20devolu&#231;&#245;es%20Leadshee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apa%20Empr&#233;stimo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0\departamentos\SPO\Controladoria\Contabilidade\AUDITORIA%20PWC%202009\DF&#180;s%20revisadas\ANGELICA\DFs%20ANG&#201;LICA%20DEZ-09-v2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lientes\Centrovias\Seguros%202001-2002%20%7bppc%7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Fl&#225;vio_110906_Gul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DFC - MemoriaCalculo - Mar15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Tabelas do Memorando"/>
      <sheetName val="OM Info"/>
      <sheetName val="Suporte &gt;&gt;&gt;"/>
      <sheetName val="Painel de Controle"/>
      <sheetName val="Estrutura da Oferta"/>
      <sheetName val="Custos de Distribuição"/>
      <sheetName val="Capitalização"/>
      <sheetName val="Diluição"/>
    </sheetNames>
    <sheetDataSet>
      <sheetData sheetId="0" refreshError="1"/>
      <sheetData sheetId="1"/>
      <sheetData sheetId="2" refreshError="1"/>
      <sheetData sheetId="3" refreshError="1"/>
      <sheetData sheetId="4">
        <row r="16">
          <cell r="C16">
            <v>7.16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. CM"/>
      <sheetName val="EEFF96M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LANCE"/>
      <sheetName val="BALANCE RESUMIDO"/>
      <sheetName val="Cross B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F-1"/>
      <sheetName val="Lead"/>
      <sheetName val="BALANCE RESUMID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>
        <row r="1">
          <cell r="A1" t="str">
            <v>Contrato</v>
          </cell>
        </row>
      </sheetData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Comparativo 99X00"/>
      <sheetName val="base bradesco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Brazil_Sovereign"/>
      <sheetName val="Dados_BLP"/>
      <sheetName val="Comparativo_99X00"/>
      <sheetName val="base_bradesco"/>
      <sheetName val="I. INICIO"/>
      <sheetName val="Resumo (x) Contab. "/>
      <sheetName val="AcqIS"/>
      <sheetName val="AcqBSCF"/>
      <sheetName val="validaciones"/>
      <sheetName val="MOL"/>
      <sheetName val="POA"/>
      <sheetName val="Indicadores_Econômicos1"/>
      <sheetName val="Datas_de_Divulgação1"/>
      <sheetName val="Indicadores_Bloomberg1"/>
      <sheetName val="Estimativa__IP1"/>
      <sheetName val="Tx_Juros_Efetivas1"/>
      <sheetName val="Valor_de_Mercado1"/>
      <sheetName val="Pop__Eco__At_1"/>
      <sheetName val="Brazil_Sovereign1"/>
      <sheetName val="Dados_BLP1"/>
      <sheetName val="Lists"/>
      <sheetName val="ProjectList"/>
      <sheetName val="Indicadores Economicos"/>
      <sheetName val="KF6"/>
      <sheetName val="Share Price 2002"/>
      <sheetName val="VOLUME CA"/>
      <sheetName val="De_Para"/>
      <sheetName val="Summary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Gente_gestao"/>
      <sheetName val="CADASTRO"/>
      <sheetName val="TABELAS"/>
      <sheetName val="DIST"/>
      <sheetName val="MALHAD"/>
      <sheetName val="PUXADIA"/>
      <sheetName val="Base PEF"/>
      <sheetName val="MKT_Terr"/>
      <sheetName val="StartSheet"/>
      <sheetName val="Labatt Shares"/>
      <sheetName val="Indicadores_Econômicos2"/>
      <sheetName val="Datas_de_Divulgação2"/>
      <sheetName val="Indicadores_Bloomberg2"/>
      <sheetName val="Estimativa__IP2"/>
      <sheetName val="Tx_Juros_Efetivas2"/>
      <sheetName val="Valor_de_Mercado2"/>
      <sheetName val="Pop__Eco__At_2"/>
      <sheetName val="Dados_BLP2"/>
      <sheetName val="Brazil_Sovereign2"/>
      <sheetName val="Sheet1"/>
      <sheetName val="Balance Fin ajust 2004"/>
      <sheetName val="Indicadores_Economicos"/>
      <sheetName val="Share_Price_2002"/>
      <sheetName val="Dados_Prod"/>
      <sheetName val="Piraí"/>
      <sheetName val="CAD Month"/>
      <sheetName val="CAD YE"/>
      <sheetName val="US Month "/>
      <sheetName val="US Month - Crowns"/>
      <sheetName val="US YE - Crowns"/>
      <sheetName val="bud99"/>
      <sheetName val="Indicadores_Econômicos3"/>
      <sheetName val="Datas_de_Divulgação3"/>
      <sheetName val="Indicadores_Bloomberg3"/>
      <sheetName val="Estimativa__IP3"/>
      <sheetName val="Tx_Juros_Efetivas3"/>
      <sheetName val="Valor_de_Mercado3"/>
      <sheetName val="Pop__Eco__At_3"/>
      <sheetName val="Brazil_Sovereign3"/>
      <sheetName val="Dados_BLP3"/>
      <sheetName val="Share_Price_20021"/>
      <sheetName val="Indicadores_Economicos1"/>
      <sheetName val="VOLUME_CA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Base_PEF"/>
      <sheetName val="Labatt_Shares"/>
      <sheetName val="Balance_Fin_ajust_2004"/>
      <sheetName val="CAD_Month"/>
      <sheetName val="CAD_YE"/>
      <sheetName val="US_Month_"/>
      <sheetName val="US_Month_-_Crowns"/>
      <sheetName val="US_YE_-_Crowns"/>
      <sheetName val="Distribution from BU"/>
      <sheetName val="Sig Cycles_Accts &amp; Processes"/>
      <sheetName val="Effects"/>
      <sheetName val="Lookups"/>
      <sheetName val="Critérios"/>
      <sheetName val="START"/>
      <sheetName val="PLAN DE ACCION"/>
      <sheetName val="Calc 1"/>
      <sheetName val="POCE"/>
      <sheetName val="Base da Datos"/>
      <sheetName val="Tablas"/>
      <sheetName val="HIST"/>
      <sheetName val="ACUMULADO"/>
      <sheetName val="Info"/>
      <sheetName val="5.1"/>
      <sheetName val="판매진척"/>
      <sheetName val="Peer10"/>
      <sheetName val="Peer11"/>
      <sheetName val="Peer12"/>
      <sheetName val="Peer13"/>
      <sheetName val="Peer14"/>
      <sheetName val="Peer15"/>
      <sheetName val="Peer16"/>
      <sheetName val="Peer17"/>
      <sheetName val="Peer18"/>
      <sheetName val="Peer19"/>
      <sheetName val="Peer20"/>
      <sheetName val="Peer9"/>
      <sheetName val="Følsomhedsanalyse"/>
      <sheetName val="Indicadores_Econômicos4"/>
      <sheetName val="Datas_de_Divulgação4"/>
      <sheetName val="Indicadores_Bloomberg4"/>
      <sheetName val="Estimativa__IP4"/>
      <sheetName val="Tx_Juros_Efetivas4"/>
      <sheetName val="Valor_de_Mercado4"/>
      <sheetName val="Pop__Eco__At_4"/>
      <sheetName val="Brazil_Sovereign4"/>
      <sheetName val="Dados_BLP4"/>
      <sheetName val="Indicadores_Economicos2"/>
      <sheetName val="Share_Price_20022"/>
      <sheetName val="VOLUME_CA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Base_PEF1"/>
      <sheetName val="Labatt_Shares1"/>
      <sheetName val="Balance_Fin_ajust_20041"/>
      <sheetName val="CAD_Month1"/>
      <sheetName val="CAD_YE1"/>
      <sheetName val="US_Month_1"/>
      <sheetName val="US_Month_-_Crowns1"/>
      <sheetName val="US_YE_-_Crowns1"/>
      <sheetName val="Distribution_from_BU"/>
      <sheetName val="Sig_Cycles_Accts_&amp;_Processes"/>
      <sheetName val="PLAN_DE_ACCION"/>
      <sheetName val="Calc_1"/>
      <sheetName val="Base_da_Datos"/>
      <sheetName val="1.0_LIST"/>
      <sheetName val="PM"/>
      <sheetName val="COTAÇÕES"/>
      <sheetName val="Hidden"/>
      <sheetName val="Orientation"/>
      <sheetName val="Settings"/>
      <sheetName val="Delivery"/>
      <sheetName val="BU Caribe"/>
      <sheetName val="Indicadores_Econômicos5"/>
      <sheetName val="Datas_de_Divulgação5"/>
      <sheetName val="Indicadores_Bloomberg5"/>
      <sheetName val="Estimativa__IP5"/>
      <sheetName val="Tx_Juros_Efetivas5"/>
      <sheetName val="Valor_de_Mercado5"/>
      <sheetName val="Pop__Eco__At_5"/>
      <sheetName val="Brazil_Sovereign5"/>
      <sheetName val="Dados_BLP5"/>
      <sheetName val="Indicadores_Economicos3"/>
      <sheetName val="Share_Price_20023"/>
      <sheetName val="VOLUME_CA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Base_PEF2"/>
      <sheetName val="Labatt_Shares2"/>
      <sheetName val="Balance_Fin_ajust_20042"/>
      <sheetName val="CAD_Month2"/>
      <sheetName val="CAD_YE2"/>
      <sheetName val="US_Month_2"/>
      <sheetName val="US_Month_-_Crowns2"/>
      <sheetName val="US_YE_-_Crowns2"/>
      <sheetName val="Distribution_from_BU1"/>
      <sheetName val="Sig_Cycles_Accts_&amp;_Processes1"/>
      <sheetName val="base_bradesco1"/>
      <sheetName val="Comparativo_99X001"/>
      <sheetName val="PLAN_DE_ACCION1"/>
      <sheetName val="Calc_11"/>
      <sheetName val="Base_da_Datos1"/>
      <sheetName val="5_1"/>
      <sheetName val="Engine"/>
      <sheetName val="Assumptions"/>
      <sheetName val="Validate"/>
      <sheetName val="Financials"/>
      <sheetName val="EI Calc"/>
    </sheetNames>
    <sheetDataSet>
      <sheetData sheetId="0">
        <row r="5">
          <cell r="A5" t="e">
            <v>#NAME?</v>
          </cell>
        </row>
      </sheetData>
      <sheetData sheetId="1"/>
      <sheetData sheetId="2"/>
      <sheetData sheetId="3" refreshError="1">
        <row r="5">
          <cell r="A5" t="e">
            <v>#NAME?</v>
          </cell>
          <cell r="C5" t="e">
            <v>#NAME?</v>
          </cell>
          <cell r="E5" t="e">
            <v>#NAME?</v>
          </cell>
          <cell r="G5" t="e">
            <v>#NAME?</v>
          </cell>
          <cell r="I5" t="e">
            <v>#NAME?</v>
          </cell>
          <cell r="K5" t="e">
            <v>#NAME?</v>
          </cell>
          <cell r="M5" t="e">
            <v>#NAME?</v>
          </cell>
          <cell r="O5" t="e">
            <v>#NAME?</v>
          </cell>
          <cell r="Q5" t="e">
            <v>#NAME?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Registro"/>
      <sheetName val="Brazil Sovereign"/>
      <sheetName val="Dados_BLP"/>
      <sheetName val="CDI_Acumulado"/>
      <sheetName val="Brazil_Sovereign"/>
      <sheetName val="I. INICIO"/>
      <sheetName val="Curve"/>
      <sheetName val="Plano_3G"/>
      <sheetName val="Benchmark BLPV2"/>
      <sheetName val="CADASTRO"/>
      <sheetName val="TABELAS"/>
      <sheetName val="DIST"/>
      <sheetName val="MALHAD"/>
      <sheetName val="PUXADIA"/>
      <sheetName val="Base PEF"/>
      <sheetName val="MKT_Terr"/>
      <sheetName val="Lists"/>
      <sheetName val="KF6"/>
      <sheetName val="COTAÇÕES"/>
      <sheetName val="Sheet1"/>
      <sheetName val="Dados_BLP1"/>
      <sheetName val="CDI_Acumulado1"/>
      <sheetName val="Benchmark_BLPV2"/>
      <sheetName val="TARJETAS BLANCAS"/>
      <sheetName val="Dados_BLP2"/>
      <sheetName val="CDI_Acumulado2"/>
      <sheetName val="Brazil_Sovereign1"/>
      <sheetName val="Benchmark_BLPV21"/>
      <sheetName val="Base_PEF"/>
      <sheetName val="TARJETAS_BLANCAS"/>
      <sheetName val="bud99"/>
      <sheetName val="POA"/>
      <sheetName val="2001.10 Cerv"/>
      <sheetName val="PLAN SAC Cerveja"/>
      <sheetName val="PLAN SAC RefrigeNanc"/>
      <sheetName val="Relatório SDG"/>
      <sheetName val="BaseCerv"/>
      <sheetName val="BaseNanc"/>
      <sheetName val="2001.04 Cerv"/>
      <sheetName val="Farol SAC Cerveja"/>
      <sheetName val="2001.04 Nanc"/>
      <sheetName val="Farol SAC Refrigenanc"/>
      <sheetName val=""/>
      <sheetName val="MOL"/>
      <sheetName val="CLASIFICACION DE AI"/>
      <sheetName val="StartSheet"/>
      <sheetName val="ACUMULADO"/>
      <sheetName val="Netearnanal"/>
      <sheetName val="Cover &amp; Parameters"/>
      <sheetName val="Dados_BLP3"/>
      <sheetName val="CDI_Acumulado3"/>
      <sheetName val="Brazil_Sovereign2"/>
      <sheetName val="Benchmark_BLPV22"/>
      <sheetName val="Base_PEF1"/>
      <sheetName val="TARJETAS_BLANCAS1"/>
      <sheetName val="2001_10_Cerv"/>
      <sheetName val="PLAN_SAC_Cerveja"/>
      <sheetName val="PLAN_SAC_RefrigeNanc"/>
      <sheetName val="Relatório_SDG"/>
      <sheetName val="2001_04_Cerv"/>
      <sheetName val="Farol_SAC_Cerveja"/>
      <sheetName val="2001_04_Nanc"/>
      <sheetName val="Farol_SAC_Refrigenanc"/>
      <sheetName val="CLASIFICACION_DE_AI"/>
      <sheetName val="Cover_&amp;_Parameters"/>
      <sheetName val="Dados_BLP4"/>
      <sheetName val="CDI_Acumulado4"/>
      <sheetName val="Brazil_Sovereign3"/>
      <sheetName val="Benchmark_BLPV23"/>
      <sheetName val="Base_PEF2"/>
      <sheetName val="TARJETAS_BLANCAS2"/>
      <sheetName val="2001_10_Cerv1"/>
      <sheetName val="PLAN_SAC_Cerveja1"/>
      <sheetName val="PLAN_SAC_RefrigeNanc1"/>
      <sheetName val="Relatório_SDG1"/>
      <sheetName val="2001_04_Cerv1"/>
      <sheetName val="Farol_SAC_Cerveja1"/>
      <sheetName val="2001_04_Nanc1"/>
      <sheetName val="Farol_SAC_Refrigenanc1"/>
      <sheetName val="CLASIFICACION_DE_AI1"/>
      <sheetName val="Cover_&amp;_Parameters1"/>
      <sheetName val="Share Price 20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formula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ATUALIZA"/>
      <sheetName val="bean_future"/>
      <sheetName val="corn_future"/>
      <sheetName val="Base310102"/>
    </sheetNames>
    <sheetDataSet>
      <sheetData sheetId="0" refreshError="1">
        <row r="4">
          <cell r="A4">
            <v>32511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  <sheetName val="contr"/>
    </sheetNames>
    <sheetDataSet>
      <sheetData sheetId="0" refreshError="1"/>
      <sheetData sheetId="1" refreshError="1">
        <row r="3">
          <cell r="A3">
            <v>29222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orativo Consolidado"/>
      <sheetName val="Conselho"/>
      <sheetName val="Administrativo"/>
      <sheetName val="Contabilidade"/>
      <sheetName val="Financeiro"/>
      <sheetName val="Dir.Administrativa"/>
      <sheetName val="R.Humanos"/>
      <sheetName val="Informática"/>
      <sheetName val="Dir.Executiva"/>
      <sheetName val="Transporte"/>
      <sheetName val="Suprimentos"/>
      <sheetName val="Agrícola"/>
      <sheetName val="#REF"/>
      <sheetName val="Comparativo Corporativo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formula"/>
      <sheetName val="wheat future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  <sheetName val="wheat_future"/>
      <sheetName val="bean future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A3">
            <v>29222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  <sheetName val="Global-Bond 27"/>
      <sheetName val="T-B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Orçam em 290900 R$"/>
      <sheetName val="Res Orçam em 290900 R$ (2)"/>
      <sheetName val="planeja benefício"/>
      <sheetName val="previsão colheita"/>
      <sheetName val="fluida atual"/>
      <sheetName val="fluida usina"/>
      <sheetName val="fluida"/>
      <sheetName val="fluida agri"/>
      <sheetName val="foliar"/>
      <sheetName val="foliar agri"/>
      <sheetName val="calcareo"/>
      <sheetName val="calcareo agri"/>
      <sheetName val="sólida"/>
      <sheetName val="sólida agrip"/>
      <sheetName val="orgânica"/>
      <sheetName val="defensivos"/>
      <sheetName val="defensivos atual"/>
      <sheetName val="defensivos agri"/>
      <sheetName val="mão de obra"/>
      <sheetName val="hora trator"/>
      <sheetName val="plantio"/>
      <sheetName val="herbicida"/>
      <sheetName val="Plan3"/>
      <sheetName val="Planeja  mes"/>
      <sheetName val="Plan1"/>
      <sheetName val="planeja REC"/>
      <sheetName val="planeja cor"/>
      <sheetName val="planeja formº"/>
      <sheetName val="planeja colheita"/>
      <sheetName val="talhões"/>
      <sheetName val="Plan4"/>
      <sheetName val="div 2"/>
      <sheetName val="BV 00 01"/>
      <sheetName val="TB e SI 00 01"/>
      <sheetName val="SJ 00 01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visão Analítica"/>
      <sheetName val="Resultado Ações"/>
      <sheetName val="Movim.Ações"/>
      <sheetName val="Cálculo global de tx.adm."/>
      <sheetName val="XREF"/>
      <sheetName val="Tickmarks"/>
      <sheetName val="ABRIL-01"/>
      <sheetName val="MAIO-01"/>
      <sheetName val="JUNHO-01"/>
      <sheetName val="JULHO-01"/>
      <sheetName val="AGOSTO-01"/>
      <sheetName val="Movimentação 09"/>
      <sheetName val="PAP Balanço"/>
      <sheetName val="DETAILS"/>
      <sheetName val="Worksheet in 8110 RESULTADO- Fd"/>
      <sheetName val="CDI"/>
      <sheetName val="Relatórios-REF"/>
      <sheetName val="RES CONS"/>
      <sheetName val="BALANÇO"/>
      <sheetName val="Sheet3"/>
      <sheetName val="DFLSUBS"/>
      <sheetName val="Papel Mestre"/>
      <sheetName val="Reconciliações Setembro"/>
      <sheetName val="Movimentação Imobilizado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"/>
      <sheetName val="DOAR"/>
      <sheetName val="Cash flow"/>
      <sheetName val="Movim. DOAR (31_12_03)"/>
      <sheetName val="Movim. CASH FLOW (31_12_03)"/>
      <sheetName val="BP (31_12_03)"/>
      <sheetName val="BP c out"/>
      <sheetName val="DRE c out"/>
      <sheetName val="lalur"/>
      <sheetName val="outorga-histórico"/>
      <sheetName val="DOAR BARRETO"/>
      <sheetName val="memoriadoar"/>
      <sheetName val="FLCX"/>
      <sheetName val="XREF"/>
      <sheetName val="Lead"/>
      <sheetName val="Assumptions"/>
      <sheetName val="Inputs from PSTN Model"/>
      <sheetName val="Mapa Empréstimos {ppc}"/>
      <sheetName val="Report 31.12.04"/>
      <sheetName val="Calculo DTT"/>
      <sheetName val="Cartas de Fiança"/>
      <sheetName val="Lea me"/>
      <sheetName val="RANKING_REGIA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quity investments USD"/>
      <sheetName val="Sources &amp; Uses"/>
      <sheetName val="Balance sheet"/>
      <sheetName val="The Craftory"/>
      <sheetName val="ExCap"/>
    </sheetNames>
    <sheetDataSet>
      <sheetData sheetId="0" refreshError="1"/>
      <sheetData sheetId="1"/>
      <sheetData sheetId="2">
        <row r="5">
          <cell r="C5">
            <v>5.6973000000000003</v>
          </cell>
        </row>
      </sheetData>
      <sheetData sheetId="3" refreshError="1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 no ctes - resumen"/>
      <sheetName val="Movimiento para EOAF"/>
      <sheetName val="INTELSAT"/>
      <sheetName val="Intelsat - aportes"/>
      <sheetName val="Plazo Fijo - no hay"/>
      <sheetName val="Plazo Fijo - Evol del Trim - no"/>
      <sheetName val="VPP UTE Technology Impsat"/>
      <sheetName val="CLASIFICACION"/>
      <sheetName val="Tickmarks"/>
      <sheetName val="Plazo Fijo"/>
      <sheetName val="Worksheet in 5240"/>
      <sheetName val="composición"/>
      <sheetName val="713-9|1"/>
      <sheetName val="Conciliaciones Bancarias"/>
      <sheetName val="Selección partidas que suman"/>
      <sheetName val="XREF"/>
      <sheetName val="ju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  <sheetName val="K "/>
      <sheetName val=" AnexoOpDiv99"/>
      <sheetName val="GrafdivB"/>
      <sheetName val="ServDiv"/>
      <sheetName val="Exigível"/>
      <sheetName val="TESTE"/>
      <sheetName val="outros indicadores"/>
      <sheetName val="ce"/>
      <sheetName val="CECO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onciliaciones"/>
      <sheetName val="GAN-8|2"/>
      <sheetName val="PG CrF 09-02"/>
      <sheetName val="Transacciones - Otros saldos"/>
      <sheetName val="Saldos Interco Dic"/>
      <sheetName val="Caja"/>
      <sheetName val="MO y CF"/>
      <sheetName val="nombr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uivi cash flow par affaire"/>
      <sheetName val="Worksheet in Master Version DCF"/>
      <sheetName val="Sheet2"/>
      <sheetName val="PP"/>
      <sheetName val="Assumptions"/>
      <sheetName val="Model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Report 31.12.04"/>
      <sheetName val="Circularização 30.09.04"/>
      <sheetName val="Mapa Empréstimos {ppc}"/>
      <sheetName val="Cartas de Fiança"/>
      <sheetName val="Segregacao CP x LP 30-09-04"/>
      <sheetName val="Calculo DTT"/>
      <sheetName val="Parâmetro"/>
      <sheetName val="XREF"/>
      <sheetName val="Tickmarks"/>
      <sheetName val="Links"/>
      <sheetName val="44"/>
      <sheetName val="Movim. DOAR (31_12_03)"/>
      <sheetName val="Fresagem de Pista Ago-98"/>
      <sheetName val="Aging0203"/>
      <sheetName val="Cabos"/>
      <sheetName val="Bridge EBITDA"/>
    </sheetNames>
    <sheetDataSet>
      <sheetData sheetId="0" refreshError="1"/>
      <sheetData sheetId="1" refreshError="1">
        <row r="24">
          <cell r="I24">
            <v>80671</v>
          </cell>
          <cell r="K24">
            <v>382772</v>
          </cell>
        </row>
      </sheetData>
      <sheetData sheetId="2">
        <row r="10">
          <cell r="H10" t="str">
            <v>t/m</v>
          </cell>
        </row>
      </sheetData>
      <sheetData sheetId="3" refreshError="1">
        <row r="42">
          <cell r="P42">
            <v>-430813</v>
          </cell>
        </row>
        <row r="43">
          <cell r="K43">
            <v>37829</v>
          </cell>
          <cell r="M43">
            <v>-975</v>
          </cell>
        </row>
        <row r="54">
          <cell r="P54">
            <v>-50850</v>
          </cell>
        </row>
        <row r="59">
          <cell r="P59">
            <v>49727</v>
          </cell>
        </row>
        <row r="61">
          <cell r="P61">
            <v>-5049</v>
          </cell>
        </row>
      </sheetData>
      <sheetData sheetId="4" refreshError="1">
        <row r="10">
          <cell r="H10" t="str">
            <v>t/m</v>
          </cell>
        </row>
        <row r="17">
          <cell r="H17" t="str">
            <v>{h}</v>
          </cell>
        </row>
        <row r="20">
          <cell r="H20" t="str">
            <v>!</v>
          </cell>
        </row>
        <row r="24">
          <cell r="H24" t="str">
            <v>{b}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idad"/>
      <sheetName val="contabilidad (2)"/>
      <sheetName val="AD"/>
      <sheetName val="Ajustes"/>
      <sheetName val="Hoja1"/>
      <sheetName val="Detalle de Productos"/>
      <sheetName val="400800"/>
      <sheetName val="PREVCINE"/>
      <sheetName val="Cierre 5"/>
      <sheetName val="Conciliaciones Bancarias"/>
      <sheetName val="XR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"/>
      <sheetName val="Intangibles  Movement"/>
      <sheetName val="WC analytics (+data pages)"/>
      <sheetName val="X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Peso áreas e CPs"/>
      <sheetName val="E2.1-PCLD ANEEL 06-2006"/>
      <sheetName val="ELIMINAÇÕES"/>
      <sheetName val="RIS_TECNICHE"/>
      <sheetName val="ANEEL"/>
      <sheetName val="PÇO"/>
      <sheetName val="SCG"/>
      <sheetName val="Infl"/>
      <sheetName val="Peso Liq."/>
      <sheetName val="E2_1_PCLD ANEEL 06_2006"/>
      <sheetName val="Instituicoes2001_LP"/>
      <sheetName val="2004"/>
      <sheetName val="TABELLEN"/>
      <sheetName val="WORDTABLE"/>
      <sheetName val="DISCOUNTS DDP"/>
      <sheetName val="Balancete"/>
      <sheetName val="Parcelamento_II_IPI"/>
      <sheetName val="Period Week Lookup"/>
      <sheetName val="Parameters"/>
      <sheetName val="CDI"/>
      <sheetName val="NVision Detail"/>
      <sheetName val="vinc"/>
      <sheetName val="Sch9  Guarantees"/>
      <sheetName val="DADOS"/>
      <sheetName val="RESIDUAL"/>
      <sheetName val="INDICES"/>
      <sheetName val="P-CLOSED"/>
      <sheetName val="Tela"/>
      <sheetName val="Deckblatt"/>
      <sheetName val="DATA WP"/>
      <sheetName val="GERREAL"/>
      <sheetName val="P_Par"/>
      <sheetName val="P_Prt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MOD 7 SIN"/>
      <sheetName val="INSSSTERCEIROS"/>
      <sheetName val="Selic"/>
      <sheetName val="ACT Input (2)"/>
      <sheetName val="BASE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CECO"/>
      <sheetName val="FORN"/>
      <sheetName val="p&amp;l1298"/>
      <sheetName val=" PAT"/>
      <sheetName val="Capa"/>
      <sheetName val="p.5"/>
      <sheetName val="M2 - Analise MtM"/>
      <sheetName val="CUSTO-0702"/>
      <sheetName val="den96"/>
      <sheetName val="Gráfico"/>
      <sheetName val="tar. media"/>
      <sheetName val="POCPAS"/>
      <sheetName val="Consolidado"/>
      <sheetName val="INFO"/>
      <sheetName val="MOD_7_SIN"/>
      <sheetName val="Control Sheet"/>
      <sheetName val="FD 3 - Provisão OS  "/>
      <sheetName val="Res.Autor.Motivo"/>
      <sheetName val="Res.Devolv.Motivo"/>
      <sheetName val="OUVE"/>
      <sheetName val="Base Fiscal Cruzada"/>
      <sheetName val="tab1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_PAT"/>
      <sheetName val="p_5"/>
      <sheetName val="M2_-_Analise_MtM"/>
      <sheetName val="E 1.2 - Teste de VC"/>
      <sheetName val="Start"/>
      <sheetName val="Tab.Translate"/>
      <sheetName val="ABRIL 2000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WWINVQ297"/>
      <sheetName val="#REF"/>
      <sheetName val="Combo"/>
      <sheetName val="SERIES CDI E PTAX"/>
      <sheetName val="Macro"/>
      <sheetName val="ce99"/>
      <sheetName val="DIVIN_ARAXA"/>
      <sheetName val="PRE0502"/>
      <sheetName val="BASE_(2)2"/>
      <sheetName val="E2_1-PCLD_ANEEL_06-20062"/>
      <sheetName val="Peso_áreas_e_CPs2"/>
      <sheetName val="Peso_Liq_2"/>
      <sheetName val="E2_1_PCLD_ANEEL_06_20062"/>
      <sheetName val="DISCOUNTS_DDP2"/>
      <sheetName val="NVision_Detail2"/>
      <sheetName val="Sch9__Guarantees2"/>
      <sheetName val="Period_Week_Lookup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Correção"/>
      <sheetName val="Tabelas"/>
      <sheetName val="Bal032002"/>
      <sheetName val="Balanço de Abertura"/>
      <sheetName val="Kontensalden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arameter"/>
      <sheetName val="Lexikon"/>
      <sheetName val="PROTEUS"/>
      <sheetName val="Parâmetros"/>
      <sheetName val="INTELSAT"/>
      <sheetName val="relação"/>
      <sheetName val="3 B"/>
      <sheetName val="Aj. Sazon. N. Recor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"/>
      <sheetName val="XREF"/>
      <sheetName val="Lead"/>
      <sheetName val="Links"/>
      <sheetName val="Art96.IV.RIPI"/>
      <sheetName val="LS"/>
      <sheetName val="ñ faturado"/>
      <sheetName val="Spot"/>
      <sheetName val="Taxes"/>
      <sheetName val="Subtotal Dia"/>
      <sheetName val="PLANT MAINT -  OPER.COST"/>
      <sheetName val="fut_jurosanual"/>
      <sheetName val="fut_juros"/>
      <sheetName val="Swaps"/>
      <sheetName val="fut_dolar"/>
      <sheetName val="PERMUTA "/>
      <sheetName val="CETIP"/>
      <sheetName val="OTHERS1"/>
      <sheetName val="ARACATI - CE"/>
      <sheetName val="Resumo"/>
      <sheetName val="Rec. Pillar (DRE Soc.)"/>
      <sheetName val="Emissão de Relatórios"/>
      <sheetName val="COMPPROD"/>
      <sheetName val="Premissas fixas"/>
      <sheetName val="Balanço_de_Abertura"/>
      <sheetName val="3_B"/>
      <sheetName val="Aj__Sazon__N__Recor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Sch15 Guarantees"/>
      <sheetName val="Balanço_de_Abertura1"/>
      <sheetName val="Art96_IV_RIPI"/>
      <sheetName val="3_B1"/>
      <sheetName val="Aj__Sazon__N__Recor1"/>
      <sheetName val="PLANT_MAINT_-__OPER_COST"/>
      <sheetName val="PERMUTA_"/>
      <sheetName val="jan"/>
      <sheetName val="Est"/>
      <sheetName val="HIST"/>
      <sheetName val="Mapping"/>
      <sheetName val="WACC_PCM"/>
      <sheetName val="Entities"/>
      <sheetName val="BP"/>
      <sheetName val="Trade"/>
      <sheetName val="Turkey BM with IVL"/>
      <sheetName val="PU"/>
      <sheetName val="BETA"/>
      <sheetName val="Socie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DFLSUBS"/>
      <sheetName val="FF3"/>
      <sheetName val="Param"/>
      <sheetName val="Real_Teste_orig"/>
      <sheetName val="US"/>
      <sheetName val="E1"/>
      <sheetName val="K "/>
      <sheetName val="ECOF1101"/>
      <sheetName val="MOD 7 SIN"/>
      <sheetName val="CONSMES"/>
      <sheetName val="BMSP."/>
      <sheetName val="BCO.CENTRAL"/>
      <sheetName val="CRÉDITOS"/>
      <sheetName val="A-P-DEMONST"/>
      <sheetName val="A4.3"/>
      <sheetName val="A4"/>
      <sheetName val="PC"/>
      <sheetName val="ELIM_FINANCEIRA"/>
      <sheetName val="BAL1101"/>
      <sheetName val="217302"/>
      <sheetName val="Jun-01"/>
      <sheetName val="inc. claim 97"/>
      <sheetName val="PREÇOS"/>
      <sheetName val="July Posting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INFO"/>
      <sheetName val="A4.1-BRASFLEX "/>
      <sheetName val="inc__claim_97"/>
      <sheetName val="ELIMINAÇÕES"/>
      <sheetName val="DF_2011"/>
      <sheetName val="Mapa Imobilizado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Cover"/>
      <sheetName val="inc__claim_971"/>
      <sheetName val="Abert vol venda x receita"/>
      <sheetName val="HIN-BR Detail"/>
      <sheetName val="SUMMARY (1)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K_2"/>
      <sheetName val="MOD_7_SIN2"/>
      <sheetName val="BMSP_2"/>
      <sheetName val="BCO_CENTRAL2"/>
      <sheetName val="A4_32"/>
      <sheetName val="July_Posting2"/>
      <sheetName val="A4_1-BRASFLEX_1"/>
      <sheetName val="Mapa_Imobilizado"/>
      <sheetName val="DATAINFO"/>
      <sheetName val="JOB_FILTER"/>
      <sheetName val="Índices"/>
      <sheetName val="Patrimonial"/>
      <sheetName val="Juros79mi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Sheet1"/>
      <sheetName val="N  PIS COFINS"/>
      <sheetName val="TESTE"/>
      <sheetName val="listas"/>
      <sheetName val="Lista de valores"/>
      <sheetName val="Variation Analysis"/>
      <sheetName val="suporte prime"/>
      <sheetName val="ce99"/>
      <sheetName val="premi96"/>
      <sheetName val="F2"/>
      <sheetName val="Geral Contratos"/>
      <sheetName val=""/>
      <sheetName val="Base de Dados Imob"/>
      <sheetName val="Lists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Translation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AUX - CONTA CONTÁBIL"/>
      <sheetName val="AUX - CENTRO DE CUSTO"/>
      <sheetName val="AUX - OPERAÇÃO-EVENTO"/>
      <sheetName val="Adiantamentos"/>
      <sheetName val="Formulas"/>
      <sheetName val="lista"/>
      <sheetName val="Chave_CC"/>
      <sheetName val="Rendimentos"/>
      <sheetName val="Resumo das Marcas"/>
      <sheetName val="Summary Information"/>
      <sheetName val="Banco de Dados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3"/>
      <sheetName val="525"/>
      <sheetName val="comparac 9-98"/>
      <sheetName val="altas "/>
      <sheetName val="CTF"/>
      <sheetName val="INCOBR"/>
      <sheetName val="Detalle modif"/>
      <sheetName val="Incobra 1"/>
      <sheetName val="PREV CONT CONCIL"/>
      <sheetName val="PREV CONT CONCIL (2)"/>
      <sheetName val="representacion"/>
      <sheetName val="Honorario Direct"/>
      <sheetName val="QESP1"/>
      <sheetName val="QESPECIF"/>
      <sheetName val="Q. Ej Anteriores"/>
      <sheetName val="iva"/>
      <sheetName val="BAJABUSO"/>
      <sheetName val="TITULOS"/>
      <sheetName val="PREDESP"/>
      <sheetName val="limite honorarios"/>
      <sheetName val="Donaciones"/>
      <sheetName val="cuadre ecuacion BS"/>
      <sheetName val="Conciliacion"/>
      <sheetName val="compar bs 9 - 12'98"/>
      <sheetName val="Hoja2"/>
      <sheetName val="Hoja1"/>
      <sheetName val="Dasia"/>
      <sheetName val="Análisis 30-06-01"/>
      <sheetName val="Entrada"/>
      <sheetName val="Intangibles  Movement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TXT01"/>
      <sheetName val="Basic"/>
      <sheetName val="Excess Calc"/>
      <sheetName val="TAX - Avon T Schedules_Jul_ 200"/>
      <sheetName val="NA"/>
      <sheetName val="Macro1"/>
      <sheetName val="Links"/>
      <sheetName val="H 05 Resultado"/>
      <sheetName val="balancete outubro2008"/>
      <sheetName val="DUMMY"/>
      <sheetName val="CONS-LS-98"/>
      <sheetName val="BB"/>
      <sheetName val="BH"/>
      <sheetName val="TOTAL"/>
      <sheetName val="ABR"/>
      <sheetName val="AGO"/>
      <sheetName val="DEZ"/>
      <sheetName val="FEV"/>
      <sheetName val="JAN"/>
      <sheetName val="JUL"/>
      <sheetName val="JUN"/>
      <sheetName val="MAI"/>
      <sheetName val="MAR"/>
      <sheetName val="NOV"/>
      <sheetName val="OUT"/>
      <sheetName val="SET"/>
      <sheetName val="Fixed Assets"/>
      <sheetName val="TAX%20-%20Avon%20T%20Schedules_"/>
      <sheetName val="Plan1 (2)"/>
      <sheetName val="DRE"/>
      <sheetName val="IT Only"/>
      <sheetName val="311297"/>
      <sheetName val="BCEHBSL"/>
      <sheetName val="Dez_06 - BvPwC"/>
      <sheetName val="fluxo_caixa"/>
      <sheetName val="Charts"/>
      <sheetName val="14A_ARC"/>
      <sheetName val="RSA 04 07_2006"/>
      <sheetName val="conselho"/>
      <sheetName val="C R B"/>
      <sheetName val="Setup Data"/>
      <sheetName val="Dashboard"/>
      <sheetName val="SetupData"/>
      <sheetName val="TAX_-_Avon_T_Schedules_Jul__200"/>
      <sheetName val="Medições a faturar"/>
      <sheetName val="Resumo"/>
      <sheetName val="IT-accruals"/>
      <sheetName val="Plan1_(2)1"/>
      <sheetName val="Plan1_(2)"/>
      <sheetName val="RT 052209"/>
      <sheetName val="July Posting"/>
      <sheetName val="BP_mensal_Base_Geral"/>
      <sheetName val="ACESDEZ"/>
      <sheetName val="Input"/>
      <sheetName val="Metrics 2Q"/>
      <sheetName val="CRITERIA1"/>
      <sheetName val="List(非表示）"/>
      <sheetName val="Variables"/>
      <sheetName val="Furnas pela Tietê"/>
      <sheetName val="MAIN"/>
      <sheetName val="Mov. Act. Fijo"/>
      <sheetName val="Yr 1 actual "/>
      <sheetName val="parâ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E2" t="str">
            <v>Brazil</v>
          </cell>
        </row>
        <row r="17">
          <cell r="B17" t="str">
            <v>AVON COSMÉTICOS LTDA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"/>
      <sheetName val="POS. MON. EXT."/>
      <sheetName val="DATOS ADIC."/>
      <sheetName val="EEFF96M"/>
      <sheetName val="CAS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1"/>
      <sheetName val="T-2"/>
      <sheetName val="T-2A"/>
      <sheetName val="T-2B"/>
      <sheetName val="T-2C"/>
      <sheetName val="T-2D"/>
      <sheetName val="T-2E"/>
      <sheetName val="T-3"/>
      <sheetName val="T-4"/>
      <sheetName val="T-5A"/>
      <sheetName val="T-5B"/>
      <sheetName val="T-7A"/>
      <sheetName val="T-7B"/>
      <sheetName val="T-7C"/>
      <sheetName val="T-8"/>
      <sheetName val="T-9A"/>
      <sheetName val="T-9B"/>
      <sheetName val="T-9C"/>
      <sheetName val="T-11"/>
      <sheetName val="shtLookup"/>
      <sheetName val="modDeclaration"/>
      <sheetName val="modSharedCode"/>
      <sheetName val="modToolbar"/>
      <sheetName val="modMain"/>
      <sheetName val="modToggleView"/>
      <sheetName val="caixa"/>
      <sheetName val="v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2001 Tax Return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H 05 Resultado"/>
      <sheetName val="Índice"/>
      <sheetName val="icatu"/>
      <sheetName val="DRE"/>
      <sheetName val="Plan1 (2)"/>
      <sheetName val="RT 052209"/>
      <sheetName val="July Posting"/>
      <sheetName val="TOTAL"/>
      <sheetName val="NATION1096"/>
      <sheetName val="List"/>
      <sheetName val="A1 - Income Statement"/>
      <sheetName val="Sheet1"/>
      <sheetName val="P &amp; L"/>
      <sheetName val="Exchange Rates"/>
      <sheetName val="PopCache"/>
      <sheetName val="Historical"/>
      <sheetName val="INPC"/>
    </sheetNames>
    <sheetDataSet>
      <sheetData sheetId="0">
        <row r="15">
          <cell r="G15" t="str">
            <v>Taxable Income</v>
          </cell>
        </row>
      </sheetData>
      <sheetData sheetId="1">
        <row r="15">
          <cell r="G15" t="str">
            <v>Taxable Income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G15" t="str">
            <v>Taxable Income</v>
          </cell>
        </row>
      </sheetData>
      <sheetData sheetId="11">
        <row r="15">
          <cell r="G15" t="str">
            <v>Taxable Income</v>
          </cell>
        </row>
        <row r="16">
          <cell r="G16" t="str">
            <v>Tax Liability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dos"/>
      <sheetName val="DRE &amp; BP"/>
      <sheetName val="NOPAT"/>
      <sheetName val="Capital"/>
      <sheetName val="Valuation"/>
      <sheetName val="Depreciação"/>
      <sheetName val="Resumo"/>
      <sheetName val="Dashboard"/>
      <sheetName val="Apoio"/>
      <sheetName val="RoXDataTables"/>
      <sheetName val="Análisis 30-06-0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SERIES CDI E PTAX"/>
      <sheetName val="Fixed Assets"/>
      <sheetName val="FINANCIAMENTO COFACE SUDAMERIS"/>
      <sheetName val="SALES98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Volume"/>
      <sheetName val="XREF"/>
      <sheetName val="Circul. e Concil. 31.12.02"/>
      <sheetName val="Links"/>
      <sheetName val="Movimentação Imobilizado"/>
      <sheetName val="Estoques"/>
      <sheetName val="Brasil-Jab"/>
      <sheetName val="Data-sheet"/>
      <sheetName val="SELIC"/>
      <sheetName val="Sheet1"/>
      <sheetName val="M1.4 - Empréstimos"/>
      <sheetName val="ICATU_COM_"/>
      <sheetName val="RAC"/>
      <sheetName val="PRINCIPAL"/>
      <sheetName val="CUST_FIX"/>
      <sheetName val="COMPPR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Teste FOPAG"/>
      <sheetName val="13º salario"/>
      <sheetName val="Provisão Férias"/>
      <sheetName val="XREF"/>
      <sheetName val="Tickmarks"/>
      <sheetName val="OPC DOL PA"/>
      <sheetName val="Forecast"/>
      <sheetName val="L"/>
      <sheetName val="Worksheet in (C) lx Teste Folha"/>
      <sheetName val="Depreciação"/>
      <sheetName val="Fixed Assets"/>
      <sheetName val="ENTRADA"/>
      <sheetName val="Tab"/>
    </sheetNames>
    <sheetDataSet>
      <sheetData sheetId="0"/>
      <sheetData sheetId="1">
        <row r="18">
          <cell r="AF18" t="str">
            <v>!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vida util"/>
      <sheetName val="Control histórico"/>
      <sheetName val="Detalle Bienes de Uso"/>
      <sheetName val="Por item"/>
      <sheetName val="Ajustes"/>
      <sheetName val="Altas actual"/>
      <sheetName val="Altas"/>
      <sheetName val="Aumentos"/>
      <sheetName val="Traspaso obra en curso"/>
      <sheetName val="Valor inicial"/>
      <sheetName val="Valor origen"/>
      <sheetName val="Anexo Ajust x rubro"/>
      <sheetName val="Anexo ajustado"/>
      <sheetName val="Anexo Bienes de uso"/>
      <sheetName val="Prueba Global Bs de Uso"/>
      <sheetName val="Prueba global Amort."/>
      <sheetName val="XREF"/>
      <sheetName val="Bs.de Uso 30.06"/>
      <sheetName val="RoXDataTables"/>
    </sheetNames>
    <sheetDataSet>
      <sheetData sheetId="0"/>
      <sheetData sheetId="1">
        <row r="2">
          <cell r="A2" t="str">
            <v>ACTIVOS - CODORNIU ARGENTINA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M BP Mil"/>
      <sheetName val="DMPL Mil Out05"/>
      <sheetName val="BP Mil"/>
      <sheetName val="DRE Mil"/>
      <sheetName val="DMPL Mil"/>
      <sheetName val="DOAR Mil"/>
      <sheetName val="BP"/>
      <sheetName val="DRE"/>
      <sheetName val="DOAR"/>
      <sheetName val="DMPL Ciao  10_2005"/>
      <sheetName val="DMPL USM 10_2005"/>
      <sheetName val="DMPL Ciao"/>
      <sheetName val="DMPL USM"/>
      <sheetName val="DMPL-Omtek "/>
      <sheetName val="DMPL-Mogi"/>
      <sheetName val="Intercompany DRE"/>
      <sheetName val="Intercompany BP"/>
      <sheetName val="Cisao CIAO"/>
      <sheetName val="Cisao USM"/>
      <sheetName val="VendasPartesRela."/>
      <sheetName val="Mogi"/>
      <sheetName val="DMPL"/>
      <sheetName val=" Global fopag"/>
      <sheetName val="Lista Suspen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6">
          <cell r="E56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s"/>
      <sheetName val="Resumo"/>
      <sheetName val="Integrated audit"/>
      <sheetName val="Circularizações"/>
      <sheetName val="PAS juros"/>
      <sheetName val="Composição Aplicação"/>
      <sheetName val="Fluxo de caixa"/>
      <sheetName val="Parâmetro"/>
      <sheetName val="XREF"/>
      <sheetName val="Tickmarks"/>
      <sheetName val="Cálculo Global - Salários 31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"/>
      <sheetName val="Cash"/>
      <sheetName val="Atualização saldos 31.12.2007"/>
      <sheetName val="Circularizações"/>
      <sheetName val="PAS juros"/>
      <sheetName val="Composição da Aplicação"/>
      <sheetName val="Parâmetro"/>
      <sheetName val="XREF"/>
      <sheetName val="Tickmarks"/>
      <sheetName val="#REF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 2005"/>
      <sheetName val="Aging dez05 _ Giro CR"/>
      <sheetName val="Circularizacao"/>
      <sheetName val="Proc alternativo"/>
      <sheetName val="Variacao cambial Dez05"/>
      <sheetName val="Vendor"/>
      <sheetName val="Aging"/>
      <sheetName val="PDD"/>
      <sheetName val="Anselmo Morvillo"/>
      <sheetName val="Papelco &amp; Wintech"/>
      <sheetName val="Adto forn. CHFMS"/>
      <sheetName val="Adiantamentos"/>
      <sheetName val="Adto Cougar"/>
      <sheetName val="Outros ativos"/>
      <sheetName val="Intercompany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 Financeiras"/>
      <sheetName val="Rev analitica vendas"/>
      <sheetName val="PAS Despesa pessoal"/>
      <sheetName val="Abertura saldos"/>
      <sheetName val="Circularizacao"/>
      <sheetName val="XREF"/>
      <sheetName val="AUXILIAR DOAR"/>
      <sheetName val="PAS 31.10.2007"/>
      <sheetName val="DMPL"/>
      <sheetName val="Sponsorship"/>
      <sheetName val="Teste de Realização"/>
      <sheetName val="Nota Relatório 31.12"/>
      <sheetName val="PAS depreciação"/>
      <sheetName val="Abertura de saldos"/>
      <sheetName val="Prov. 13.Salário - passivo"/>
      <sheetName val="Direitos Creditórios 31.12.07"/>
      <sheetName val="Lead"/>
      <sheetName val="Mapa Movimentação 30.06.07"/>
      <sheetName val="Mapa Movimentação 31.12.07"/>
      <sheetName val="Nota Explicativa "/>
      <sheetName val="Mov. IP"/>
      <sheetName val="Resumo"/>
      <sheetName val="Topaz"/>
      <sheetName val="estoque total dez_98"/>
      <sheetName val="Mensagem"/>
      <sheetName val="Moeda Estrangeira"/>
      <sheetName val="Forecast"/>
      <sheetName val="Control Sheet"/>
      <sheetName val="#REF"/>
      <sheetName val="Passivo Omisso"/>
      <sheetName val="Modelo 8"/>
      <sheetName val="Cálculo Global - Salários "/>
      <sheetName val="Cálculo Global - INSS-FGTS"/>
      <sheetName val="Tab.Daten"/>
      <sheetName val="TAB.Hauptmenue"/>
      <sheetName val="Despesas Antecipadas"/>
      <sheetName val="Tickmarks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Vendas IP"/>
      <sheetName val="Deducoes venda IP"/>
      <sheetName val="Receitas Vendas Inpacel"/>
      <sheetName val="PAS Deduções venda Inpacel"/>
      <sheetName val="Lead"/>
      <sheetName val="Dez CNEC - Análise PDD"/>
      <sheetName val="Dez REAGO - Análise PDD"/>
      <sheetName val="Funrural PIS Cofiins Olimpia"/>
      <sheetName val="XREF"/>
      <sheetName val="Mapa Empréstimos Nacional"/>
      <sheetName val="SWAP Setembro 08"/>
      <sheetName val="Mapa do contas rec.-12"/>
      <sheetName val="Dividendos"/>
      <sheetName val="Resumo"/>
      <sheetName val="Mov. IP"/>
      <sheetName val="Abertura de saldos"/>
      <sheetName val="Teste IP-Mogi"/>
      <sheetName val="Teste LA"/>
      <sheetName val="BP"/>
      <sheetName val="DRE"/>
      <sheetName val="LTN"/>
      <sheetName val="Impostos"/>
      <sheetName val="Conciliação Custos"/>
      <sheetName val="Deposito Judicial"/>
      <sheetName val="PAS Vendas"/>
      <sheetName val="Intercompany BP"/>
      <sheetName val="Capitalização"/>
      <sheetName val="Cálculo Global Juros e VC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Financeiras"/>
      <sheetName val="Custos IP"/>
      <sheetName val="Custos Inpacel"/>
      <sheetName val="Custo Medio Florestal"/>
      <sheetName val="Desp de Pessoal"/>
      <sheetName val="Vendas"/>
      <sheetName val="Deducoes de Vendas"/>
      <sheetName val="Desp Financeiras"/>
      <sheetName val="Receitas Vendas Inpacel"/>
      <sheetName val="Deducoes venda IP"/>
      <sheetName val="PAS Deduções venda Inpac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"/>
      <sheetName val="Anexo 11"/>
      <sheetName val="Anexo 12 - fopag"/>
      <sheetName val="Anexo 13 - ferias"/>
      <sheetName val="Anexo 14 - rescisões"/>
      <sheetName val="Anexo 15"/>
      <sheetName val="Ven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Memo"/>
      <sheetName val="Letras y Notas BCRA"/>
      <sheetName val="713-002}2"/>
      <sheetName val="GMP-6"/>
      <sheetName val="Cálculo Cía"/>
      <sheetName val="Ret. y Perc. a pagar"/>
      <sheetName val="P.Global_Sueldos"/>
      <sheetName val="P_A Clientes"/>
      <sheetName val="525"/>
      <sheetName val="Resumen"/>
      <sheetName val="Resumen y Amort.Baj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Intercompany 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 R$"/>
      <sheetName val="Balanco R$2"/>
      <sheetName val="Balnco US$"/>
      <sheetName val="L&amp;P R$"/>
      <sheetName val="L&amp;P R$2"/>
      <sheetName val="L&amp;P US$"/>
      <sheetName val="XREF"/>
      <sheetName val="Tickmarks"/>
      <sheetName val="Anexo 9"/>
      <sheetName val="Teste Receita Financeira"/>
      <sheetName val="Garantias"/>
      <sheetName val="Fixed Assets"/>
      <sheetName val="Report"/>
      <sheetName val="Cap.de juros"/>
      <sheetName val="Lead"/>
      <sheetName val="P3 - Fopag"/>
      <sheetName val="DRE"/>
      <sheetName val="População Res."/>
      <sheetName val="cobertura seguros"/>
      <sheetName val="Revisao analitica PA"/>
      <sheetName val="Custeio p3"/>
      <sheetName val="Conciliação Bancária 31.10.03"/>
      <sheetName val="PIS, Cofins e Out Variav. 30.09"/>
      <sheetName val="PIS, Cofins e Out Variav. 31.03"/>
      <sheetName val="BP"/>
      <sheetName val="Anexo 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Tributos_diferidos_Conso"/>
      <sheetName val="Tributos_diferidos_aging_ANG"/>
      <sheetName val="Tributos_diferidos_aging_UMA"/>
      <sheetName val="Emprestimos_aging_C"/>
      <sheetName val="PREVCINE"/>
      <sheetName val="CONSSID12-96"/>
      <sheetName val="MAQ.Y EQ.-ROS."/>
      <sheetName val="Apoio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68">
          <cell r="C68" t="str">
            <v>J '97</v>
          </cell>
        </row>
      </sheetData>
      <sheetData sheetId="30">
        <row r="68">
          <cell r="C68" t="str">
            <v>J '97</v>
          </cell>
        </row>
      </sheetData>
      <sheetData sheetId="31" refreshError="1"/>
      <sheetData sheetId="32">
        <row r="68">
          <cell r="C68" t="str">
            <v>J '97</v>
          </cell>
        </row>
      </sheetData>
      <sheetData sheetId="33">
        <row r="68">
          <cell r="C68" t="str">
            <v>J '97</v>
          </cell>
        </row>
      </sheetData>
      <sheetData sheetId="34">
        <row r="68">
          <cell r="C68" t="str">
            <v>J '97</v>
          </cell>
        </row>
      </sheetData>
      <sheetData sheetId="35">
        <row r="68">
          <cell r="C68" t="str">
            <v>J '97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8">
          <cell r="C68" t="str">
            <v>J '97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 refreshError="1"/>
      <sheetData sheetId="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mposição por tipo de teste"/>
      <sheetName val="Teste detalhe Debito Resultado"/>
      <sheetName val="XREF"/>
      <sheetName val="Tickmarks"/>
      <sheetName val="Global Saldos"/>
      <sheetName val="composição"/>
      <sheetName val="contas transitórias"/>
      <sheetName val="PAS"/>
      <sheetName val="FOPAG"/>
      <sheetName val="Férias"/>
      <sheetName val="Log Seleção"/>
      <sheetName val="Seleção"/>
      <sheetName val="Débitos no Resultado 31.10.04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bertura Saldos"/>
      <sheetName val="Links"/>
      <sheetName val="Dezembro.05"/>
      <sheetName val="Circularização"/>
      <sheetName val="Resumo de aplicações"/>
      <sheetName val="Mapa movimentação"/>
      <sheetName val="PAS de juros"/>
      <sheetName val="Composição Aplicação"/>
      <sheetName val="Parâmetro"/>
      <sheetName val="XREF"/>
      <sheetName val="Tickmarks"/>
      <sheetName val="Fluxo de caixa"/>
      <sheetName val="Circulariza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ATIVO"/>
      <sheetName val=" SC grains"/>
      <sheetName val="tabela"/>
      <sheetName val="integral"/>
      <sheetName val="circularização"/>
      <sheetName val="Variação Cambial"/>
      <sheetName val="Lead2"/>
      <sheetName val="AA-10(Op.63)"/>
      <sheetName val="Lead"/>
      <sheetName val="Depreciação"/>
      <sheetName val="Assfin"/>
      <sheetName val="Versao 1b ($=R$2,13)"/>
      <sheetName val="Consolidado_1999"/>
      <sheetName val="BP"/>
      <sheetName val="DRE"/>
      <sheetName val="Mapas de Movimentação"/>
      <sheetName val="PAS Despesa pessoal"/>
      <sheetName val="DRE consolidada 09_03"/>
      <sheetName val="Balanço"/>
      <sheetName val="Reconciliações Setembro"/>
      <sheetName val="Cálculo Global Desp.Folha"/>
      <sheetName val="Rev Anal"/>
      <sheetName val="Paraná"/>
      <sheetName val="Plan1"/>
      <sheetName val="FLUXO_ENDIVIDAMENTO"/>
      <sheetName val="N"/>
      <sheetName val="ÍNDICE"/>
      <sheetName val="COMP_CX"/>
      <sheetName val="Aging"/>
      <sheetName val="PDD-Movimentação"/>
      <sheetName val="A11"/>
      <sheetName val="MES"/>
      <sheetName val="Resumo"/>
      <sheetName val="Mapa Imobilizado"/>
      <sheetName val="mapa doar consolidado"/>
      <sheetName val="Mapa"/>
      <sheetName val="ce"/>
      <sheetName val="Tab.Daten"/>
      <sheetName val="TAB.Hauptmenue"/>
      <sheetName val="Pas Juros e V.M.C."/>
      <sheetName val="Mapa 31.08.02"/>
      <sheetName val="Mining Schedule"/>
      <sheetName val="Solver"/>
      <sheetName val="Plan1 (2)"/>
      <sheetName val="Depleção"/>
      <sheetName val="CAERN"/>
      <sheetName val="local"/>
      <sheetName val="PAS Moeda Nacional"/>
      <sheetName val="CF"/>
      <sheetName val="Equity set 04"/>
      <sheetName val="Ágio"/>
      <sheetName val="Equity dez 04"/>
      <sheetName val="Mov. Empréstimos FY2008"/>
      <sheetName val="NTN_NBCE_SWAP"/>
      <sheetName val="BLP"/>
      <sheetName val="Aging List"/>
      <sheetName val="Data 1 - NPV"/>
      <sheetName val="Worksheet in (C) 1602 Revisão a"/>
      <sheetName val="JAN"/>
      <sheetName val="HIST"/>
      <sheetName val="Intercompany BP"/>
      <sheetName val="Amarre de AF"/>
      <sheetName val="PAES Tributos Federais"/>
      <sheetName val="PDD"/>
      <sheetName val="{PPC}Mapa de movimentação"/>
      <sheetName val="HC"/>
      <sheetName val="VBC"/>
      <sheetName val="P3 - Millennium"/>
      <sheetName val="RGR Semesa"/>
      <sheetName val="Dep acumulada"/>
      <sheetName val="Movimiento"/>
      <sheetName val="Dep ejercicio"/>
      <sheetName val="F-2 ANÁLISE"/>
      <sheetName val="Debêntures Reperfilamento"/>
      <sheetName val="Mapa Consórcios"/>
      <sheetName val="Bridge EBITDA"/>
      <sheetName val="Deferred 30.09.05"/>
      <sheetName val="ACUMULADO"/>
      <sheetName val="bal"/>
      <sheetName val=""/>
      <sheetName val="CORP e SUDECAP"/>
      <sheetName val="Analisis dc real 2006"/>
      <sheetName val="Conciliação RH"/>
      <sheetName val="Estoques"/>
      <sheetName val="#Financeiro"/>
      <sheetName val="Equivalência - 09"/>
      <sheetName val="LUCRO REAL"/>
      <sheetName val="IS"/>
      <sheetName val="DMPL03"/>
      <sheetName val="D"/>
      <sheetName val="D-1"/>
      <sheetName val="Premissas"/>
      <sheetName val="DRE Consolidada"/>
      <sheetName val="Códigos"/>
      <sheetName val="Pivot"/>
      <sheetName val="Lista"/>
      <sheetName val="Biblioteca"/>
      <sheetName val="DMPL"/>
      <sheetName val="Sispec99"/>
      <sheetName val="Compra Energia CP"/>
      <sheetName val="Movimentação"/>
      <sheetName val="Prova do CTA"/>
      <sheetName val="Partes Relacionadas"/>
      <sheetName val="201904 ATIVO"/>
      <sheetName val="201904 PASSIVO"/>
      <sheetName val="201904 RESULTADO"/>
      <sheetName val="042019 Balancete"/>
      <sheetName val="Julho"/>
      <sheetName val="Mov. Aplicação"/>
      <sheetName val="Contingências "/>
      <sheetName val="Shares"/>
      <sheetName val="Teste"/>
      <sheetName val="Sheet1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Jul-09 SA"/>
      <sheetName val="Jul-09 Coperativa"/>
      <sheetName val="COMP"/>
      <sheetName val="STATO "/>
      <sheetName val="OutrosCredi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. PDD"/>
      <sheetName val="Receita financ"/>
      <sheetName val="Variacoes Custos"/>
      <sheetName val="Custo medio florest"/>
      <sheetName val="Folha Pagto"/>
      <sheetName val="Pas desp. finan"/>
      <sheetName val="Rev Analit Vendas"/>
      <sheetName val="Rev Analit Deducoes"/>
      <sheetName val="Comparativo Vendas"/>
      <sheetName val="Mapa de Resultado"/>
      <sheetName val="XREF"/>
      <sheetName val="Deposito Judi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eleção Teste Detalhe"/>
      <sheetName val="Teste Detalhe"/>
      <sheetName val="Projeções 31.12.03"/>
      <sheetName val="XREF"/>
      <sheetName val="Tickmarks"/>
      <sheetName val="População Res."/>
      <sheetName val="teste detalhes"/>
      <sheetName val="composicao fopag"/>
      <sheetName val="Comissões"/>
      <sheetName val="pas fopag"/>
      <sheetName val="Excess Calc"/>
      <sheetName val="Threshold Calc"/>
      <sheetName val="Folha Pagamento {ppc}"/>
      <sheetName val="Férias {ppc}"/>
      <sheetName val="Rescisão {ppc}"/>
      <sheetName val="log"/>
      <sheetName val="Global Saldos"/>
      <sheetName val="composição"/>
      <sheetName val="contas transitórias"/>
      <sheetName val="PAS"/>
      <sheetName val="FOPAG"/>
      <sheetName val="Férias"/>
      <sheetName val="parametros"/>
      <sheetName val="Log Seleção"/>
      <sheetName val="Seleção"/>
      <sheetName val="Honorários - Minatel"/>
      <sheetName val="Cálculo Global - Férias e 13o. "/>
      <sheetName val="Testes"/>
      <sheetName val="Flutuação"/>
      <sheetName val="População resultado"/>
      <sheetName val="Teste Despesas"/>
      <sheetName val="Teste Detalhes FOPAG"/>
      <sheetName val="Expectativa"/>
      <sheetName val="Log Despesas"/>
      <sheetName val="Composicão"/>
      <sheetName val="Cálculo Global - Salários "/>
      <sheetName val="parâmetro"/>
      <sheetName val="Despesa Operacional 31.10.03"/>
      <sheetName val="Projeção"/>
      <sheetName val="Teste de Despesas"/>
      <sheetName val="Descartes"/>
      <sheetName val="PAS Despesas "/>
      <sheetName val="Teste "/>
      <sheetName val="LOG  débitos no resultado"/>
      <sheetName val="Variação dez.05"/>
      <sheetName val="Teste despesas operacionais"/>
      <sheetName val="Teste detalhe fopag"/>
      <sheetName val="Sumário"/>
      <sheetName val="Folha de Pagto"/>
      <sheetName val="Cálculo Parâmetro"/>
      <sheetName val="Níveis Parâmetro"/>
      <sheetName val="Resultado Seleção"/>
      <sheetName val="Teste de detalhe "/>
      <sheetName val="Teste de detalhe Débitos no CPV"/>
      <sheetName val="Teste  advogados"/>
      <sheetName val="VARIAÇÃO"/>
      <sheetName val="População (Star)"/>
      <sheetName val="STAR Fretes Rec. (out.03)"/>
      <sheetName val="STAR Fret Rec. (dez.03)"/>
      <sheetName val="STAR Frete (out.03)"/>
      <sheetName val="STAR Frete (dez.03)"/>
      <sheetName val="pro labore"/>
      <sheetName val="População Res_"/>
      <sheetName val="Débitos Resultado 31.12.2004"/>
      <sheetName val="juros Conta Garantida"/>
      <sheetName val="Débitos no Resultado 31.10.04"/>
      <sheetName val="Base PAS"/>
      <sheetName val="PAS Folha"/>
      <sheetName val="Resultado Abril"/>
      <sheetName val="Teste de Detalhe"/>
      <sheetName val="Teste de Débito Resultado"/>
      <sheetName val="Para Referência"/>
      <sheetName val="projeção saldo 30.04"/>
      <sheetName val="PAS Salarios Resultado 31.01"/>
      <sheetName val="TCalc01"/>
      <sheetName val="Teste Detalhe 31.01"/>
      <sheetName val="Abertura"/>
      <sheetName val="População"/>
      <sheetName val="despesas-selecao"/>
      <sheetName val="Juros"/>
      <sheetName val="Log1"/>
      <sheetName val="Log2"/>
      <sheetName val="PAS-Despesas"/>
      <sheetName val="Teste de detalhes"/>
      <sheetName val="Teste de Rateio"/>
      <sheetName val="Balancete 2006"/>
      <sheetName val="PAS Pessoal"/>
      <sheetName val="Threshold"/>
      <sheetName val="interim versus final"/>
      <sheetName val="Teste Débitos"/>
      <sheetName val="fopag {ppc}"/>
      <sheetName val="Composição fopag"/>
      <sheetName val="Royalties Out-05 PPC"/>
      <sheetName val="Royalties Set-05 PPC"/>
      <sheetName val="Royalties Ago-05 PPC"/>
      <sheetName val="Royalties Jul-05 PPC"/>
      <sheetName val="Royalties Jun-05 PPC"/>
      <sheetName val="Royalties Mai-05 PPC"/>
      <sheetName val="PAS Salarios Resultado"/>
      <sheetName val="projeção saldo"/>
      <sheetName val="Journal Entry"/>
      <sheetName val="Log File"/>
      <sheetName val="Análise de Variação"/>
      <sheetName val="PAS Fopag e Provisões"/>
      <sheetName val="Parâmetro Encargos"/>
      <sheetName val="Parâmetro Férias"/>
      <sheetName val="Parâmetro 13o"/>
      <sheetName val="Referência 08.01"/>
      <sheetName val="Referência 12.01"/>
      <sheetName val="Movimentação"/>
      <sheetName val="Seleção Despesas 30.09.04"/>
      <sheetName val="Seleção Despesas 31.12.04"/>
      <sheetName val="PAS Despesas"/>
      <sheetName val="Despesas e Consumo"/>
      <sheetName val="Despesa administ nota explicati"/>
      <sheetName val="PAS Folha de Pagamento"/>
      <sheetName val="Anál. de Variação 31.12"/>
      <sheetName val="P1 - Sumário"/>
      <sheetName val="P2 -Lead"/>
      <sheetName val="P3 - PAS - Folha de Pagamento"/>
      <sheetName val="P4 - Parâmetro"/>
      <sheetName val="Teste de Detalhe 30.11.06"/>
      <sheetName val="Teste de Detalhe 31.12.06"/>
      <sheetName val="Teste de Folha de Pagamento"/>
      <sheetName val="conciliação"/>
      <sheetName val="Projeção Saldos 31.12.03"/>
      <sheetName val="log resultado"/>
      <sheetName val="seleção de despesa"/>
      <sheetName val="Teste de detalhe 30.09.07"/>
      <sheetName val="Calculo Global Salários"/>
      <sheetName val="Cipa Brasil"/>
      <sheetName val="Log Cipa Brasil"/>
      <sheetName val="Cipa NE"/>
      <sheetName val="Log Cipa NE"/>
      <sheetName val="Global e Detalhe Folha 31.10"/>
      <sheetName val="Férias &amp; 13"/>
      <sheetName val="Parâmetro Folha"/>
      <sheetName val="Global de Fopag"/>
      <sheetName val="P2 - Lead"/>
      <sheetName val="P3 - PAS Fopag1"/>
      <sheetName val="P4 -  Cálculo Parâmetro"/>
      <sheetName val="{PPC} Juros Capital Próprio"/>
      <sheetName val="Receitas e Despesas financeiras"/>
      <sheetName val="P3 - PAS Fopag"/>
      <sheetName val="Folha - despesas gerais"/>
      <sheetName val="Teste de Detalhe Mai.Nov.07"/>
      <sheetName val="Teste de Detalhe Dez.Fev.08"/>
      <sheetName val="Nota Explicativa"/>
      <sheetName val="PAS - Folha de Pagamento"/>
      <sheetName val="Créditos Pis e Cofins 31.12.07"/>
      <sheetName val="Ref. Consol."/>
      <sheetName val="Roll Forward"/>
      <sheetName val="Outros Gastos"/>
      <sheetName val="PAS Folha de Pagamento 30_09_07"/>
      <sheetName val="PAS Folha de Pagamento 31_12_07"/>
      <sheetName val="Teste de detalhe 31.12.07"/>
      <sheetName val="Teste Detalhe 30.09.06"/>
      <sheetName val="Teste de Detalhe - 31.12.06"/>
      <sheetName val="Logs"/>
      <sheetName val="Teste Débito no Rsultado"/>
      <sheetName val="Composição Resultado"/>
      <sheetName val="Débito resultado"/>
      <sheetName val="Calculo de Paramêtro"/>
      <sheetName val="Teste Detalhe 30.09.08"/>
      <sheetName val="PAS Folha de Pgto 30_09_07"/>
      <sheetName val="PAS Folha de Pgto_12_07"/>
      <sheetName val="Teste detalhe 30.09.07"/>
      <sheetName val="Teste detalhe 31.12.07"/>
      <sheetName val="sel_débito_resul_set"/>
      <sheetName val="Teste Detalhe 31.08.08"/>
      <sheetName val="Teste Advogados"/>
      <sheetName val="PAS FOPAG Funcionários"/>
      <sheetName val="PAS Pro-Labore"/>
      <sheetName val="PAS Folha 30.09.08"/>
      <sheetName val="#REF"/>
      <sheetName val="NE"/>
      <sheetName val="PAS - Folha"/>
      <sheetName val="Teste Resultado"/>
      <sheetName val="Itens selecionados detalhe"/>
      <sheetName val="PAS Despesa com FOPAG"/>
      <sheetName val="Teste de Débito no Resultado"/>
      <sheetName val="PAS - Folha de Pagamento 31.03"/>
      <sheetName val="PAS - Folha de Pagamento 30.06"/>
      <sheetName val="Total Sel"/>
      <sheetName val="Parâmetro LEAD"/>
      <sheetName val="Rollforward"/>
      <sheetName val="PAS Folha Custos"/>
      <sheetName val="PAS Folha Despesa"/>
      <sheetName val="Débito Resultado "/>
      <sheetName val="Parametro"/>
      <sheetName val="Teste de Débitos no Resultado"/>
      <sheetName val="Composição por tipo de teste"/>
      <sheetName val="Teste detalhe Debito Resultado"/>
      <sheetName val="Sheet1"/>
      <sheetName val="Tipo de teste"/>
      <sheetName val="PAS Saldos 31.12.08"/>
      <sheetName val="Custos FOPAG"/>
      <sheetName val="Roolforward"/>
      <sheetName val="Teste de Detalhe DR"/>
      <sheetName val="Débito no Resultado"/>
      <sheetName val="Teste Folha"/>
      <sheetName val="Parâmetro "/>
      <sheetName val="PAS de FOPAG"/>
      <sheetName val="Log ACL"/>
      <sheetName val="Teste de Detalhe 31.03.08"/>
      <sheetName val="Despesas Advogados 31.12.08"/>
      <sheetName val="Teste Débitos Resultado"/>
      <sheetName val="Advogados"/>
      <sheetName val="Teste Débito no Resultado"/>
      <sheetName val="Teste comissão sobre vendas"/>
      <sheetName val="Teste debito no resultado"/>
      <sheetName val="Summary"/>
      <sheetName val="Despesa com Advogados"/>
      <sheetName val="Teste detalhe das depesas"/>
      <sheetName val="DRE"/>
      <sheetName val="Cálculo Global - Salário"/>
      <sheetName val="Cálculo Global - INSS-FGTS"/>
      <sheetName val="Cálculo Global - Benefícios"/>
      <sheetName val="Teste contas"/>
      <sheetName val="Detalhe FOPAG"/>
      <sheetName val="Calculo Parâmetro"/>
      <sheetName val="Folha Pagto"/>
      <sheetName val="Participação no resultado"/>
      <sheetName val="Débito no resultado interim"/>
      <sheetName val="Débito no resultado final"/>
      <sheetName val="Cálculo Global FGTS INSS"/>
      <sheetName val="Variação cambial"/>
      <sheetName val="Sel Deb Resultado"/>
      <sheetName val="Cálculo Global Salários"/>
      <sheetName val="Passos do Programa"/>
      <sheetName val="Log - Resultado"/>
      <sheetName val="Cálculo Global - Salários"/>
      <sheetName val="TCalc"/>
      <sheetName val="Detalhe Folha"/>
      <sheetName val="Abertura Contas"/>
      <sheetName val="Débitos Resultado"/>
      <sheetName val="Teste Débito Resultado 31.10.08"/>
      <sheetName val="Teste  Detalhe"/>
      <sheetName val="PAS FOPAG, 13o, Férias e Encarg"/>
      <sheetName val="Teste Honorários Advocaticios"/>
      <sheetName val="Sheet2"/>
      <sheetName val="Teste débito resultadoe compras"/>
      <sheetName val="Novo Enfoque"/>
      <sheetName val="Sheet3"/>
      <sheetName val="Base Seleção"/>
      <sheetName val="Base Seleção Despesas"/>
      <sheetName val="Despesas com Advogados"/>
      <sheetName val="Teste de débito"/>
      <sheetName val="Rateio Despesas (P&amp;C)"/>
      <sheetName val="Rateio Despesas (Financeiro)"/>
      <sheetName val="Rateio Despesas (Jurídico)"/>
      <sheetName val="Rateio Depesas (Suprimentos)"/>
      <sheetName val="Garantias"/>
      <sheetName val="Teste débito resultado"/>
      <sheetName val="Cálculo Global - Encargos"/>
      <sheetName val="PAS - Fopag - Andrade"/>
      <sheetName val="PAS - Fopag - Guarani"/>
      <sheetName val="PAS - Fopag - São José"/>
      <sheetName val="Parâmetro Andrade"/>
      <sheetName val="Parâmetro Guarani"/>
      <sheetName val="Parâmetro CESJ"/>
      <sheetName val="Teste de despesa"/>
      <sheetName val="PAS Despesa pessoal"/>
      <sheetName val="PAS (A) 28.02"/>
      <sheetName val="PAS (G) 28.02"/>
      <sheetName val="PAS (S)28.02"/>
      <sheetName val="Fopag - Andrade 31.12"/>
      <sheetName val="Fopag - Guarani 31.12"/>
      <sheetName val="Fopag - São José 31.12"/>
      <sheetName val="Tab.Novo Enfoque e Dados 31.12"/>
      <sheetName val="Tab.Novo Enfoque e Dados 31.03"/>
      <sheetName val="Tab.Novo Enfoque e Dados Teste"/>
      <sheetName val="Apuração Pis e Cofins 31.12"/>
      <sheetName val="P2 - Sumário"/>
      <sheetName val="P3 - Teste Debitos Resultado"/>
      <sheetName val="P4 - Tabela itens"/>
      <sheetName val="P5 - NE"/>
      <sheetName val="P6 - PAS Folha Pgto"/>
      <sheetName val="Teste Debitos Resultado"/>
      <sheetName val="Tabela itens"/>
      <sheetName val="Rollfoward Procedures 31.12.09"/>
      <sheetName val="Parâmetro 31.12.2009"/>
      <sheetName val="Definição do Intervalo"/>
      <sheetName val="Teste de Serv. Terc. Pessoa Jur"/>
      <sheetName val="Beta"/>
      <sheetName val="Detalhe - Folha"/>
      <sheetName val="Despesas ADV"/>
      <sheetName val="Cálculo da Amostra"/>
      <sheetName val="População Teste Resultado"/>
      <sheetName val="DAAM - 5440"/>
      <sheetName val="PAS Folha Escritório"/>
      <sheetName val="PAS Folha Fazenda"/>
      <sheetName val="Parâmetro 31.12.2009 Rollforwar"/>
      <sheetName val="Análise de contas"/>
      <sheetName val="PAS Salários"/>
      <sheetName val="Encargos salários"/>
      <sheetName val="PAS 31.12.2009"/>
      <sheetName val="Composição do saldo de despesas"/>
      <sheetName val="Emp. e Repasses"/>
      <sheetName val="Royalties"/>
      <sheetName val="Tabela de Parâmetros"/>
      <sheetName val="Desp_Captação"/>
      <sheetName val="Remun adm."/>
      <sheetName val="Mútuo"/>
      <sheetName val="Detalhe Desp. Financ. e Outras"/>
      <sheetName val="Despesa_com_juros"/>
      <sheetName val="Participação"/>
      <sheetName val="Despesa Advogados"/>
      <sheetName val="Definição de Intervalo"/>
      <sheetName val="PAS de Despesas com Fopag"/>
      <sheetName val="Parâmetro Threshold"/>
      <sheetName val="Cálculo Global-Encargos e Fopag"/>
      <sheetName val="Despesas Pessoal 31-12"/>
      <sheetName val="Mov Desp Atica 31-12"/>
      <sheetName val="Mov trim Atica 31-12"/>
      <sheetName val="Mov Desp Scipione 31-12"/>
      <sheetName val="Mov trim Scipione 31-12"/>
      <sheetName val="Teste Despesa 31-12"/>
      <sheetName val="Cálculo dos Itens 30-09"/>
      <sheetName val="Teste despesas 30-09"/>
      <sheetName val="Despesas Pessoal 30-09"/>
      <sheetName val="Selecao"/>
      <sheetName val="Despesas Pessoal"/>
      <sheetName val="Despesas FIN"/>
      <sheetName val="Selecao FINAL"/>
      <sheetName val="Teste de Despesas Final"/>
      <sheetName val="Despesas INT"/>
      <sheetName val="Teste de Despesas Int"/>
      <sheetName val="Projeção 31.12.2004"/>
      <sheetName val="População para teste"/>
      <sheetName val="Impostos Outros - Aços out04"/>
      <sheetName val="Teste Fopag ARMCO"/>
      <sheetName val="Teste Fopag Aços"/>
      <sheetName val="Segregação PAS X Detalhes"/>
      <sheetName val="Teste de Projeção"/>
      <sheetName val="População Teste de Despesas"/>
      <sheetName val="Seleção e Teste de Despesas"/>
      <sheetName val="Mov. Funcionários-set06"/>
      <sheetName val="LX_Prov Férias e 13º Salário"/>
      <sheetName val="Subst. Proced."/>
      <sheetName val="Cálculo da Seleção"/>
      <sheetName val="Parametro FOPAG"/>
      <sheetName val="Parametro Rollfoward "/>
      <sheetName val="Const"/>
      <sheetName val="Balanço Patrimonial"/>
      <sheetName val="BP"/>
      <sheetName val="Circularização Emprestimos"/>
      <sheetName val="Parâmetro RFWD"/>
      <sheetName val="Parâmetro FOPAG"/>
      <sheetName val="Definições de Amostras"/>
      <sheetName val="PAS de Folha"/>
      <sheetName val="Teste de advogados"/>
      <sheetName val="Custo X Despesa"/>
      <sheetName val="Global pro-labore"/>
      <sheetName val="T. Detalhe"/>
      <sheetName val="Global Contratos"/>
      <sheetName val="Teste PAS e Detalhe"/>
      <sheetName val="Folha de Pgto."/>
      <sheetName val="Definição de Amostras"/>
      <sheetName val="Novo Parâmetro"/>
      <sheetName val="Receita"/>
      <sheetName val="ATIVO"/>
      <sheetName val="Teste Debito Resultado"/>
      <sheetName val="Cálculo Global de Salário"/>
      <sheetName val="Amostra"/>
      <sheetName val="DAAM"/>
      <sheetName val="Cálculo Global - Férias e 13o."/>
      <sheetName val="Teste Débito Resultado Hotel"/>
      <sheetName val="Teste Débito Resultado Conces."/>
      <sheetName val="Teste Débito Resultado Arcel"/>
      <sheetName val="Critérios de Seleção"/>
      <sheetName val="Historical Data"/>
      <sheetName val="Débito Resultado 31.10.12"/>
      <sheetName val="Critério Seleção"/>
      <sheetName val="Direcionamento teste resultado"/>
      <sheetName val="Debito no resultado"/>
      <sheetName val="INSS Cota patronal"/>
      <sheetName val="Teste Advogado"/>
      <sheetName val="Calculo amostra"/>
      <sheetName val="Rollforward 31.12.08"/>
      <sheetName val="Procedimento substantivo"/>
      <sheetName val="Abertura Fopag"/>
      <sheetName val="Ajustes Propostos"/>
      <sheetName val="Rollfoward"/>
      <sheetName val="Parametro "/>
      <sheetName val="Razão Adv."/>
      <sheetName val="Seleção Despesas"/>
      <sheetName val="Advogado 31-12-12"/>
      <sheetName val="PAS da Folha"/>
      <sheetName val="Débito no Resultado NG"/>
      <sheetName val="Débito no Resultado UPA"/>
      <sheetName val="Definição Amostras"/>
      <sheetName val="Parâmetro Seleção"/>
      <sheetName val="Teste FOPAG"/>
      <sheetName val="P1 - Teste Débitos no Resultado"/>
      <sheetName val="Débito no Resultado UCE"/>
      <sheetName val="Base Resultado UCE"/>
      <sheetName val="Segregação de Testes"/>
      <sheetName val="V. Cambial"/>
      <sheetName val="NE 22"/>
      <sheetName val="Critério de Seleção"/>
      <sheetName val="Seleção para teste"/>
      <sheetName val="Procedimentos"/>
      <sheetName val="Conciliação Log x Estratégia"/>
      <sheetName val="Teste Detalhe - Débitos"/>
      <sheetName val="Teste Detalhe - Créditos"/>
      <sheetName val="PAS - Comissões de Cartões"/>
      <sheetName val="Recalculo Comissão - O&amp;M"/>
      <sheetName val="RFD - Sálarios e Ordenados"/>
      <sheetName val="Procedimento"/>
      <sheetName val="Débito - Resultado"/>
      <sheetName val="Crédito Resultado"/>
      <sheetName val="RFD - Sálarios e Ordenados (2)"/>
      <sheetName val="Lead SAP"/>
      <sheetName val="Teste detalhe BB"/>
      <sheetName val="Teste detalhe VV"/>
      <sheetName val="Desp. Honorários Advc."/>
      <sheetName val="Critério Seleção Bombas"/>
      <sheetName val="Critério Seleção Válvulas"/>
      <sheetName val="Base Débito Resultado - Fábrica"/>
      <sheetName val="Base Débito Resultado - Distrib"/>
      <sheetName val="Teste Fábrica"/>
      <sheetName val="Teste Distribuidora"/>
      <sheetName val="Critério de Seleção Débitos"/>
      <sheetName val="Critério de Seleção Grupo"/>
      <sheetName val="PAS de Folha 31.12.2013"/>
      <sheetName val="PAS de Folha 30.09.13"/>
      <sheetName val="Base Teste Resultados 31.08"/>
      <sheetName val="Para seleção"/>
      <sheetName val="PAS - Rollfoward"/>
      <sheetName val="Base débitos"/>
      <sheetName val="Contas débito"/>
      <sheetName val="Teste Deb Result"/>
      <sheetName val="Base sel desp"/>
      <sheetName val="Despesas advogados"/>
      <sheetName val="Conciliação Custos - Guarani"/>
      <sheetName val="Plaza Check LX"/>
      <sheetName val="RPPE Check LX"/>
      <sheetName val="R&amp;T Check LX"/>
      <sheetName val="Parâmetro (Bombas)"/>
      <sheetName val="Parâmetro (Válvulas)"/>
      <sheetName val="Teste de Advogado Omisso"/>
      <sheetName val="LX"/>
      <sheetName val="1. Debito no Resultado"/>
      <sheetName val="Tabela seleção"/>
      <sheetName val="2. PAS de Salários"/>
      <sheetName val="Contas - Teste"/>
      <sheetName val="Teste de compra"/>
      <sheetName val="Razao"/>
      <sheetName val="Base seleção (F)"/>
      <sheetName val="Teste Detalhe (F)"/>
      <sheetName val="Teste Detalhe (I)"/>
    </sheetNames>
    <sheetDataSet>
      <sheetData sheetId="0">
        <row r="2">
          <cell r="F2" t="str">
            <v>31/12/2013</v>
          </cell>
        </row>
      </sheetData>
      <sheetData sheetId="1">
        <row r="1">
          <cell r="F1" t="str">
            <v>31/12/2013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 refreshError="1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/>
      <sheetData sheetId="241" refreshError="1"/>
      <sheetData sheetId="242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 refreshError="1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TA2"/>
      <sheetName val="ICATU"/>
      <sheetName val="dados"/>
      <sheetName val="Mutuo"/>
      <sheetName val="População Res."/>
      <sheetName val="População_Res_"/>
      <sheetName val="outros_indicadores"/>
      <sheetName val="Taxas"/>
      <sheetName val="CRITERIOS"/>
      <sheetName val="Rep"/>
      <sheetName val="Comissões"/>
      <sheetName val="Resultado_Março_IP"/>
      <sheetName val="PPR_2004"/>
      <sheetName val="BANCO"/>
      <sheetName val="CDI"/>
      <sheetName val="CUSTO_CONSOLID"/>
      <sheetName val="CUSTO_MONETARIO_CONSOLID"/>
      <sheetName val="Saldo_Contábil"/>
      <sheetName val="Físico_Atual"/>
      <sheetName val="ContProd"/>
      <sheetName val="Plan2"/>
      <sheetName val="Bco1"/>
      <sheetName val="Customize_Your_Invoice"/>
      <sheetName val="Cálculo_Parâmetro"/>
      <sheetName val="Tarifas"/>
      <sheetName val="CUSTO_UNIT_TRANS_CD_RJ"/>
      <sheetName val="CUSTO_UNIT_TRANS_CD_SP"/>
      <sheetName val="CUSTO_UNIT_PORTO"/>
      <sheetName val="CUSTO_UNIT_UAG"/>
      <sheetName val="CUSTO_UNIT_UCAO"/>
      <sheetName val="CUSTO_UNIT_TRANS_CD_BH"/>
      <sheetName val="Feriados"/>
      <sheetName val="Lead"/>
      <sheetName val="Master_FIF_Flutuação"/>
      <sheetName val="Lista_de_Ramais"/>
      <sheetName val="FRA"/>
      <sheetName val="COUPOM"/>
      <sheetName val="Product_group_report"/>
      <sheetName val="Plan3"/>
      <sheetName val="indices"/>
      <sheetName val="Aplic__Finac__-_30_09_02"/>
      <sheetName val="Inserir"/>
      <sheetName val="Matriz"/>
      <sheetName val="Tabela"/>
      <sheetName val="Anexo_6"/>
      <sheetName val="מוצרים"/>
      <sheetName val="Control_Sheet"/>
      <sheetName val="MUG"/>
      <sheetName val="Resumo"/>
      <sheetName val="Fluxo_de_Caixa_CF"/>
      <sheetName val="p__name"/>
      <sheetName val="Capa"/>
      <sheetName val="Preço_Médio"/>
      <sheetName val="Prod_Tab"/>
      <sheetName val="LX"/>
      <sheetName val="Mov_US$_nov_a_mar"/>
      <sheetName val="Materials"/>
      <sheetName val="Poupança"/>
      <sheetName val="CUSTO_UNIT_CD_BH"/>
      <sheetName val="CUSTO_UNIT_CD_RJ"/>
      <sheetName val="CUSTO_UNIT_CD_SP"/>
      <sheetName val="SERIES_CDI_E_PTAX"/>
      <sheetName val="Tab"/>
      <sheetName val="Bloomberg"/>
      <sheetName val="OPC_DOL_PA"/>
      <sheetName val="SELIC"/>
      <sheetName val="ENTRADA"/>
      <sheetName val="Forecast"/>
      <sheetName val="Fixed_Assets"/>
      <sheetName val="estoque_total_dez_98"/>
      <sheetName val="#REF"/>
      <sheetName val="FCX_AFD "/>
      <sheetName val="Links"/>
      <sheetName val="DRE"/>
      <sheetName val="FLUXO DE PREVISÃO 2012"/>
      <sheetName val="PAS Despesa pessoal"/>
      <sheetName val="FLUXO PREVISÃO. X Atual Real"/>
      <sheetName val="CMI"/>
      <sheetName val="BALANÇO"/>
      <sheetName val="XREF"/>
      <sheetName val="Critéri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População STAR _Cougar"/>
      <sheetName val="Checklist"/>
      <sheetName val="STAR Custos Inpacel"/>
      <sheetName val="STAR Custos IAF"/>
      <sheetName val="RevAnalit_1otrim_IP"/>
      <sheetName val="RevAnalit_1otrim_Inpacel"/>
      <sheetName val="RevAnalit_1otrim_Amcel"/>
      <sheetName val="Variações"/>
      <sheetName val="XREF"/>
      <sheetName val="Tickmarks"/>
      <sheetName val="STAR Custos"/>
      <sheetName val="Custos IP"/>
      <sheetName val="Custos Inpacel"/>
      <sheetName val="Custos Amcel"/>
      <sheetName val="População STAR "/>
      <sheetName val="População Res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.05"/>
      <sheetName val="Circularização"/>
      <sheetName val="Prod acabado"/>
      <sheetName val="Inventário"/>
      <sheetName val="Revisao analitica PA"/>
      <sheetName val="Spare parts"/>
      <sheetName val="Teste de offbook"/>
      <sheetName val="Para referencia"/>
      <sheetName val="Parâmetro"/>
      <sheetName val="XREF"/>
      <sheetName val="Tickmarks"/>
      <sheetName val="Var. saldo set a Dez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t. Permanente - Dez - 03"/>
      <sheetName val="XREF"/>
      <sheetName val="Tickmarks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Sumário"/>
      <sheetName val="Abertura"/>
      <sheetName val="Mapa Mov. Imobilizado"/>
      <sheetName val="Reavaliação"/>
      <sheetName val="PAS - Depreciação BRGAAP"/>
      <sheetName val="Teste Saldo Inicial"/>
      <sheetName val="Depreciação IFRS"/>
      <sheetName val="PAS - Depreciação"/>
      <sheetName val="PAS - Depreciação IFRS"/>
      <sheetName val="IFRS 31-12"/>
      <sheetName val="IFRS 30-11"/>
      <sheetName val="PAS-Depreciação"/>
      <sheetName val="Mapa Imobilizado (PPC)"/>
      <sheetName val="PAS Depreciação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Teste de Adições"/>
      <sheetName val="Teste de Baixas"/>
      <sheetName val="Mapa Mov. Jan. a Dez 2005"/>
      <sheetName val="Teste Saldo Inicial Imob."/>
      <sheetName val="PAS Deprec. Imob. Rodov."/>
      <sheetName val="PAS Deprec. Demais Itens"/>
      <sheetName val="saldo inicial "/>
      <sheetName val="IFRS"/>
      <sheetName val="Cálculo Parâmetro R 0,7"/>
      <sheetName val="Níveis Parâmetro"/>
      <sheetName val="NE"/>
      <sheetName val="Ativo Imobil. Depr. {PPC}"/>
      <sheetName val="PAS Deprec. Rodovias"/>
      <sheetName val="Mapa {ppc}"/>
      <sheetName val="Teste adição"/>
      <sheetName val="Mapa Diferido"/>
      <sheetName val="Selecionados SI imobilizado Bar"/>
      <sheetName val="Logs"/>
      <sheetName val="Mapa Mov. e PAS Deprec"/>
      <sheetName val="Mapa diferido {ppc}"/>
      <sheetName val="PAS Depreciação e amortização"/>
      <sheetName val="Log Adição e Saldo Inicial"/>
      <sheetName val="Summary Page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Cálculo Parâmetro"/>
      <sheetName val="Resumo Lead"/>
      <sheetName val="Mapa Mov. Reavaliação"/>
      <sheetName val="Teste de adição"/>
      <sheetName val="Teste de saldo inicial"/>
      <sheetName val="Adto. a fornecedor"/>
      <sheetName val="Abertura transf. 31.10.07"/>
      <sheetName val="PPC Mapa Imobilizado"/>
      <sheetName val="Imobilizado em Andamento"/>
      <sheetName val="Teste de detalh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Investimentos"/>
      <sheetName val="Mapa IAS"/>
      <sheetName val="Nota Explic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Imoveis - Não Operacional"/>
      <sheetName val="Mapa Imob."/>
      <sheetName val="Cálc. Deprec."/>
      <sheetName val="Custo X Deprec."/>
      <sheetName val="Direito de Uso de Lavra"/>
      <sheetName val="Consol Geral"/>
      <sheetName val="Cons  Normal"/>
      <sheetName val="Cons IPC"/>
      <sheetName val="Cálc.Global DeprecX"/>
      <sheetName val="Insp fís-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P13.Inventário"/>
      <sheetName val="Prov. Veículo"/>
      <sheetName val="Mapa de Movim."/>
      <sheetName val="Excess Calc"/>
      <sheetName val="Mapa de Movim. (Diferido)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Imobilizado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ovimentação do Imobilizado"/>
      <sheetName val="Consolidado Imobilizado"/>
      <sheetName val="Credi 21"/>
      <sheetName val="Marisa"/>
      <sheetName val="Consolidado"/>
      <sheetName val="Rollforward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Log Adições"/>
      <sheetName val="Seleção Saldo Inicial Imobiliza"/>
      <sheetName val="Log Saldo Inicial"/>
      <sheetName val="Baixas{ppc}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Nota Explicativa"/>
      <sheetName val="PAS - Depreciação - dez"/>
      <sheetName val="Teste de Adições dez.04"/>
      <sheetName val="Teste de Adições out.04"/>
      <sheetName val="PAS - Depreciação - out"/>
      <sheetName val="Imobilizado"/>
      <sheetName val="Razão Depreciação Diferido"/>
      <sheetName val="Ajuste - Deprec. Software"/>
      <sheetName val="Nota"/>
      <sheetName val="Adições 31.10"/>
      <sheetName val="Adições 31.12"/>
      <sheetName val="PAS - Depreciação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Imobilizado - PPC"/>
      <sheetName val="DESPESA_DEPRECIAÇÃO"/>
      <sheetName val="Circularização"/>
      <sheetName val="Teste Depreci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Análise de Variação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Mapa de movimentação 31.12"/>
      <sheetName val="Tubrasil - integ. capital"/>
      <sheetName val="Reavaliação 31.12"/>
      <sheetName val="Imb. Andamento 31.12"/>
      <sheetName val="Imob. Andamento {PPC} 31.10"/>
      <sheetName val="bens"/>
      <sheetName val="jan a set 06"/>
      <sheetName val="NE Reaval."/>
      <sheetName val="Mapa Resumo 31.12"/>
      <sheetName val="Var. Saldos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Teste das Adições"/>
      <sheetName val="Sel. Imobilizado -Saldo Inicial"/>
      <sheetName val="Imobilizado - Adições"/>
      <sheetName val="Summary"/>
      <sheetName val="Mapa Movi."/>
      <sheetName val="NE's"/>
      <sheetName val="Mapa Imobilizado - 31.10"/>
      <sheetName val="Mapa Diferido - 31.10"/>
      <sheetName val="Mapa - 31.12"/>
      <sheetName val="Diferido - 31.12"/>
      <sheetName val="PAS Amortização"/>
      <sheetName val="Resultado CC"/>
      <sheetName val="Roolforward Teste 31.12.2007"/>
      <sheetName val="CPC"/>
      <sheetName val="Movimentação Imobilizado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Teste Inspeção"/>
      <sheetName val="Mapa imobil. SP"/>
      <sheetName val="PAS Deprec. - SP 10.02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Abertura mov imobilizado"/>
      <sheetName val="Abertura mov resultado"/>
      <sheetName val="Mutação imobilizado"/>
      <sheetName val="Abertura Relatório"/>
      <sheetName val="Mutação Imobilizado - PPC"/>
      <sheetName val="Teste de Detalhes"/>
      <sheetName val="Movimentação Nutrição e Avicult"/>
      <sheetName val="Movimentação suinos PICs"/>
      <sheetName val="Mapa Mov. e PAS dep. 31.12.2008"/>
      <sheetName val="Invest. Jardim Iguatemi"/>
      <sheetName val="Invest. Jardim Iguatemi (2)"/>
      <sheetName val="Calculo de Paramêtro"/>
      <sheetName val="DMPL"/>
      <sheetName val="PAS Deprec. Out07"/>
      <sheetName val="Mapa Mov Imob out.07"/>
      <sheetName val="Mapa imob. dez07"/>
      <sheetName val="Sel saldo inicial imob."/>
      <sheetName val="Sel Adi Imobilizado"/>
      <sheetName val="Comp Imob Out07"/>
      <sheetName val="Mapa Mov. {ppc}"/>
      <sheetName val="PAS Deprecição 30.09.07"/>
      <sheetName val="Baixas  30.09.07"/>
      <sheetName val="Adições 30.09.07"/>
      <sheetName val="P1 Lead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N.E."/>
      <sheetName val="Comparativo (UIR)"/>
      <sheetName val="c008"/>
      <sheetName val="Pendecias"/>
      <sheetName val="Mapa do Imobilizado"/>
      <sheetName val="Teste de Obras em andamento"/>
      <sheetName val="Mapa do Diferido"/>
      <sheetName val="Teste Adições_Diferido"/>
      <sheetName val="PCC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0.11"/>
      <sheetName val="PAS - Depreciação 30.11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Inspeção física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Variação ACHE"/>
      <sheetName val="Variação BIO"/>
      <sheetName val="Impairment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Teste Saldo 12-07"/>
      <sheetName val="PAS Depreciacão"/>
      <sheetName val="Depreciação Software 30.11"/>
      <sheetName val="Teste de Saldo Inicial 30.11"/>
      <sheetName val="Set-03"/>
      <sheetName val="Jun-03"/>
      <sheetName val="Mov.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1 - Sumá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Andamento"/>
      <sheetName val="Teste veículos"/>
      <sheetName val="Teste de Sdo Inicial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Saldo Inicial"/>
      <sheetName val="Seleção Adição Imob. MTZ"/>
      <sheetName val="Seleção Adição Imob. Barra"/>
      <sheetName val="Seleção Adição BPeMTZ - Dez.08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Mapa de Movimentação "/>
      <sheetName val="PAS Depreciação 31.12"/>
      <sheetName val="Imob. em andamento 31.12"/>
      <sheetName val="Teste de Adições 30.09"/>
      <sheetName val="Resumo Teste Adiç. e Baixas"/>
      <sheetName val="PAS  Depreciação 30.09"/>
      <sheetName val="Sheet1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Mapa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2 - Lead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Imob em Andamento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Saldo  Inicial - Baixas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Imobilizado {PPC}"/>
      <sheetName val="PAS Depreciação 31.10.03"/>
      <sheetName val="Teste de adições 31.10.03"/>
      <sheetName val="Despesa com manutenção 31.10.03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1-Sumári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Mapa de Movimentão"/>
      <sheetName val="Pas de Depreciação"/>
      <sheetName val="P13 Constr. em Andto 30.09"/>
      <sheetName val="P4 - RollForward"/>
      <sheetName val="P3 - Mapa do Imobilizado"/>
      <sheetName val="Capitalização de Juros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râmetro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Para referencia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Mapa de mov e PAs dep"/>
      <sheetName val="Imob. em andamento"/>
      <sheetName val="Total Deprec.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Contratos Leasing"/>
      <sheetName val="Adição de imobilizado"/>
      <sheetName val="NE 2006"/>
      <sheetName val="Programa IMOB"/>
      <sheetName val="Novo mapa CAL"/>
      <sheetName val="Novo mapa BB"/>
      <sheetName val="Mapa imobilizado CAL"/>
      <sheetName val="Novo mapa BB reaval"/>
      <sheetName val="Novo mapa CAL reaval"/>
      <sheetName val="Mapa Intangível {ppc}"/>
      <sheetName val="Recalculo da depreciação"/>
      <sheetName val="Mapa Consolidado"/>
      <sheetName val="Lead (2)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Mapa movimentação imobilizad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Global Depreciação"/>
      <sheetName val="Baixa"/>
      <sheetName val="Inventário"/>
      <sheetName val="Cálculo Depreciação 30.11.03"/>
      <sheetName val="Valorização linha telefônica"/>
      <sheetName val="Imobilizado III"/>
      <sheetName val="Deprec.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Dez-03"/>
      <sheetName val="Mov por empresa"/>
      <sheetName val="Mov. por grupo"/>
      <sheetName val="Abertura NBT"/>
      <sheetName val="Mapa Mov. AGO."/>
      <sheetName val="Depreciação AGO."/>
      <sheetName val="Mapa de Mov. Mensal"/>
      <sheetName val="PAS - Depreciação "/>
      <sheetName val="Teste Adições Dez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Composição e depreciação"/>
      <sheetName val="Seleção"/>
      <sheetName val="ACL"/>
      <sheetName val="Teste Vasilhames"/>
      <sheetName val="Classes ANP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Adições set-dez"/>
      <sheetName val="Adições jan-set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NE Imobilizado - IFRS"/>
      <sheetName val="NE - BR GAAP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ACT Input (2)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ovimentação 2003"/>
      <sheetName val="Movimentação 2002"/>
      <sheetName val="Cálculo da Depreciação"/>
      <sheetName val="Terrenos e Edificações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Deprec.-Amortiz."/>
      <sheetName val="itens totalmente depreciados"/>
      <sheetName val="Detalhe Depreciação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Suporte Fluxo de caixa"/>
      <sheetName val="5. Sample Size Table"/>
      <sheetName val="INFO"/>
      <sheetName val="ABRIL 2000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Controle Patrimonial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Recálculo-Contabil-Inventário"/>
      <sheetName val="Seleção adições 30.9"/>
      <sheetName val="OS 600.238"/>
      <sheetName val="Relatório Patrimonial"/>
      <sheetName val="Teste Depreciação Acumulada"/>
      <sheetName val="Itens Adquiridos antes de 2002"/>
      <sheetName val="Recálculo x EMS"/>
      <sheetName val="Bens originais baixados-Edific."/>
      <sheetName val="Global Depreciação 31.10.08"/>
      <sheetName val="Patrimonial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31.12"/>
      <sheetName val="Roll Foward Global Depr. 31.12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Adição 31.12.08"/>
      <sheetName val="Baixa 31.12.08"/>
      <sheetName val="Depreciação 31.12.08"/>
      <sheetName val="Totalmente Deprec. 31.12.08"/>
      <sheetName val="NE - Imobilizado"/>
      <sheetName val="NE - Intangível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FundoComercio"/>
      <sheetName val="Mov jan a jun04"/>
      <sheetName val="Depreciacao"/>
      <sheetName val="Adicoes"/>
      <sheetName val="Big Londrina"/>
      <sheetName val="Bens Entrega Futura {ppc}"/>
      <sheetName val="Garantias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Adições de Imobilizado"/>
      <sheetName val="Depreciação Adições"/>
      <sheetName val="P2 -  Lead"/>
      <sheetName val="P3 -  Movimentação"/>
      <sheetName val="P4 -  Depreciação"/>
      <sheetName val="P5 -  Adições"/>
      <sheetName val="P6 -  Baixas"/>
      <sheetName val="P7 - Teste Dez-06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Pas Depreciação 31-12-10"/>
      <sheetName val="Pas Depreciação 31-10-10"/>
      <sheetName val="Mapa Mov. 31.10"/>
      <sheetName val="Base Seleção"/>
      <sheetName val="Mapa Mov Imobilizado"/>
      <sheetName val="Nota Explicativa 8"/>
      <sheetName val="Mapa Imob e PAS deprec 31.10.08"/>
      <sheetName val="Mapa Imob. 31.12.08"/>
      <sheetName val="Selecao Adições"/>
      <sheetName val="Selecao Saldo Inicial"/>
      <sheetName val="DAAM 5440"/>
      <sheetName val="Plano de Contas"/>
      <sheetName val="ce"/>
      <sheetName val="local"/>
      <sheetName val="INDIECO1"/>
      <sheetName val="Teste impairment"/>
      <sheetName val="Apropriação"/>
      <sheetName val="Investimentos Dez"/>
      <sheetName val="Investimentos Out"/>
      <sheetName val="Teste Adições Diferido"/>
      <sheetName val="Teste Fechamento de Loja"/>
      <sheetName val=" Calc Depreciação OUT"/>
      <sheetName val=" Calc Depreciação DEZ"/>
      <sheetName val="Depre. Imóveis"/>
      <sheetName val="Teste Adições e Baixas"/>
      <sheetName val="Adições Benfeitorias "/>
      <sheetName val="Dados"/>
      <sheetName val="Dados (2)"/>
      <sheetName val="Mov. PPC"/>
      <sheetName val="Imob a regularizar"/>
      <sheetName val="Exaustão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Intangível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ICATU"/>
      <sheetName val="Global de depreciação"/>
      <sheetName val="Vouching Adições "/>
      <sheetName val="Baixas "/>
      <sheetName val="Vouching Baixas "/>
      <sheetName val="Movimentação Set e Dez 2008"/>
      <sheetName val="Global set e dez 2008"/>
      <sheetName val="Adições do Imobilizado"/>
      <sheetName val="P3-Mapa Imobilizado_Consolidado"/>
      <sheetName val="Rede de Cabos"/>
      <sheetName val="Mapa Imobilizado Relatório"/>
      <sheetName val="PAS Decoders"/>
      <sheetName val="P8 - Variação Cambial Adto 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Produção Transform. de Linha"/>
      <sheetName val="Adições do Imobilizado 31.12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ttca-imob (2)"/>
      <sheetName val="Itens tot dep 99"/>
      <sheetName val="Itens tot dep 00"/>
      <sheetName val="sales vol."/>
      <sheetName val="Abril"/>
      <sheetName val="AFinanc"/>
      <sheetName val="PAS Deprec. SET-07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PAS Depreciacao"/>
      <sheetName val="Dias Trab jan a set 2005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Tabela DAAM"/>
      <sheetName val="A"/>
      <sheetName val="B"/>
      <sheetName val="C"/>
      <sheetName val="D"/>
      <sheetName val="E"/>
      <sheetName val="P3 - NE"/>
      <sheetName val="P5 - Adições"/>
      <sheetName val="P6 - Baixas"/>
      <sheetName val="P7 - Depreciação"/>
      <sheetName val="Disclosure"/>
      <sheetName val="Sample size"/>
      <sheetName val="Teste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Global Exaustão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Seleção Adições"/>
      <sheetName val="Tickmarks (2)"/>
      <sheetName val="Cálculo do Parametro"/>
      <sheetName val="Teste Exaustão"/>
      <sheetName val="Seleção Adições Set"/>
      <sheetName val="Seleção Adições  Dez"/>
      <sheetName val="Seleção Baixas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4 - Teste de Adição"/>
      <sheetName val="P6 - PAS Depreciação"/>
      <sheetName val="P7 - Teste de Baixa"/>
      <sheetName val="P8 -Tabela Parâmetro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Ajuste 2340"/>
      <sheetName val="Teste Insp."/>
      <sheetName val="Imoveis não operacionais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Tabela"/>
      <sheetName val="Appendix 14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Adições CBMP 30.06.06"/>
      <sheetName val="Inspeção física POS 30.06.06"/>
      <sheetName val="Adição POS CBMP 30.06.06"/>
      <sheetName val="P2 - Mapa de Movimentação"/>
      <sheetName val="P3 - PAS Depreciação"/>
      <sheetName val="P5 - Log Adição"/>
      <sheetName val="P6 - Nota Relatório"/>
      <sheetName val="P6 - Teste Saldo Inicial"/>
      <sheetName val="Programa de Trabalh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tivo Fixo-Movimentação"/>
      <sheetName val="Checklist Impairment"/>
      <sheetName val="Cálculo de itens - Adição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{PPC} Demonstrativo Leasing"/>
      <sheetName val="Ajustes a Lei 11.638"/>
      <sheetName val="Comp. Analítica Imob."/>
      <sheetName val="Mapa de Movimentação 31.10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Máquinas"/>
      <sheetName val="Nota Relatório (2)"/>
      <sheetName val="Mapa de Depreciação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. Lead"/>
      <sheetName val="Log ACL 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Compos Diferido Gastos Implant"/>
      <sheetName val="Pontos Identificados"/>
      <sheetName val=" Package 2008"/>
      <sheetName val="Movimentação 31.08.08- 30.09.08"/>
      <sheetName val="PAS - 30.09.08"/>
      <sheetName val="PAS - 31.08.08"/>
      <sheetName val="Banco Pinto Sotto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P2. Procedimentos"/>
      <sheetName val="P3. Mapa Imobilizado"/>
      <sheetName val="P4. Adições e Baixas"/>
      <sheetName val="P5. PAS - Depreciação"/>
      <sheetName val="P5. Cálculo Tx Depreciação "/>
      <sheetName val="P6. Ajuste Depreciação"/>
      <sheetName val="P4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LOG's ACL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pairment"/>
      <sheetName val="Comparativo depreciação"/>
      <sheetName val="Análise Imobilizado"/>
      <sheetName val="Mapa Imobilizado BRGAAP"/>
      <sheetName val="PAS Depreciação  BRGAAP"/>
      <sheetName val="Mapa Imobilizado IFRS"/>
      <sheetName val="PAS Depreciação IFRS "/>
      <sheetName val="Ajuste Depreciação"/>
      <sheetName val="PAS Depreciação 05.2010"/>
      <sheetName val="PAS Depreciação  (2)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Taxa Depreciação"/>
      <sheetName val="BIA"/>
      <sheetName val="Portabilidade"/>
      <sheetName val="Exaustão U$"/>
      <sheetName val="Mapa de Mov. do Imobilizado"/>
      <sheetName val="Movimentação set.10 a dez.10"/>
      <sheetName val="Report K"/>
      <sheetName val="Variação do Período"/>
      <sheetName val="Baixa de Flaviano"/>
      <sheetName val="1. Mapa de Imobilizado"/>
      <sheetName val="2. PAS de Depreciação"/>
      <sheetName val="3. Teste de Adição "/>
      <sheetName val="RollForward Dez.09"/>
      <sheetName val="RollForward Set.09"/>
      <sheetName val="Mapa Ago e Dez.09"/>
      <sheetName val="PAS Depreciação Ago.09"/>
      <sheetName val="PAS Baixas Ago.09"/>
      <sheetName val="Teste de Adições Ago.09"/>
      <sheetName val="Imob Andamento Ago.09"/>
      <sheetName val="Mapa Ago.2009"/>
      <sheetName val="PAS Baixas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Quadro DF"/>
      <sheetName val="Baixa Hard-Software"/>
      <sheetName val="Adiant Fornec."/>
      <sheetName val="Claims Contratuais"/>
      <sheetName val="Detalhe - Adições"/>
      <sheetName val="Requisitos"/>
      <sheetName val="Teste Reavaliação"/>
      <sheetName val="Mov. Arrendamento"/>
      <sheetName val="Teste Baixas - Mov Arrendamento"/>
      <sheetName val="Amort. Benf."/>
      <sheetName val="Ajuste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Check list Impairment"/>
      <sheetName val="Rolfoward"/>
      <sheetName val="Calculo Amostra"/>
      <sheetName val="NE Intangivel"/>
      <sheetName val="Baixa de Benfeitoria  Andamento"/>
      <sheetName val="Global de depreciação 31.10"/>
      <sheetName val="Global de depreciação 31.12"/>
      <sheetName val="Detalhe Adições 31_10"/>
      <sheetName val="Detalhe Adições 31.12"/>
      <sheetName val="Análise Benfeitorias em and."/>
      <sheetName val="Análise Benf. andam 31.12.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P4. Teste de Saldo Inicial "/>
      <sheetName val="P1. Mapa de Imobilizado"/>
      <sheetName val="P2. PAS de Depreciação 30.09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1.MAP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2. Mapa de Imobilizado"/>
      <sheetName val="P2. PAS Depreciação"/>
      <sheetName val="P4. Teste de Baixa"/>
      <sheetName val="9. Teste IPE"/>
      <sheetName val="10. Log"/>
      <sheetName val="11. Sample size and threshold"/>
      <sheetName val="P2 Mapa Movimentação"/>
      <sheetName val="P3 PAS Depreciação "/>
      <sheetName val="P4 Teste de Adição"/>
      <sheetName val="P5. Relação Fazendas"/>
      <sheetName val="4. PAS Depreciação "/>
      <sheetName val="1. Mapa do Imobilizado Ago"/>
      <sheetName val="3. PAS de Dep."/>
      <sheetName val="5. Mapa Imobilizado Dez"/>
      <sheetName val="P2. Programa de Trabalh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P2. Mapa de Imobilizado"/>
      <sheetName val="P3. PAS de Depreciação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Sheet4"/>
      <sheetName val="5. Teste de Baixa"/>
      <sheetName val="Pas de Depreciação Ame."/>
      <sheetName val="Sample Size 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5. Teste de obras em andamento"/>
      <sheetName val="5.1 Aging Obras em Andto."/>
      <sheetName val="6. Transferências"/>
      <sheetName val="Análise de Recuperabilidade"/>
      <sheetName val="Mapa de Movimentação NPK"/>
      <sheetName val="Análise de Var. Jul. &amp; Set."/>
      <sheetName val="P3.Referência Package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P1. Projeção Saldos Março 13"/>
      <sheetName val="P1 . mapa movimentação"/>
      <sheetName val="P2. Mov Obras Andt"/>
      <sheetName val="P4. Perda Recup.Econômica"/>
      <sheetName val="Riscos Significantes"/>
      <sheetName val="Riscos Normais"/>
      <sheetName val="Significant Risk"/>
      <sheetName val="Mapa Movimentação Intangível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Procedimentos Acordados"/>
      <sheetName val="P1. Mapa de Imob."/>
      <sheetName val="P4. Sample size and threshold"/>
      <sheetName val="P3 - Teste de adição"/>
      <sheetName val="Sample Sizes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Tickmarks "/>
      <sheetName val="Obrigações Especiais"/>
      <sheetName val="Resumo ODI"/>
      <sheetName val="Obras em curso"/>
      <sheetName val="Teste obras em curso"/>
      <sheetName val="Log's"/>
      <sheetName val="P2 . Teste Depreciações"/>
      <sheetName val="P3. 132014 Imob. And."/>
      <sheetName val="P4. 132051 Imob. And. (AM)"/>
      <sheetName val="P5. 132054 Imob. And.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2. Intangivel"/>
      <sheetName val="4.1. PAS Depreciação"/>
      <sheetName val="Threshold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Análise Benf.Andamento"/>
      <sheetName val="5 E 6"/>
      <sheetName val="Movimentação 30-09"/>
      <sheetName val="NE 11"/>
      <sheetName val="P3 - Mapa Movimentação"/>
      <sheetName val="Composição Imob"/>
      <sheetName val="Global Depr."/>
      <sheetName val="Rollforward Depr."/>
      <sheetName val="Imob. And. 30.09"/>
      <sheetName val="Movimentação 30.09.2011"/>
      <sheetName val="Movimentação 30.09"/>
      <sheetName val="Depreciação por obra"/>
      <sheetName val="Máq. e Equip."/>
      <sheetName val="Ajuste Depreciação IFRS"/>
      <sheetName val="Procedimentos e conclusões"/>
      <sheetName val="Vida útil e impairment"/>
      <sheetName val="Ajuste Custo atribuído"/>
      <sheetName val="NOVEMBRO-2002"/>
      <sheetName val="Análise Indicativos Impairment"/>
      <sheetName val="Movimentação IFRS"/>
      <sheetName val="Adição 31.08"/>
      <sheetName val="Baixas 31.08"/>
      <sheetName val="Imob. em Curso 31.12"/>
      <sheetName val="Imob. em Curso 31.08"/>
      <sheetName val="Teste de Detalhe - Intangível"/>
      <sheetName val="System_Menu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Worksheet in 5610 Imobilizado C"/>
      <sheetName val="Profit Analysis Sheet"/>
      <sheetName val="DLNG Helium"/>
      <sheetName val="Plan2 (2)"/>
      <sheetName val="P1. Planejamento"/>
      <sheetName val="Receita -Pós Pago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7. Impairment 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Controle adicional"/>
      <sheetName val=""/>
      <sheetName val="Teste Detalhes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1.Mapa de Imobilizado (I)"/>
      <sheetName val="4. PAS - Depreciação (F)"/>
      <sheetName val="2.Teste de Adições (I)"/>
      <sheetName val="3. PAS - Depreciação (I)"/>
      <sheetName val="Enfoque"/>
      <sheetName val="Determination Sample Size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Receita &amp; Lucro Bruto Loja"/>
      <sheetName val="CRÉDITOS A RECEBER"/>
      <sheetName val="VAREX0698"/>
      <sheetName val="fluxo_caixa"/>
      <sheetName val="1- Passos do Planejamento"/>
      <sheetName val="P2. Teste Saldo Inicial "/>
      <sheetName val="P3. PAS Depreciação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sysWorkbook"/>
      <sheetName val="5. Teste final de Obras em Andt"/>
      <sheetName val="6. Análise de recuperabilidade"/>
      <sheetName val="7. Teste de Transferências"/>
      <sheetName val="8. Vida útil"/>
      <sheetName val="P6 - Ajuste"/>
      <sheetName val="P7 - Análise de Depreciação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7. Análise de Baixas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Teste adições e baixas 30.09"/>
      <sheetName val="Imobilizados em andamento"/>
      <sheetName val="Contratos Fábrica Betim"/>
      <sheetName val="Adiant. Int. e Ext. 30.09"/>
      <sheetName val="Adiant. Interno 31.12"/>
      <sheetName val="Adiant. Externo 31.12"/>
      <sheetName val="Reclassificação"/>
      <sheetName val="VP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13. salário"/>
      <sheetName val="Debêntures Reperfilamento"/>
      <sheetName val="Mapa do Imobilizado Dez.06"/>
      <sheetName val="Depreciação Dez.06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Resumo Contratos"/>
      <sheetName val="Mapa 12.2011"/>
      <sheetName val="Mapa 09.2011"/>
      <sheetName val="Detailed Adjustments"/>
      <sheetName val="IR_REA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>
        <row r="17">
          <cell r="U17">
            <v>39813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/>
      <sheetData sheetId="1015" refreshError="1"/>
      <sheetData sheetId="1016"/>
      <sheetData sheetId="1017" refreshError="1"/>
      <sheetData sheetId="1018"/>
      <sheetData sheetId="1019"/>
      <sheetData sheetId="1020" refreshError="1"/>
      <sheetData sheetId="1021" refreshError="1"/>
      <sheetData sheetId="1022"/>
      <sheetData sheetId="1023"/>
      <sheetData sheetId="1024" refreshError="1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/>
      <sheetData sheetId="1033"/>
      <sheetData sheetId="1034" refreshError="1"/>
      <sheetData sheetId="1035" refreshError="1"/>
      <sheetData sheetId="1036" refreshError="1"/>
      <sheetData sheetId="1037"/>
      <sheetData sheetId="1038" refreshError="1"/>
      <sheetData sheetId="1039" refreshError="1"/>
      <sheetData sheetId="1040"/>
      <sheetData sheetId="1041" refreshError="1"/>
      <sheetData sheetId="1042" refreshError="1"/>
      <sheetData sheetId="1043" refreshError="1"/>
      <sheetData sheetId="1044"/>
      <sheetData sheetId="1045"/>
      <sheetData sheetId="1046" refreshError="1"/>
      <sheetData sheetId="1047"/>
      <sheetData sheetId="1048" refreshError="1"/>
      <sheetData sheetId="1049" refreshError="1"/>
      <sheetData sheetId="1050"/>
      <sheetData sheetId="1051"/>
      <sheetData sheetId="1052" refreshError="1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 refreshError="1"/>
      <sheetData sheetId="1111" refreshError="1"/>
      <sheetData sheetId="1112" refreshError="1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 refreshError="1"/>
      <sheetData sheetId="1161" refreshError="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 refreshError="1"/>
      <sheetData sheetId="1172" refreshError="1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/>
      <sheetData sheetId="1299"/>
      <sheetData sheetId="1300"/>
      <sheetData sheetId="130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/>
      <sheetData sheetId="1405"/>
      <sheetData sheetId="1406" refreshError="1"/>
      <sheetData sheetId="1407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/>
      <sheetData sheetId="1432"/>
      <sheetData sheetId="1433"/>
      <sheetData sheetId="1434"/>
      <sheetData sheetId="1435"/>
      <sheetData sheetId="1436" refreshError="1"/>
      <sheetData sheetId="1437" refreshError="1"/>
      <sheetData sheetId="1438" refreshError="1"/>
      <sheetData sheetId="1439">
        <row r="110">
          <cell r="L110">
            <v>92556</v>
          </cell>
        </row>
      </sheetData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/>
      <sheetData sheetId="1655" refreshError="1"/>
      <sheetData sheetId="1656"/>
      <sheetData sheetId="1657"/>
      <sheetData sheetId="1658"/>
      <sheetData sheetId="1659" refreshError="1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/>
      <sheetData sheetId="1700" refreshError="1"/>
      <sheetData sheetId="1701" refreshError="1"/>
      <sheetData sheetId="1702" refreshError="1"/>
      <sheetData sheetId="1703"/>
      <sheetData sheetId="1704" refreshError="1"/>
      <sheetData sheetId="1705" refreshError="1"/>
      <sheetData sheetId="1706"/>
      <sheetData sheetId="1707" refreshError="1"/>
      <sheetData sheetId="1708"/>
      <sheetData sheetId="1709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 refreshError="1"/>
      <sheetData sheetId="1782"/>
      <sheetData sheetId="1783"/>
      <sheetData sheetId="1784"/>
      <sheetData sheetId="1785"/>
      <sheetData sheetId="1786"/>
      <sheetData sheetId="1787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 refreshError="1"/>
      <sheetData sheetId="1897" refreshError="1"/>
      <sheetData sheetId="1898" refreshError="1"/>
      <sheetData sheetId="1899"/>
      <sheetData sheetId="1900"/>
      <sheetData sheetId="190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/>
      <sheetData sheetId="1995" refreshError="1"/>
      <sheetData sheetId="1996"/>
      <sheetData sheetId="1997"/>
      <sheetData sheetId="1998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/>
      <sheetData sheetId="2065"/>
      <sheetData sheetId="2066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/>
      <sheetData sheetId="217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/>
      <sheetData sheetId="2209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/>
      <sheetData sheetId="2257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/>
      <sheetData sheetId="2580"/>
      <sheetData sheetId="2581"/>
      <sheetData sheetId="2582" refreshError="1"/>
      <sheetData sheetId="2583"/>
      <sheetData sheetId="2584" refreshError="1"/>
      <sheetData sheetId="2585" refreshError="1"/>
      <sheetData sheetId="2586" refreshError="1"/>
      <sheetData sheetId="2587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/>
      <sheetData sheetId="2600" refreshError="1"/>
      <sheetData sheetId="2601"/>
      <sheetData sheetId="2602"/>
      <sheetData sheetId="2603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/>
      <sheetData sheetId="2620"/>
      <sheetData sheetId="2621"/>
      <sheetData sheetId="2622"/>
      <sheetData sheetId="2623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/>
      <sheetData sheetId="2632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/>
      <sheetData sheetId="2641"/>
      <sheetData sheetId="2642"/>
      <sheetData sheetId="2643"/>
      <sheetData sheetId="2644"/>
      <sheetData sheetId="2645"/>
      <sheetData sheetId="2646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/>
      <sheetData sheetId="2774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/>
      <sheetData sheetId="2792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/>
      <sheetData sheetId="2840"/>
      <sheetData sheetId="2841" refreshError="1"/>
      <sheetData sheetId="2842" refreshError="1"/>
      <sheetData sheetId="2843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/>
      <sheetData sheetId="2874" refreshError="1"/>
      <sheetData sheetId="2875" refreshError="1"/>
      <sheetData sheetId="2876" refreshError="1"/>
      <sheetData sheetId="2877" refreshError="1"/>
      <sheetData sheetId="2878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/>
      <sheetData sheetId="2908" refreshError="1"/>
      <sheetData sheetId="2909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>
        <row r="7">
          <cell r="A7" t="str">
            <v>{c}</v>
          </cell>
        </row>
      </sheetData>
      <sheetData sheetId="2917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/>
      <sheetData sheetId="2938"/>
      <sheetData sheetId="2939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/>
      <sheetData sheetId="2985" refreshError="1"/>
      <sheetData sheetId="2986" refreshError="1"/>
      <sheetData sheetId="2987" refreshError="1"/>
      <sheetData sheetId="2988"/>
      <sheetData sheetId="2989"/>
      <sheetData sheetId="2990"/>
      <sheetData sheetId="2991"/>
      <sheetData sheetId="2992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>
        <row r="831">
          <cell r="R831">
            <v>32146023.650000002</v>
          </cell>
        </row>
      </sheetData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/>
      <sheetData sheetId="3159"/>
      <sheetData sheetId="3160"/>
      <sheetData sheetId="3161" refreshError="1"/>
      <sheetData sheetId="3162"/>
      <sheetData sheetId="3163" refreshError="1"/>
      <sheetData sheetId="3164" refreshError="1"/>
      <sheetData sheetId="3165" refreshError="1"/>
      <sheetData sheetId="3166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/>
      <sheetData sheetId="3191" refreshError="1"/>
      <sheetData sheetId="3192" refreshError="1"/>
      <sheetData sheetId="3193" refreshError="1"/>
      <sheetData sheetId="3194" refreshError="1"/>
      <sheetData sheetId="3195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/>
      <sheetData sheetId="3246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/>
      <sheetData sheetId="3254"/>
      <sheetData sheetId="3255"/>
      <sheetData sheetId="3256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/>
      <sheetData sheetId="3277" refreshError="1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/>
      <sheetData sheetId="3295" refreshError="1"/>
      <sheetData sheetId="3296" refreshError="1"/>
      <sheetData sheetId="3297" refreshError="1"/>
      <sheetData sheetId="3298" refreshError="1"/>
      <sheetData sheetId="3299"/>
      <sheetData sheetId="3300" refreshError="1"/>
      <sheetData sheetId="3301" refreshError="1"/>
      <sheetData sheetId="3302" refreshError="1"/>
      <sheetData sheetId="3303"/>
      <sheetData sheetId="3304"/>
      <sheetData sheetId="3305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/>
      <sheetData sheetId="3367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/>
      <sheetData sheetId="3376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/>
      <sheetData sheetId="3426"/>
      <sheetData sheetId="3427"/>
      <sheetData sheetId="3428"/>
      <sheetData sheetId="3429" refreshError="1"/>
      <sheetData sheetId="3430" refreshError="1"/>
      <sheetData sheetId="3431"/>
      <sheetData sheetId="3432"/>
      <sheetData sheetId="3433"/>
      <sheetData sheetId="3434"/>
      <sheetData sheetId="3435"/>
      <sheetData sheetId="3436"/>
      <sheetData sheetId="3437" refreshError="1"/>
      <sheetData sheetId="3438"/>
      <sheetData sheetId="3439" refreshError="1"/>
      <sheetData sheetId="3440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/>
      <sheetData sheetId="3453" refreshError="1"/>
      <sheetData sheetId="3454" refreshError="1"/>
      <sheetData sheetId="3455"/>
      <sheetData sheetId="3456"/>
      <sheetData sheetId="3457" refreshError="1"/>
      <sheetData sheetId="3458" refreshError="1"/>
      <sheetData sheetId="3459" refreshError="1"/>
      <sheetData sheetId="3460" refreshError="1"/>
      <sheetData sheetId="3461"/>
      <sheetData sheetId="3462"/>
      <sheetData sheetId="3463"/>
      <sheetData sheetId="3464"/>
      <sheetData sheetId="3465"/>
      <sheetData sheetId="3466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 refreshError="1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Footnote"/>
      <sheetName val="Base STAR"/>
      <sheetName val="Análise"/>
      <sheetName val="STAR Inpacel"/>
      <sheetName val="STAR IAF"/>
      <sheetName val="Checklist"/>
      <sheetName val="Receita Serraria"/>
      <sheetName val="Principais clientes"/>
      <sheetName val="Resumo teste de Cutoff"/>
      <sheetName val="Cut-off"/>
      <sheetName val="Deduções"/>
      <sheetName val="Devoluções"/>
      <sheetName val="Eliminações"/>
      <sheetName val="Parâmetro"/>
      <sheetName val="XREF"/>
      <sheetName val="Tickmarks"/>
      <sheetName val="STAR receita"/>
      <sheetName val="PAS Vendas 2003 e 2004 (LX)"/>
      <sheetName val="Deducoes de Vendas"/>
      <sheetName val="Faturados e não embarcados"/>
      <sheetName val="Variacoes"/>
      <sheetName val="STAR Serraria"/>
      <sheetName val="Sheet1"/>
      <sheetName val="Sheet2"/>
      <sheetName val="Inpacel"/>
      <sheetName val="Impostos"/>
      <sheetName val="Revisao analitica PA"/>
      <sheetName val="Funrural"/>
      <sheetName val="PIS, Cofins e Out Variav. 31.03"/>
      <sheetName val="Cálculo Global - Salários"/>
      <sheetName val="Vendas"/>
      <sheetName val="PAS Despesa pessoal"/>
      <sheetName val="Receitas Vendas Inpacel"/>
      <sheetName val="Deposito Judicial"/>
      <sheetName val="PAS Ven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 Emprest."/>
      <sheetName val="Composição"/>
      <sheetName val="Cálculo Encargos - MN"/>
      <sheetName val="Cálculo Encargos - ME"/>
      <sheetName val="Financeiro CP"/>
      <sheetName val="Financeiro LP"/>
      <sheetName val="Financeiro Encargo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XREF"/>
      <sheetName val="Deduçõ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entação 09"/>
      <sheetName val="Cálculo Global DTT 09"/>
      <sheetName val="Conciliação Contábil x DTT 09"/>
      <sheetName val="Captação ME 09"/>
      <sheetName val="Captação MN 09"/>
      <sheetName val="XREF"/>
      <sheetName val="Tickmarks"/>
      <sheetName val="CDI"/>
      <sheetName val="PAP Balanço"/>
      <sheetName val="Movimentação Imobilizado"/>
      <sheetName val="Papel Mestre"/>
      <sheetName val="Sheet1 (2)"/>
      <sheetName val="PAS de Impostos e Outorga"/>
      <sheetName val="Premissas"/>
      <sheetName val="Circularização"/>
      <sheetName val="P6 - PAS juros"/>
      <sheetName val="Customize Your Invoice"/>
      <sheetName val="Customer U$"/>
      <sheetName val="BALANÇ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GDP"/>
      <sheetName val="Sheet1"/>
      <sheetName val="ProdMW"/>
      <sheetName val="Sheet2"/>
      <sheetName val="Transmission"/>
      <sheetName val="Generation"/>
      <sheetName val="INCCTOT"/>
    </sheetNames>
    <sheetDataSet>
      <sheetData sheetId="0">
        <row r="4">
          <cell r="B4" t="str">
            <v>Electricity Consumption (avg. GW)</v>
          </cell>
        </row>
        <row r="5">
          <cell r="M5">
            <v>52</v>
          </cell>
          <cell r="O5">
            <v>52</v>
          </cell>
        </row>
        <row r="6">
          <cell r="C6" t="str">
            <v>97% of EPE's Forecast</v>
          </cell>
          <cell r="D6" t="str">
            <v>EPE's Forecast</v>
          </cell>
          <cell r="E6" t="str">
            <v>103% of EPE's Forecast</v>
          </cell>
          <cell r="M6">
            <v>54</v>
          </cell>
          <cell r="N6">
            <v>55</v>
          </cell>
          <cell r="O6">
            <v>57</v>
          </cell>
        </row>
        <row r="7">
          <cell r="B7">
            <v>2009</v>
          </cell>
          <cell r="C7">
            <v>20.2</v>
          </cell>
          <cell r="D7">
            <v>5</v>
          </cell>
          <cell r="E7">
            <v>5</v>
          </cell>
          <cell r="M7">
            <v>57</v>
          </cell>
          <cell r="N7">
            <v>59</v>
          </cell>
          <cell r="O7">
            <v>60</v>
          </cell>
        </row>
        <row r="8">
          <cell r="B8">
            <v>2010</v>
          </cell>
          <cell r="C8">
            <v>34.6</v>
          </cell>
          <cell r="D8">
            <v>13.9</v>
          </cell>
          <cell r="E8">
            <v>15.3</v>
          </cell>
          <cell r="M8">
            <v>61</v>
          </cell>
          <cell r="N8">
            <v>62</v>
          </cell>
          <cell r="O8">
            <v>64</v>
          </cell>
        </row>
        <row r="9">
          <cell r="B9">
            <v>2011</v>
          </cell>
          <cell r="C9">
            <v>61.9</v>
          </cell>
          <cell r="D9">
            <v>16.2</v>
          </cell>
          <cell r="E9">
            <v>15</v>
          </cell>
          <cell r="M9">
            <v>64</v>
          </cell>
          <cell r="N9">
            <v>66</v>
          </cell>
          <cell r="O9">
            <v>68</v>
          </cell>
        </row>
        <row r="10">
          <cell r="B10">
            <v>2012</v>
          </cell>
          <cell r="C10">
            <v>96.4</v>
          </cell>
          <cell r="D10">
            <v>15.8</v>
          </cell>
          <cell r="E10">
            <v>16.5</v>
          </cell>
          <cell r="M10">
            <v>66</v>
          </cell>
          <cell r="N10">
            <v>69</v>
          </cell>
          <cell r="O10">
            <v>71</v>
          </cell>
        </row>
        <row r="11">
          <cell r="B11">
            <v>2013</v>
          </cell>
          <cell r="C11">
            <v>123.7</v>
          </cell>
          <cell r="D11">
            <v>16.2</v>
          </cell>
          <cell r="E11">
            <v>18.7</v>
          </cell>
          <cell r="M11">
            <v>69</v>
          </cell>
          <cell r="N11">
            <v>72</v>
          </cell>
          <cell r="O11">
            <v>74</v>
          </cell>
        </row>
        <row r="12">
          <cell r="B12">
            <v>2014</v>
          </cell>
          <cell r="C12">
            <v>149.69999999999999</v>
          </cell>
          <cell r="D12">
            <v>18.399999999999999</v>
          </cell>
          <cell r="E12">
            <v>18.399999999999999</v>
          </cell>
          <cell r="M12">
            <v>73</v>
          </cell>
          <cell r="N12">
            <v>75</v>
          </cell>
          <cell r="O12">
            <v>77</v>
          </cell>
        </row>
        <row r="13">
          <cell r="B13">
            <v>2015</v>
          </cell>
          <cell r="C13">
            <v>176.1</v>
          </cell>
          <cell r="D13">
            <v>19.5</v>
          </cell>
          <cell r="E13">
            <v>19.100000000000001</v>
          </cell>
        </row>
        <row r="14">
          <cell r="B14">
            <v>2016</v>
          </cell>
          <cell r="C14">
            <v>205.7</v>
          </cell>
          <cell r="D14">
            <v>21</v>
          </cell>
          <cell r="E14">
            <v>19.899999999999999</v>
          </cell>
        </row>
        <row r="17">
          <cell r="B17" t="str">
            <v xml:space="preserve">Auctioned Power Plant Projects </v>
          </cell>
        </row>
        <row r="19">
          <cell r="C19" t="str">
            <v>Fuel-Oil</v>
          </cell>
          <cell r="D19" t="str">
            <v>Diesel</v>
          </cell>
          <cell r="E19" t="str">
            <v>Biomass</v>
          </cell>
          <cell r="F19" t="str">
            <v>LNG</v>
          </cell>
          <cell r="G19" t="str">
            <v>Natural-Gas</v>
          </cell>
          <cell r="H19" t="str">
            <v>Coal</v>
          </cell>
          <cell r="I19" t="str">
            <v>Imported Coal</v>
          </cell>
          <cell r="J19" t="str">
            <v>HPP</v>
          </cell>
          <cell r="K19" t="str">
            <v>WPP</v>
          </cell>
          <cell r="L19" t="str">
            <v>Total</v>
          </cell>
        </row>
        <row r="20">
          <cell r="B20">
            <v>2008</v>
          </cell>
          <cell r="C20">
            <v>64</v>
          </cell>
          <cell r="D20">
            <v>13</v>
          </cell>
          <cell r="G20">
            <v>143</v>
          </cell>
          <cell r="J20">
            <v>30</v>
          </cell>
          <cell r="L20">
            <v>632</v>
          </cell>
        </row>
        <row r="21">
          <cell r="B21">
            <v>2009</v>
          </cell>
          <cell r="C21">
            <v>189</v>
          </cell>
          <cell r="D21">
            <v>64</v>
          </cell>
          <cell r="E21">
            <v>64</v>
          </cell>
          <cell r="G21">
            <v>200</v>
          </cell>
          <cell r="H21">
            <v>87</v>
          </cell>
          <cell r="J21">
            <v>432</v>
          </cell>
          <cell r="L21">
            <v>2618</v>
          </cell>
        </row>
        <row r="22">
          <cell r="B22">
            <v>2010</v>
          </cell>
          <cell r="C22">
            <v>511</v>
          </cell>
          <cell r="E22">
            <v>200</v>
          </cell>
          <cell r="G22">
            <v>228</v>
          </cell>
          <cell r="H22">
            <v>109</v>
          </cell>
          <cell r="J22">
            <v>370</v>
          </cell>
          <cell r="L22">
            <v>3568</v>
          </cell>
        </row>
        <row r="23">
          <cell r="B23">
            <v>2011</v>
          </cell>
          <cell r="C23">
            <v>336</v>
          </cell>
          <cell r="E23">
            <v>138</v>
          </cell>
          <cell r="F23">
            <v>189</v>
          </cell>
          <cell r="J23">
            <v>228</v>
          </cell>
          <cell r="L23">
            <v>2236</v>
          </cell>
        </row>
        <row r="24">
          <cell r="B24">
            <v>2012</v>
          </cell>
          <cell r="C24">
            <v>115</v>
          </cell>
          <cell r="E24">
            <v>30</v>
          </cell>
          <cell r="F24">
            <v>126</v>
          </cell>
          <cell r="I24">
            <v>375</v>
          </cell>
          <cell r="J24">
            <v>342</v>
          </cell>
          <cell r="K24">
            <v>155</v>
          </cell>
          <cell r="L24">
            <v>2885</v>
          </cell>
        </row>
        <row r="25">
          <cell r="B25">
            <v>2013</v>
          </cell>
          <cell r="C25">
            <v>777</v>
          </cell>
          <cell r="E25">
            <v>42</v>
          </cell>
          <cell r="F25">
            <v>279</v>
          </cell>
          <cell r="I25">
            <v>115</v>
          </cell>
          <cell r="J25">
            <v>658</v>
          </cell>
          <cell r="K25">
            <v>517</v>
          </cell>
          <cell r="L25">
            <v>6023</v>
          </cell>
        </row>
        <row r="26">
          <cell r="B26">
            <v>2014</v>
          </cell>
          <cell r="J26">
            <v>574</v>
          </cell>
          <cell r="L26">
            <v>1434</v>
          </cell>
        </row>
        <row r="27">
          <cell r="B27">
            <v>2015</v>
          </cell>
          <cell r="J27">
            <v>889</v>
          </cell>
          <cell r="L27">
            <v>2236</v>
          </cell>
        </row>
        <row r="28">
          <cell r="B28">
            <v>2016</v>
          </cell>
          <cell r="J28">
            <v>735</v>
          </cell>
          <cell r="L28">
            <v>1850</v>
          </cell>
        </row>
        <row r="31">
          <cell r="B31" t="str">
            <v xml:space="preserve">Estimated Capex </v>
          </cell>
        </row>
        <row r="33">
          <cell r="C33" t="str">
            <v>Data</v>
          </cell>
        </row>
        <row r="34">
          <cell r="B34">
            <v>2008</v>
          </cell>
          <cell r="C34">
            <v>3034</v>
          </cell>
        </row>
        <row r="35">
          <cell r="B35">
            <v>2009</v>
          </cell>
          <cell r="C35">
            <v>12566</v>
          </cell>
        </row>
        <row r="36">
          <cell r="B36">
            <v>2010</v>
          </cell>
          <cell r="C36">
            <v>17126</v>
          </cell>
        </row>
        <row r="37">
          <cell r="B37">
            <v>2011</v>
          </cell>
          <cell r="C37">
            <v>10733</v>
          </cell>
        </row>
        <row r="38">
          <cell r="B38">
            <v>2012</v>
          </cell>
          <cell r="C38">
            <v>13271</v>
          </cell>
        </row>
        <row r="39">
          <cell r="B39">
            <v>2013</v>
          </cell>
          <cell r="C39">
            <v>29512</v>
          </cell>
        </row>
        <row r="40">
          <cell r="B40">
            <v>2014</v>
          </cell>
          <cell r="C40">
            <v>7311</v>
          </cell>
        </row>
        <row r="41">
          <cell r="B41">
            <v>2015</v>
          </cell>
          <cell r="C41">
            <v>11403</v>
          </cell>
        </row>
        <row r="42">
          <cell r="B42">
            <v>2016</v>
          </cell>
          <cell r="C42">
            <v>9435</v>
          </cell>
        </row>
        <row r="46">
          <cell r="B46" t="str">
            <v xml:space="preserve">Energy Balance:  EPE's Scenario </v>
          </cell>
        </row>
        <row r="48">
          <cell r="C48" t="str">
            <v>With MC2's Projects</v>
          </cell>
          <cell r="D48" t="str">
            <v>Without MC2's Projects</v>
          </cell>
        </row>
        <row r="49">
          <cell r="B49">
            <v>2008</v>
          </cell>
          <cell r="C49">
            <v>-0.4</v>
          </cell>
          <cell r="D49">
            <v>-0.4</v>
          </cell>
        </row>
        <row r="50">
          <cell r="B50">
            <v>2009</v>
          </cell>
          <cell r="C50">
            <v>1.8</v>
          </cell>
          <cell r="D50">
            <v>1.8</v>
          </cell>
        </row>
        <row r="51">
          <cell r="B51">
            <v>2010</v>
          </cell>
          <cell r="C51">
            <v>2.2000000000000002</v>
          </cell>
          <cell r="D51">
            <v>2.2000000000000002</v>
          </cell>
        </row>
        <row r="52">
          <cell r="B52">
            <v>2011</v>
          </cell>
          <cell r="C52">
            <v>1.3</v>
          </cell>
          <cell r="D52">
            <v>0.7</v>
          </cell>
        </row>
        <row r="53">
          <cell r="B53">
            <v>2012</v>
          </cell>
          <cell r="C53">
            <v>0.4</v>
          </cell>
          <cell r="D53">
            <v>-0.2</v>
          </cell>
        </row>
        <row r="54">
          <cell r="B54">
            <v>2013</v>
          </cell>
          <cell r="C54">
            <v>3.3</v>
          </cell>
          <cell r="D54">
            <v>0.6</v>
          </cell>
        </row>
        <row r="55">
          <cell r="B55">
            <v>2014</v>
          </cell>
          <cell r="C55">
            <v>4.4000000000000004</v>
          </cell>
          <cell r="D55">
            <v>1.7</v>
          </cell>
        </row>
        <row r="56">
          <cell r="B56">
            <v>2015</v>
          </cell>
          <cell r="C56">
            <v>3.6</v>
          </cell>
          <cell r="D56">
            <v>0.9</v>
          </cell>
        </row>
        <row r="57">
          <cell r="B57">
            <v>2016</v>
          </cell>
          <cell r="C57">
            <v>2.1</v>
          </cell>
          <cell r="D57">
            <v>-0.6</v>
          </cell>
        </row>
        <row r="59">
          <cell r="B59" t="str">
            <v xml:space="preserve">Energy Balance:  103% of EPE's Scenario </v>
          </cell>
        </row>
        <row r="60">
          <cell r="C60" t="str">
            <v>With MC2's Projects</v>
          </cell>
          <cell r="D60" t="str">
            <v>Without MC2's Projects</v>
          </cell>
        </row>
        <row r="61">
          <cell r="B61">
            <v>2008</v>
          </cell>
          <cell r="C61">
            <v>-0.4</v>
          </cell>
          <cell r="D61">
            <v>-0.4</v>
          </cell>
        </row>
        <row r="62">
          <cell r="B62">
            <v>2009</v>
          </cell>
          <cell r="C62">
            <v>1.8</v>
          </cell>
          <cell r="D62">
            <v>1.8</v>
          </cell>
        </row>
        <row r="63">
          <cell r="B63">
            <v>2010</v>
          </cell>
          <cell r="C63">
            <v>0.6</v>
          </cell>
          <cell r="D63">
            <v>0.6</v>
          </cell>
        </row>
        <row r="64">
          <cell r="B64">
            <v>2011</v>
          </cell>
          <cell r="C64">
            <v>-0.4</v>
          </cell>
          <cell r="D64">
            <v>-1</v>
          </cell>
        </row>
        <row r="65">
          <cell r="B65">
            <v>2012</v>
          </cell>
          <cell r="C65">
            <v>-1.4</v>
          </cell>
          <cell r="D65">
            <v>-2.1</v>
          </cell>
        </row>
        <row r="66">
          <cell r="B66">
            <v>2013</v>
          </cell>
          <cell r="C66">
            <v>1.3</v>
          </cell>
          <cell r="D66">
            <v>-1.4</v>
          </cell>
        </row>
        <row r="67">
          <cell r="B67">
            <v>2014</v>
          </cell>
          <cell r="C67">
            <v>2.2999999999999998</v>
          </cell>
          <cell r="D67">
            <v>-0.3</v>
          </cell>
        </row>
        <row r="68">
          <cell r="B68">
            <v>2015</v>
          </cell>
          <cell r="C68">
            <v>1.5</v>
          </cell>
          <cell r="D68">
            <v>-1.2</v>
          </cell>
        </row>
        <row r="69">
          <cell r="B69">
            <v>2016</v>
          </cell>
          <cell r="C69">
            <v>-0.1</v>
          </cell>
          <cell r="D69">
            <v>-2.8</v>
          </cell>
        </row>
        <row r="71">
          <cell r="B71" t="str">
            <v xml:space="preserve">Energy Balance:  97% of EPE's Scenario </v>
          </cell>
        </row>
        <row r="73">
          <cell r="C73" t="str">
            <v>With MC2's Projects</v>
          </cell>
          <cell r="D73" t="str">
            <v>Without MC2's Projects</v>
          </cell>
        </row>
        <row r="74">
          <cell r="B74">
            <v>2008</v>
          </cell>
          <cell r="C74">
            <v>-0.4</v>
          </cell>
          <cell r="D74">
            <v>-0.4</v>
          </cell>
        </row>
        <row r="75">
          <cell r="B75">
            <v>2009</v>
          </cell>
          <cell r="C75">
            <v>1.8</v>
          </cell>
          <cell r="D75">
            <v>1.8</v>
          </cell>
        </row>
        <row r="76">
          <cell r="B76">
            <v>2010</v>
          </cell>
          <cell r="C76">
            <v>3.9</v>
          </cell>
          <cell r="D76">
            <v>3.9</v>
          </cell>
        </row>
        <row r="77">
          <cell r="B77">
            <v>2011</v>
          </cell>
          <cell r="C77">
            <v>3.1</v>
          </cell>
          <cell r="D77">
            <v>2.5</v>
          </cell>
        </row>
        <row r="78">
          <cell r="B78">
            <v>2012</v>
          </cell>
          <cell r="C78">
            <v>2.2999999999999998</v>
          </cell>
          <cell r="D78">
            <v>1.7</v>
          </cell>
        </row>
        <row r="79">
          <cell r="B79">
            <v>2013</v>
          </cell>
          <cell r="C79">
            <v>5.2</v>
          </cell>
          <cell r="D79">
            <v>2.6</v>
          </cell>
        </row>
        <row r="80">
          <cell r="B80">
            <v>2014</v>
          </cell>
          <cell r="C80">
            <v>6.4</v>
          </cell>
          <cell r="D80">
            <v>3.8</v>
          </cell>
        </row>
        <row r="81">
          <cell r="B81">
            <v>2015</v>
          </cell>
          <cell r="C81">
            <v>5.8</v>
          </cell>
          <cell r="D81">
            <v>3.1</v>
          </cell>
        </row>
        <row r="82">
          <cell r="B82">
            <v>2016</v>
          </cell>
          <cell r="C82">
            <v>4.4000000000000004</v>
          </cell>
          <cell r="D82">
            <v>1.7</v>
          </cell>
        </row>
        <row r="84">
          <cell r="B84" t="str">
            <v>Electricity Prices and Volumes</v>
          </cell>
        </row>
        <row r="86">
          <cell r="C86" t="str">
            <v>Existent Energy</v>
          </cell>
          <cell r="D86" t="str">
            <v>New Energy</v>
          </cell>
          <cell r="E86" t="str">
            <v>Re-contracting</v>
          </cell>
        </row>
        <row r="87">
          <cell r="B87">
            <v>2005</v>
          </cell>
          <cell r="C87">
            <v>9</v>
          </cell>
        </row>
        <row r="88">
          <cell r="B88">
            <v>2006</v>
          </cell>
          <cell r="C88">
            <v>16</v>
          </cell>
        </row>
        <row r="89">
          <cell r="B89">
            <v>2007</v>
          </cell>
          <cell r="C89">
            <v>17</v>
          </cell>
        </row>
        <row r="90">
          <cell r="B90">
            <v>2008</v>
          </cell>
          <cell r="C90">
            <v>19</v>
          </cell>
          <cell r="D90">
            <v>1</v>
          </cell>
        </row>
        <row r="91">
          <cell r="B91">
            <v>2009</v>
          </cell>
          <cell r="C91">
            <v>20</v>
          </cell>
          <cell r="D91">
            <v>3</v>
          </cell>
        </row>
        <row r="92">
          <cell r="B92">
            <v>2010</v>
          </cell>
          <cell r="C92">
            <v>20</v>
          </cell>
          <cell r="D92">
            <v>7</v>
          </cell>
        </row>
        <row r="93">
          <cell r="B93">
            <v>2011</v>
          </cell>
          <cell r="C93">
            <v>20</v>
          </cell>
          <cell r="D93">
            <v>9</v>
          </cell>
        </row>
        <row r="94">
          <cell r="B94">
            <v>2012</v>
          </cell>
          <cell r="C94">
            <v>20</v>
          </cell>
          <cell r="D94">
            <v>12</v>
          </cell>
        </row>
        <row r="95">
          <cell r="B95">
            <v>2013</v>
          </cell>
          <cell r="C95">
            <v>11</v>
          </cell>
          <cell r="D95">
            <v>18</v>
          </cell>
          <cell r="E95">
            <v>9</v>
          </cell>
        </row>
        <row r="96">
          <cell r="B96">
            <v>2014</v>
          </cell>
          <cell r="C96">
            <v>4</v>
          </cell>
          <cell r="D96">
            <v>19</v>
          </cell>
          <cell r="E96">
            <v>16</v>
          </cell>
        </row>
        <row r="97">
          <cell r="B97">
            <v>2015</v>
          </cell>
          <cell r="C97">
            <v>2</v>
          </cell>
          <cell r="D97">
            <v>22</v>
          </cell>
          <cell r="E97">
            <v>17</v>
          </cell>
        </row>
        <row r="98">
          <cell r="B98">
            <v>2016</v>
          </cell>
          <cell r="C98">
            <v>1</v>
          </cell>
          <cell r="D98">
            <v>23</v>
          </cell>
          <cell r="E98">
            <v>19</v>
          </cell>
        </row>
        <row r="100">
          <cell r="B100" t="str">
            <v xml:space="preserve">Electricity Prices—Free Concession Renewal
</v>
          </cell>
        </row>
        <row r="103">
          <cell r="C103" t="str">
            <v>Existent Energy</v>
          </cell>
          <cell r="D103" t="str">
            <v>New Energy</v>
          </cell>
          <cell r="E103" t="str">
            <v>Regulated Market Average</v>
          </cell>
        </row>
        <row r="104">
          <cell r="B104">
            <v>2008</v>
          </cell>
          <cell r="C104">
            <v>77</v>
          </cell>
          <cell r="D104">
            <v>157</v>
          </cell>
          <cell r="E104">
            <v>79</v>
          </cell>
        </row>
        <row r="105">
          <cell r="B105">
            <v>2009</v>
          </cell>
          <cell r="C105">
            <v>79</v>
          </cell>
          <cell r="D105">
            <v>154</v>
          </cell>
          <cell r="E105">
            <v>90</v>
          </cell>
        </row>
        <row r="106">
          <cell r="B106">
            <v>2010</v>
          </cell>
          <cell r="C106">
            <v>79</v>
          </cell>
          <cell r="D106">
            <v>151</v>
          </cell>
          <cell r="E106">
            <v>98</v>
          </cell>
        </row>
        <row r="107">
          <cell r="B107">
            <v>2011</v>
          </cell>
          <cell r="C107">
            <v>79</v>
          </cell>
          <cell r="D107">
            <v>143</v>
          </cell>
          <cell r="E107">
            <v>101</v>
          </cell>
        </row>
        <row r="108">
          <cell r="B108">
            <v>2012</v>
          </cell>
          <cell r="C108">
            <v>79</v>
          </cell>
          <cell r="D108">
            <v>142</v>
          </cell>
          <cell r="E108">
            <v>105</v>
          </cell>
        </row>
        <row r="109">
          <cell r="B109">
            <v>2013</v>
          </cell>
          <cell r="C109">
            <v>111</v>
          </cell>
          <cell r="D109">
            <v>132</v>
          </cell>
          <cell r="E109">
            <v>126</v>
          </cell>
        </row>
        <row r="110">
          <cell r="B110">
            <v>2014</v>
          </cell>
          <cell r="C110">
            <v>132</v>
          </cell>
          <cell r="D110">
            <v>84</v>
          </cell>
          <cell r="E110">
            <v>135</v>
          </cell>
        </row>
        <row r="111">
          <cell r="B111">
            <v>2015</v>
          </cell>
          <cell r="C111">
            <v>136</v>
          </cell>
          <cell r="D111">
            <v>78</v>
          </cell>
          <cell r="E111">
            <v>134</v>
          </cell>
        </row>
        <row r="112">
          <cell r="B112">
            <v>2016</v>
          </cell>
          <cell r="C112">
            <v>139</v>
          </cell>
          <cell r="D112">
            <v>78</v>
          </cell>
          <cell r="E112">
            <v>133</v>
          </cell>
        </row>
        <row r="114">
          <cell r="B114" t="str">
            <v>Electricity Prices—Renewal Price Cap of R$65/MWh</v>
          </cell>
        </row>
        <row r="116">
          <cell r="C116" t="str">
            <v>Existent Energy</v>
          </cell>
          <cell r="D116" t="str">
            <v>New Energy</v>
          </cell>
          <cell r="E116" t="str">
            <v>Regulated Market Average</v>
          </cell>
        </row>
        <row r="117">
          <cell r="B117">
            <v>2008</v>
          </cell>
          <cell r="C117">
            <v>77</v>
          </cell>
          <cell r="D117">
            <v>157</v>
          </cell>
          <cell r="E117">
            <v>79</v>
          </cell>
        </row>
        <row r="118">
          <cell r="B118">
            <v>2009</v>
          </cell>
          <cell r="C118">
            <v>79</v>
          </cell>
          <cell r="D118">
            <v>154</v>
          </cell>
          <cell r="E118">
            <v>90</v>
          </cell>
        </row>
        <row r="119">
          <cell r="B119">
            <v>2010</v>
          </cell>
          <cell r="C119">
            <v>79</v>
          </cell>
          <cell r="D119">
            <v>151</v>
          </cell>
          <cell r="E119">
            <v>98</v>
          </cell>
        </row>
        <row r="120">
          <cell r="B120">
            <v>2011</v>
          </cell>
          <cell r="C120">
            <v>79</v>
          </cell>
          <cell r="D120">
            <v>143</v>
          </cell>
          <cell r="E120">
            <v>101</v>
          </cell>
        </row>
        <row r="121">
          <cell r="B121">
            <v>2012</v>
          </cell>
          <cell r="C121">
            <v>79</v>
          </cell>
          <cell r="D121">
            <v>142</v>
          </cell>
          <cell r="E121">
            <v>105</v>
          </cell>
        </row>
        <row r="122">
          <cell r="B122">
            <v>2013</v>
          </cell>
          <cell r="C122">
            <v>92</v>
          </cell>
          <cell r="D122">
            <v>132</v>
          </cell>
          <cell r="E122">
            <v>116</v>
          </cell>
        </row>
        <row r="123">
          <cell r="B123">
            <v>2014</v>
          </cell>
          <cell r="C123">
            <v>98</v>
          </cell>
          <cell r="D123">
            <v>84</v>
          </cell>
          <cell r="E123">
            <v>118</v>
          </cell>
        </row>
        <row r="124">
          <cell r="B124">
            <v>2015</v>
          </cell>
          <cell r="C124">
            <v>99</v>
          </cell>
          <cell r="D124">
            <v>78</v>
          </cell>
          <cell r="E124">
            <v>116</v>
          </cell>
        </row>
        <row r="125">
          <cell r="B125">
            <v>2016</v>
          </cell>
          <cell r="C125">
            <v>99</v>
          </cell>
          <cell r="D125">
            <v>78</v>
          </cell>
          <cell r="E125">
            <v>115</v>
          </cell>
        </row>
      </sheetData>
      <sheetData sheetId="1">
        <row r="4">
          <cell r="A4" t="str">
            <v>India</v>
          </cell>
          <cell r="B4">
            <v>1000</v>
          </cell>
          <cell r="C4">
            <v>620</v>
          </cell>
        </row>
        <row r="5">
          <cell r="A5" t="str">
            <v>China</v>
          </cell>
          <cell r="B5">
            <v>2870</v>
          </cell>
          <cell r="C5">
            <v>2400</v>
          </cell>
        </row>
        <row r="6">
          <cell r="A6" t="str">
            <v>Brazil</v>
          </cell>
          <cell r="B6">
            <v>8480</v>
          </cell>
          <cell r="C6">
            <v>2400</v>
          </cell>
        </row>
        <row r="7">
          <cell r="A7" t="str">
            <v>Argentina</v>
          </cell>
          <cell r="B7">
            <v>8540</v>
          </cell>
          <cell r="C7">
            <v>2800</v>
          </cell>
        </row>
        <row r="8">
          <cell r="A8" t="str">
            <v>Mexico</v>
          </cell>
          <cell r="B8">
            <v>10150</v>
          </cell>
          <cell r="C8">
            <v>2050</v>
          </cell>
        </row>
        <row r="9">
          <cell r="A9" t="str">
            <v>Chile</v>
          </cell>
          <cell r="B9">
            <v>10280</v>
          </cell>
          <cell r="C9">
            <v>3450</v>
          </cell>
        </row>
        <row r="10">
          <cell r="A10" t="str">
            <v>Spain</v>
          </cell>
          <cell r="B10">
            <v>35050</v>
          </cell>
          <cell r="C10">
            <v>6190</v>
          </cell>
        </row>
        <row r="11">
          <cell r="A11" t="str">
            <v>Italy</v>
          </cell>
          <cell r="B11">
            <v>38250</v>
          </cell>
          <cell r="C11">
            <v>5640</v>
          </cell>
        </row>
        <row r="12">
          <cell r="A12" t="str">
            <v>UK</v>
          </cell>
          <cell r="B12">
            <v>43000</v>
          </cell>
          <cell r="C12">
            <v>6080</v>
          </cell>
        </row>
        <row r="13">
          <cell r="A13" t="str">
            <v>Germany</v>
          </cell>
          <cell r="B13">
            <v>44660</v>
          </cell>
          <cell r="C13">
            <v>7220</v>
          </cell>
        </row>
        <row r="14">
          <cell r="A14" t="str">
            <v>Japan</v>
          </cell>
          <cell r="B14">
            <v>38450</v>
          </cell>
          <cell r="C14">
            <v>8540</v>
          </cell>
        </row>
        <row r="15">
          <cell r="A15" t="str">
            <v>France</v>
          </cell>
          <cell r="B15">
            <v>43790</v>
          </cell>
          <cell r="C15">
            <v>7440</v>
          </cell>
        </row>
        <row r="16">
          <cell r="A16" t="str">
            <v>USA</v>
          </cell>
          <cell r="B16">
            <v>46130</v>
          </cell>
          <cell r="C16">
            <v>13340</v>
          </cell>
        </row>
        <row r="20">
          <cell r="B20">
            <v>1000</v>
          </cell>
        </row>
      </sheetData>
      <sheetData sheetId="2" refreshError="1"/>
      <sheetData sheetId="3">
        <row r="2">
          <cell r="B2" t="str">
            <v>Brazil</v>
          </cell>
        </row>
        <row r="3">
          <cell r="B3" t="str">
            <v xml:space="preserve">Avg. KMW </v>
          </cell>
          <cell r="I3">
            <v>2</v>
          </cell>
        </row>
        <row r="5">
          <cell r="C5">
            <v>2007</v>
          </cell>
          <cell r="D5">
            <v>2008</v>
          </cell>
          <cell r="E5">
            <v>2009</v>
          </cell>
          <cell r="F5">
            <v>2010</v>
          </cell>
          <cell r="G5">
            <v>2011</v>
          </cell>
        </row>
        <row r="6">
          <cell r="B6" t="str">
            <v>Jan</v>
          </cell>
          <cell r="C6">
            <v>49</v>
          </cell>
          <cell r="D6">
            <v>51.2</v>
          </cell>
          <cell r="E6">
            <v>49.8</v>
          </cell>
          <cell r="F6">
            <v>55.5</v>
          </cell>
          <cell r="G6">
            <v>58.2</v>
          </cell>
        </row>
        <row r="7">
          <cell r="B7" t="str">
            <v>Feb</v>
          </cell>
          <cell r="C7">
            <v>49.8</v>
          </cell>
          <cell r="D7">
            <v>51.7</v>
          </cell>
          <cell r="E7">
            <v>52.2</v>
          </cell>
          <cell r="F7">
            <v>58.5</v>
          </cell>
          <cell r="G7">
            <v>61.1</v>
          </cell>
        </row>
        <row r="8">
          <cell r="B8" t="str">
            <v>Mar</v>
          </cell>
          <cell r="C8">
            <v>51.6</v>
          </cell>
          <cell r="D8">
            <v>52.2</v>
          </cell>
          <cell r="E8">
            <v>53.6</v>
          </cell>
          <cell r="F8">
            <v>58.6</v>
          </cell>
          <cell r="G8">
            <v>59.1</v>
          </cell>
        </row>
        <row r="9">
          <cell r="B9" t="str">
            <v>Apr</v>
          </cell>
          <cell r="C9">
            <v>49.9</v>
          </cell>
          <cell r="D9">
            <v>52.1</v>
          </cell>
          <cell r="E9">
            <v>50.6</v>
          </cell>
          <cell r="F9">
            <v>55.8</v>
          </cell>
          <cell r="G9">
            <v>58.8</v>
          </cell>
        </row>
        <row r="10">
          <cell r="B10" t="str">
            <v>May</v>
          </cell>
          <cell r="C10">
            <v>48</v>
          </cell>
          <cell r="D10">
            <v>50.6</v>
          </cell>
          <cell r="E10">
            <v>50</v>
          </cell>
          <cell r="F10">
            <v>55.2</v>
          </cell>
          <cell r="G10">
            <v>42.4</v>
          </cell>
        </row>
        <row r="11">
          <cell r="B11" t="str">
            <v>Jun</v>
          </cell>
          <cell r="C11">
            <v>47.3</v>
          </cell>
          <cell r="D11">
            <v>51</v>
          </cell>
          <cell r="E11">
            <v>49.4</v>
          </cell>
          <cell r="F11">
            <v>54.6</v>
          </cell>
          <cell r="G11">
            <v>44.1</v>
          </cell>
        </row>
        <row r="12">
          <cell r="B12" t="str">
            <v>Jul</v>
          </cell>
          <cell r="C12">
            <v>47.6</v>
          </cell>
          <cell r="D12">
            <v>51.2</v>
          </cell>
          <cell r="E12">
            <v>50.8</v>
          </cell>
          <cell r="F12">
            <v>55</v>
          </cell>
          <cell r="G12">
            <v>44</v>
          </cell>
        </row>
        <row r="13">
          <cell r="B13" t="str">
            <v>Aug</v>
          </cell>
          <cell r="C13">
            <v>48.9</v>
          </cell>
          <cell r="D13">
            <v>52.4</v>
          </cell>
          <cell r="E13">
            <v>51.2</v>
          </cell>
          <cell r="F13">
            <v>55.4</v>
          </cell>
          <cell r="G13">
            <v>44</v>
          </cell>
        </row>
        <row r="14">
          <cell r="B14" t="str">
            <v>Sep</v>
          </cell>
          <cell r="C14">
            <v>49.6</v>
          </cell>
          <cell r="D14">
            <v>52.6</v>
          </cell>
          <cell r="E14">
            <v>53.2</v>
          </cell>
          <cell r="F14">
            <v>57.1</v>
          </cell>
          <cell r="G14">
            <v>44</v>
          </cell>
        </row>
        <row r="15">
          <cell r="B15" t="str">
            <v>Oct</v>
          </cell>
          <cell r="C15">
            <v>51</v>
          </cell>
          <cell r="D15">
            <v>54</v>
          </cell>
          <cell r="E15">
            <v>53.6</v>
          </cell>
          <cell r="F15">
            <v>56.6</v>
          </cell>
          <cell r="G15">
            <v>44</v>
          </cell>
        </row>
        <row r="16">
          <cell r="B16" t="str">
            <v>Nov</v>
          </cell>
          <cell r="C16">
            <v>50.3</v>
          </cell>
          <cell r="D16">
            <v>52.1</v>
          </cell>
          <cell r="E16">
            <v>56</v>
          </cell>
          <cell r="F16">
            <v>57.1</v>
          </cell>
          <cell r="G16">
            <v>44</v>
          </cell>
        </row>
        <row r="17">
          <cell r="B17" t="str">
            <v>Dec</v>
          </cell>
          <cell r="C17">
            <v>50.4</v>
          </cell>
          <cell r="D17">
            <v>49.2</v>
          </cell>
          <cell r="E17">
            <v>54.6</v>
          </cell>
          <cell r="F17">
            <v>57.7</v>
          </cell>
          <cell r="G17">
            <v>44</v>
          </cell>
        </row>
        <row r="32">
          <cell r="B32" t="str">
            <v>Southeast/Center-west Region</v>
          </cell>
        </row>
        <row r="33">
          <cell r="B33" t="str">
            <v xml:space="preserve">Avg. MW </v>
          </cell>
        </row>
        <row r="35">
          <cell r="C35">
            <v>2007</v>
          </cell>
          <cell r="D35">
            <v>2008</v>
          </cell>
          <cell r="E35">
            <v>2009</v>
          </cell>
          <cell r="F35">
            <v>2010</v>
          </cell>
          <cell r="G35">
            <v>2011</v>
          </cell>
        </row>
        <row r="36">
          <cell r="B36" t="str">
            <v>Avg</v>
          </cell>
          <cell r="C36">
            <v>30.65</v>
          </cell>
          <cell r="D36">
            <v>31.966666666666669</v>
          </cell>
          <cell r="E36">
            <v>32</v>
          </cell>
          <cell r="F36">
            <v>34.683333333333337</v>
          </cell>
          <cell r="G36">
            <v>36.9</v>
          </cell>
        </row>
        <row r="37">
          <cell r="B37" t="str">
            <v>Jan</v>
          </cell>
          <cell r="C37">
            <v>30000</v>
          </cell>
          <cell r="D37">
            <v>31500</v>
          </cell>
          <cell r="E37">
            <v>30200</v>
          </cell>
          <cell r="F37">
            <v>33800</v>
          </cell>
          <cell r="G37">
            <v>35700</v>
          </cell>
        </row>
        <row r="38">
          <cell r="B38" t="str">
            <v>Feb</v>
          </cell>
          <cell r="C38">
            <v>30500</v>
          </cell>
          <cell r="D38">
            <v>31500</v>
          </cell>
          <cell r="E38">
            <v>31800</v>
          </cell>
          <cell r="F38">
            <v>36000</v>
          </cell>
          <cell r="G38">
            <v>38300</v>
          </cell>
        </row>
        <row r="39">
          <cell r="B39" t="str">
            <v>Mar</v>
          </cell>
          <cell r="C39">
            <v>32000</v>
          </cell>
          <cell r="D39">
            <v>32000</v>
          </cell>
          <cell r="E39">
            <v>33000</v>
          </cell>
          <cell r="F39">
            <v>35400</v>
          </cell>
          <cell r="G39">
            <v>36600</v>
          </cell>
        </row>
        <row r="40">
          <cell r="B40" t="str">
            <v>Apr</v>
          </cell>
          <cell r="C40">
            <v>31200</v>
          </cell>
          <cell r="D40">
            <v>32500</v>
          </cell>
          <cell r="E40">
            <v>31200</v>
          </cell>
          <cell r="F40">
            <v>34000</v>
          </cell>
          <cell r="G40">
            <v>37000</v>
          </cell>
        </row>
        <row r="41">
          <cell r="B41" t="str">
            <v>May</v>
          </cell>
          <cell r="C41">
            <v>30000</v>
          </cell>
          <cell r="D41">
            <v>31500</v>
          </cell>
          <cell r="E41">
            <v>31000</v>
          </cell>
          <cell r="F41">
            <v>34000</v>
          </cell>
          <cell r="G41">
            <v>0</v>
          </cell>
        </row>
        <row r="42">
          <cell r="B42" t="str">
            <v>Jun</v>
          </cell>
          <cell r="C42">
            <v>29600</v>
          </cell>
          <cell r="D42">
            <v>31800</v>
          </cell>
          <cell r="E42">
            <v>30200</v>
          </cell>
          <cell r="F42">
            <v>33400</v>
          </cell>
          <cell r="G42">
            <v>0</v>
          </cell>
        </row>
        <row r="43">
          <cell r="B43" t="str">
            <v>Jul</v>
          </cell>
          <cell r="C43">
            <v>29600</v>
          </cell>
          <cell r="D43">
            <v>32000</v>
          </cell>
          <cell r="E43">
            <v>31200</v>
          </cell>
          <cell r="F43">
            <v>33800</v>
          </cell>
          <cell r="G43">
            <v>0</v>
          </cell>
        </row>
        <row r="44">
          <cell r="B44" t="str">
            <v>Aug</v>
          </cell>
          <cell r="C44">
            <v>30500</v>
          </cell>
          <cell r="D44">
            <v>32800</v>
          </cell>
          <cell r="E44">
            <v>31800</v>
          </cell>
          <cell r="F44">
            <v>34400</v>
          </cell>
          <cell r="G44">
            <v>0</v>
          </cell>
        </row>
        <row r="45">
          <cell r="B45" t="str">
            <v>Sep</v>
          </cell>
          <cell r="C45">
            <v>30500</v>
          </cell>
          <cell r="D45">
            <v>32800</v>
          </cell>
          <cell r="E45">
            <v>33000</v>
          </cell>
          <cell r="F45">
            <v>35700</v>
          </cell>
          <cell r="G45">
            <v>0</v>
          </cell>
        </row>
        <row r="46">
          <cell r="B46" t="str">
            <v>Oct</v>
          </cell>
          <cell r="C46">
            <v>31500</v>
          </cell>
          <cell r="D46">
            <v>33800</v>
          </cell>
          <cell r="E46">
            <v>32800</v>
          </cell>
          <cell r="F46">
            <v>34700</v>
          </cell>
          <cell r="G46">
            <v>0</v>
          </cell>
        </row>
        <row r="47">
          <cell r="B47" t="str">
            <v>Nov</v>
          </cell>
          <cell r="C47">
            <v>31200</v>
          </cell>
          <cell r="D47">
            <v>31800</v>
          </cell>
          <cell r="E47">
            <v>34400</v>
          </cell>
          <cell r="F47">
            <v>35000</v>
          </cell>
          <cell r="G47">
            <v>0</v>
          </cell>
        </row>
        <row r="48">
          <cell r="B48" t="str">
            <v>Dec</v>
          </cell>
          <cell r="C48">
            <v>31200</v>
          </cell>
          <cell r="D48">
            <v>29600</v>
          </cell>
          <cell r="E48">
            <v>33400</v>
          </cell>
          <cell r="F48">
            <v>36000</v>
          </cell>
          <cell r="G48">
            <v>0</v>
          </cell>
        </row>
        <row r="51">
          <cell r="B51" t="str">
            <v>Northeast Region</v>
          </cell>
        </row>
        <row r="52">
          <cell r="B52" t="str">
            <v xml:space="preserve">Avg. MW </v>
          </cell>
        </row>
        <row r="54">
          <cell r="C54">
            <v>2007</v>
          </cell>
          <cell r="D54">
            <v>2008</v>
          </cell>
          <cell r="E54">
            <v>2009</v>
          </cell>
          <cell r="F54">
            <v>2010</v>
          </cell>
          <cell r="G54">
            <v>2011</v>
          </cell>
        </row>
        <row r="55">
          <cell r="B55" t="str">
            <v>Avg</v>
          </cell>
          <cell r="C55">
            <v>7.2433333333333332</v>
          </cell>
          <cell r="D55">
            <v>7.5908333333333333</v>
          </cell>
          <cell r="E55">
            <v>7.6766666666666667</v>
          </cell>
          <cell r="F55">
            <v>8.3033333333333346</v>
          </cell>
          <cell r="G55">
            <v>8.3475000000000001</v>
          </cell>
        </row>
        <row r="56">
          <cell r="B56" t="str">
            <v>Jan</v>
          </cell>
          <cell r="C56">
            <v>7500</v>
          </cell>
          <cell r="D56">
            <v>7640</v>
          </cell>
          <cell r="E56">
            <v>7600</v>
          </cell>
          <cell r="F56">
            <v>8200</v>
          </cell>
          <cell r="G56">
            <v>8330</v>
          </cell>
        </row>
        <row r="57">
          <cell r="B57" t="str">
            <v>Feb</v>
          </cell>
          <cell r="C57">
            <v>7080</v>
          </cell>
          <cell r="D57">
            <v>7640</v>
          </cell>
          <cell r="E57">
            <v>7500</v>
          </cell>
          <cell r="F57">
            <v>8470</v>
          </cell>
          <cell r="G57">
            <v>8260</v>
          </cell>
        </row>
        <row r="58">
          <cell r="B58" t="str">
            <v>Mar</v>
          </cell>
          <cell r="C58">
            <v>7150</v>
          </cell>
          <cell r="D58">
            <v>7500</v>
          </cell>
          <cell r="E58">
            <v>7800</v>
          </cell>
          <cell r="F58">
            <v>8680</v>
          </cell>
          <cell r="G58">
            <v>8470</v>
          </cell>
        </row>
        <row r="59">
          <cell r="B59" t="str">
            <v>Apr</v>
          </cell>
          <cell r="C59">
            <v>7200</v>
          </cell>
          <cell r="D59">
            <v>7600</v>
          </cell>
          <cell r="E59">
            <v>7500</v>
          </cell>
          <cell r="F59">
            <v>8330</v>
          </cell>
          <cell r="G59">
            <v>8330</v>
          </cell>
        </row>
        <row r="60">
          <cell r="B60" t="str">
            <v>May</v>
          </cell>
          <cell r="C60">
            <v>7000</v>
          </cell>
          <cell r="D60">
            <v>7500</v>
          </cell>
          <cell r="E60">
            <v>7200</v>
          </cell>
          <cell r="F60">
            <v>8400</v>
          </cell>
          <cell r="G60">
            <v>0</v>
          </cell>
        </row>
        <row r="61">
          <cell r="B61" t="str">
            <v>Jun</v>
          </cell>
          <cell r="C61">
            <v>7000</v>
          </cell>
          <cell r="D61">
            <v>7150</v>
          </cell>
          <cell r="E61">
            <v>7200</v>
          </cell>
          <cell r="F61">
            <v>8060</v>
          </cell>
          <cell r="G61">
            <v>0</v>
          </cell>
        </row>
        <row r="62">
          <cell r="B62" t="str">
            <v>Jul</v>
          </cell>
          <cell r="C62">
            <v>7000</v>
          </cell>
          <cell r="D62">
            <v>7200</v>
          </cell>
          <cell r="E62">
            <v>7290</v>
          </cell>
          <cell r="F62">
            <v>7920</v>
          </cell>
          <cell r="G62">
            <v>0</v>
          </cell>
        </row>
        <row r="63">
          <cell r="B63" t="str">
            <v>Aug</v>
          </cell>
          <cell r="C63">
            <v>7080</v>
          </cell>
          <cell r="D63">
            <v>7400</v>
          </cell>
          <cell r="E63">
            <v>7500</v>
          </cell>
          <cell r="F63">
            <v>7920</v>
          </cell>
          <cell r="G63">
            <v>0</v>
          </cell>
        </row>
        <row r="64">
          <cell r="B64" t="str">
            <v>Sep</v>
          </cell>
          <cell r="C64">
            <v>7200</v>
          </cell>
          <cell r="D64">
            <v>7800</v>
          </cell>
          <cell r="E64">
            <v>7920</v>
          </cell>
          <cell r="F64">
            <v>8200</v>
          </cell>
          <cell r="G64">
            <v>0</v>
          </cell>
        </row>
        <row r="65">
          <cell r="B65" t="str">
            <v>Oct</v>
          </cell>
          <cell r="C65">
            <v>7500</v>
          </cell>
          <cell r="D65">
            <v>8000</v>
          </cell>
          <cell r="E65">
            <v>8200</v>
          </cell>
          <cell r="F65">
            <v>8600</v>
          </cell>
          <cell r="G65">
            <v>0</v>
          </cell>
        </row>
        <row r="66">
          <cell r="B66" t="str">
            <v>Nov</v>
          </cell>
          <cell r="C66">
            <v>7710</v>
          </cell>
          <cell r="D66">
            <v>8060</v>
          </cell>
          <cell r="E66">
            <v>8260</v>
          </cell>
          <cell r="F66">
            <v>8540</v>
          </cell>
          <cell r="G66">
            <v>0</v>
          </cell>
        </row>
        <row r="67">
          <cell r="B67" t="str">
            <v>Dec</v>
          </cell>
          <cell r="C67">
            <v>7500</v>
          </cell>
          <cell r="D67">
            <v>7600</v>
          </cell>
          <cell r="E67">
            <v>8150</v>
          </cell>
          <cell r="F67">
            <v>8320</v>
          </cell>
          <cell r="G67">
            <v>0</v>
          </cell>
        </row>
        <row r="69">
          <cell r="B69" t="str">
            <v>South Region</v>
          </cell>
        </row>
        <row r="70">
          <cell r="B70" t="str">
            <v xml:space="preserve">Avg. MW </v>
          </cell>
        </row>
        <row r="72">
          <cell r="C72">
            <v>2007</v>
          </cell>
          <cell r="D72">
            <v>2008</v>
          </cell>
          <cell r="E72">
            <v>2009</v>
          </cell>
          <cell r="F72">
            <v>2010</v>
          </cell>
          <cell r="G72">
            <v>2011</v>
          </cell>
        </row>
        <row r="73">
          <cell r="B73" t="str">
            <v>Avg</v>
          </cell>
          <cell r="C73">
            <v>8.1933333333333334</v>
          </cell>
          <cell r="D73">
            <v>8.7074999999999996</v>
          </cell>
          <cell r="E73">
            <v>8.8033333333333346</v>
          </cell>
          <cell r="F73">
            <v>9.3908333333333331</v>
          </cell>
        </row>
        <row r="74">
          <cell r="B74" t="str">
            <v>Jan</v>
          </cell>
          <cell r="C74">
            <v>8370</v>
          </cell>
          <cell r="D74">
            <v>8940</v>
          </cell>
          <cell r="E74">
            <v>8630</v>
          </cell>
          <cell r="F74">
            <v>9430</v>
          </cell>
          <cell r="G74">
            <v>10300</v>
          </cell>
        </row>
        <row r="75">
          <cell r="B75" t="str">
            <v>Feb</v>
          </cell>
          <cell r="C75">
            <v>8540</v>
          </cell>
          <cell r="D75">
            <v>9140</v>
          </cell>
          <cell r="E75">
            <v>9100</v>
          </cell>
          <cell r="F75">
            <v>10100</v>
          </cell>
          <cell r="G75">
            <v>10460</v>
          </cell>
        </row>
        <row r="76">
          <cell r="B76" t="str">
            <v>Mar</v>
          </cell>
          <cell r="C76">
            <v>8770</v>
          </cell>
          <cell r="D76">
            <v>8900</v>
          </cell>
          <cell r="E76">
            <v>9260</v>
          </cell>
          <cell r="F76">
            <v>9830</v>
          </cell>
          <cell r="G76">
            <v>10140</v>
          </cell>
        </row>
        <row r="77">
          <cell r="B77" t="str">
            <v>Apr</v>
          </cell>
          <cell r="C77">
            <v>8230</v>
          </cell>
          <cell r="D77">
            <v>8740</v>
          </cell>
          <cell r="E77">
            <v>8690</v>
          </cell>
          <cell r="F77">
            <v>9100</v>
          </cell>
          <cell r="G77">
            <v>9490</v>
          </cell>
        </row>
        <row r="78">
          <cell r="B78" t="str">
            <v>May</v>
          </cell>
          <cell r="C78">
            <v>7940</v>
          </cell>
          <cell r="D78">
            <v>8290</v>
          </cell>
          <cell r="E78">
            <v>8400</v>
          </cell>
          <cell r="F78">
            <v>8970</v>
          </cell>
          <cell r="G78">
            <v>7000</v>
          </cell>
        </row>
        <row r="79">
          <cell r="B79" t="str">
            <v>Jun</v>
          </cell>
          <cell r="C79">
            <v>7900</v>
          </cell>
          <cell r="D79">
            <v>8600</v>
          </cell>
          <cell r="E79">
            <v>8500</v>
          </cell>
          <cell r="F79">
            <v>9100</v>
          </cell>
          <cell r="G79">
            <v>7000</v>
          </cell>
        </row>
        <row r="80">
          <cell r="B80" t="str">
            <v>Jul</v>
          </cell>
          <cell r="C80">
            <v>7940</v>
          </cell>
          <cell r="D80">
            <v>8660</v>
          </cell>
          <cell r="E80">
            <v>8570</v>
          </cell>
          <cell r="F80">
            <v>9230</v>
          </cell>
          <cell r="G80">
            <v>7000</v>
          </cell>
        </row>
        <row r="81">
          <cell r="B81" t="str">
            <v>Aug</v>
          </cell>
          <cell r="C81">
            <v>8090</v>
          </cell>
          <cell r="D81">
            <v>8570</v>
          </cell>
          <cell r="E81">
            <v>8500</v>
          </cell>
          <cell r="F81">
            <v>9170</v>
          </cell>
          <cell r="G81">
            <v>7000</v>
          </cell>
        </row>
        <row r="82">
          <cell r="B82" t="str">
            <v>Sep</v>
          </cell>
          <cell r="C82">
            <v>7900</v>
          </cell>
          <cell r="D82">
            <v>8570</v>
          </cell>
          <cell r="E82">
            <v>8690</v>
          </cell>
          <cell r="F82">
            <v>9300</v>
          </cell>
          <cell r="G82">
            <v>7000</v>
          </cell>
        </row>
        <row r="83">
          <cell r="B83" t="str">
            <v>Oct</v>
          </cell>
          <cell r="C83">
            <v>8170</v>
          </cell>
          <cell r="D83">
            <v>8740</v>
          </cell>
          <cell r="E83">
            <v>8860</v>
          </cell>
          <cell r="F83">
            <v>9200</v>
          </cell>
          <cell r="G83">
            <v>7000</v>
          </cell>
        </row>
        <row r="84">
          <cell r="B84" t="str">
            <v>Nov</v>
          </cell>
          <cell r="C84">
            <v>8100</v>
          </cell>
          <cell r="D84">
            <v>8770</v>
          </cell>
          <cell r="E84">
            <v>9300</v>
          </cell>
          <cell r="F84">
            <v>9570</v>
          </cell>
          <cell r="G84">
            <v>7000</v>
          </cell>
        </row>
        <row r="85">
          <cell r="B85" t="str">
            <v>Dec</v>
          </cell>
          <cell r="C85">
            <v>8370</v>
          </cell>
          <cell r="D85">
            <v>8570</v>
          </cell>
          <cell r="E85">
            <v>9140</v>
          </cell>
          <cell r="F85">
            <v>9690</v>
          </cell>
          <cell r="G85">
            <v>7000</v>
          </cell>
        </row>
        <row r="87">
          <cell r="B87" t="str">
            <v>North Region</v>
          </cell>
        </row>
        <row r="88">
          <cell r="B88" t="str">
            <v xml:space="preserve">Avg. MW </v>
          </cell>
        </row>
        <row r="90">
          <cell r="C90">
            <v>2007</v>
          </cell>
          <cell r="D90">
            <v>2008</v>
          </cell>
          <cell r="E90">
            <v>2009</v>
          </cell>
          <cell r="F90">
            <v>2010</v>
          </cell>
          <cell r="G90">
            <v>2011</v>
          </cell>
        </row>
        <row r="91">
          <cell r="B91" t="str">
            <v>Avg</v>
          </cell>
          <cell r="C91">
            <v>3.4066666666666667</v>
          </cell>
          <cell r="D91">
            <v>3.6124999999999998</v>
          </cell>
          <cell r="E91">
            <v>3.5775000000000001</v>
          </cell>
          <cell r="F91">
            <v>3.8308333333333335</v>
          </cell>
        </row>
        <row r="92">
          <cell r="B92" t="str">
            <v>Jan</v>
          </cell>
          <cell r="C92">
            <v>3380</v>
          </cell>
          <cell r="D92">
            <v>3470</v>
          </cell>
          <cell r="E92">
            <v>3570</v>
          </cell>
          <cell r="F92">
            <v>3730</v>
          </cell>
          <cell r="G92">
            <v>3800</v>
          </cell>
        </row>
        <row r="93">
          <cell r="B93" t="str">
            <v>Feb</v>
          </cell>
          <cell r="C93">
            <v>3240</v>
          </cell>
          <cell r="D93">
            <v>3500</v>
          </cell>
          <cell r="E93">
            <v>3480</v>
          </cell>
          <cell r="F93">
            <v>3800</v>
          </cell>
          <cell r="G93">
            <v>3870</v>
          </cell>
        </row>
        <row r="94">
          <cell r="B94" t="str">
            <v>Mar</v>
          </cell>
          <cell r="C94">
            <v>3350</v>
          </cell>
          <cell r="D94">
            <v>3570</v>
          </cell>
          <cell r="E94">
            <v>3540</v>
          </cell>
          <cell r="F94">
            <v>3920</v>
          </cell>
          <cell r="G94">
            <v>3950</v>
          </cell>
        </row>
        <row r="95">
          <cell r="B95" t="str">
            <v>Apr</v>
          </cell>
          <cell r="C95">
            <v>3400</v>
          </cell>
          <cell r="D95">
            <v>3600</v>
          </cell>
          <cell r="E95">
            <v>3570</v>
          </cell>
          <cell r="F95">
            <v>3810</v>
          </cell>
          <cell r="G95">
            <v>4060</v>
          </cell>
        </row>
        <row r="96">
          <cell r="B96" t="str">
            <v>May</v>
          </cell>
          <cell r="C96">
            <v>3460</v>
          </cell>
          <cell r="D96">
            <v>3620</v>
          </cell>
          <cell r="E96">
            <v>3540</v>
          </cell>
          <cell r="F96">
            <v>3870</v>
          </cell>
          <cell r="G96">
            <v>0</v>
          </cell>
        </row>
        <row r="97">
          <cell r="B97" t="str">
            <v>Jun</v>
          </cell>
          <cell r="C97">
            <v>3380</v>
          </cell>
          <cell r="D97">
            <v>3600</v>
          </cell>
          <cell r="E97">
            <v>3600</v>
          </cell>
          <cell r="F97">
            <v>3760</v>
          </cell>
          <cell r="G97">
            <v>0</v>
          </cell>
        </row>
        <row r="98">
          <cell r="B98" t="str">
            <v>Jul</v>
          </cell>
          <cell r="C98">
            <v>3350</v>
          </cell>
          <cell r="D98">
            <v>3600</v>
          </cell>
          <cell r="E98">
            <v>3570</v>
          </cell>
          <cell r="F98">
            <v>3760</v>
          </cell>
          <cell r="G98">
            <v>0</v>
          </cell>
        </row>
        <row r="99">
          <cell r="B99" t="str">
            <v>Aug</v>
          </cell>
          <cell r="C99">
            <v>3430</v>
          </cell>
          <cell r="D99">
            <v>3680</v>
          </cell>
          <cell r="E99">
            <v>3540</v>
          </cell>
          <cell r="F99">
            <v>3840</v>
          </cell>
          <cell r="G99">
            <v>0</v>
          </cell>
        </row>
        <row r="100">
          <cell r="B100" t="str">
            <v>Sep</v>
          </cell>
          <cell r="C100">
            <v>3500</v>
          </cell>
          <cell r="D100">
            <v>3700</v>
          </cell>
          <cell r="E100">
            <v>3620</v>
          </cell>
          <cell r="F100">
            <v>3900</v>
          </cell>
          <cell r="G100">
            <v>0</v>
          </cell>
        </row>
        <row r="101">
          <cell r="B101" t="str">
            <v>Oct</v>
          </cell>
          <cell r="C101">
            <v>3480</v>
          </cell>
          <cell r="D101">
            <v>3730</v>
          </cell>
          <cell r="E101">
            <v>3600</v>
          </cell>
          <cell r="F101">
            <v>3900</v>
          </cell>
          <cell r="G101">
            <v>0</v>
          </cell>
        </row>
        <row r="102">
          <cell r="B102" t="str">
            <v>Nov</v>
          </cell>
          <cell r="C102">
            <v>3480</v>
          </cell>
          <cell r="D102">
            <v>3680</v>
          </cell>
          <cell r="E102">
            <v>3650</v>
          </cell>
          <cell r="F102">
            <v>3840</v>
          </cell>
          <cell r="G102">
            <v>0</v>
          </cell>
        </row>
        <row r="103">
          <cell r="B103" t="str">
            <v>Dec</v>
          </cell>
          <cell r="C103">
            <v>3430</v>
          </cell>
          <cell r="D103">
            <v>3600</v>
          </cell>
          <cell r="E103">
            <v>3650</v>
          </cell>
          <cell r="F103">
            <v>3840</v>
          </cell>
          <cell r="G103">
            <v>0</v>
          </cell>
        </row>
        <row r="105">
          <cell r="B105" t="str">
            <v xml:space="preserve">Brazilian Consumption Breakdown </v>
          </cell>
        </row>
        <row r="108">
          <cell r="B108" t="str">
            <v>Southeast/
Central-west</v>
          </cell>
          <cell r="C108">
            <v>0.61</v>
          </cell>
        </row>
        <row r="109">
          <cell r="B109" t="str">
            <v>South</v>
          </cell>
          <cell r="C109">
            <v>0.17</v>
          </cell>
        </row>
        <row r="110">
          <cell r="B110" t="str">
            <v>Northeast</v>
          </cell>
          <cell r="C110">
            <v>0.15</v>
          </cell>
        </row>
        <row r="111">
          <cell r="B111" t="str">
            <v>North</v>
          </cell>
          <cell r="C111">
            <v>7.0000000000000007E-2</v>
          </cell>
        </row>
      </sheetData>
      <sheetData sheetId="4">
        <row r="1">
          <cell r="B1" t="str">
            <v>Consumo de eletricidade</v>
          </cell>
        </row>
        <row r="2">
          <cell r="B2">
            <v>2010</v>
          </cell>
          <cell r="C2">
            <v>2011</v>
          </cell>
          <cell r="D2">
            <v>2012</v>
          </cell>
          <cell r="E2">
            <v>2013</v>
          </cell>
          <cell r="F2">
            <v>2014</v>
          </cell>
          <cell r="G2">
            <v>2015</v>
          </cell>
          <cell r="H2">
            <v>2016</v>
          </cell>
          <cell r="I2">
            <v>2017</v>
          </cell>
          <cell r="J2">
            <v>2018</v>
          </cell>
          <cell r="K2">
            <v>2019</v>
          </cell>
          <cell r="L2">
            <v>2020</v>
          </cell>
        </row>
        <row r="3">
          <cell r="A3" t="str">
            <v>Residential</v>
          </cell>
          <cell r="B3">
            <v>107160</v>
          </cell>
          <cell r="C3">
            <v>112690</v>
          </cell>
          <cell r="D3">
            <v>118801</v>
          </cell>
          <cell r="E3">
            <v>124274</v>
          </cell>
          <cell r="F3">
            <v>129889</v>
          </cell>
          <cell r="G3">
            <v>135682</v>
          </cell>
          <cell r="H3">
            <v>141619</v>
          </cell>
          <cell r="I3">
            <v>147719</v>
          </cell>
          <cell r="J3">
            <v>153939</v>
          </cell>
          <cell r="K3">
            <v>160346</v>
          </cell>
          <cell r="L3">
            <v>166888</v>
          </cell>
          <cell r="N3">
            <v>1000</v>
          </cell>
        </row>
        <row r="4">
          <cell r="A4" t="str">
            <v>Industrial</v>
          </cell>
          <cell r="B4">
            <v>183743</v>
          </cell>
          <cell r="C4">
            <v>193437</v>
          </cell>
          <cell r="D4">
            <v>202390</v>
          </cell>
          <cell r="E4">
            <v>212718</v>
          </cell>
          <cell r="F4">
            <v>221501</v>
          </cell>
          <cell r="G4">
            <v>229870</v>
          </cell>
          <cell r="H4">
            <v>240452</v>
          </cell>
          <cell r="I4">
            <v>250989</v>
          </cell>
          <cell r="J4">
            <v>259458</v>
          </cell>
          <cell r="K4">
            <v>272080</v>
          </cell>
          <cell r="L4">
            <v>283707</v>
          </cell>
        </row>
        <row r="5">
          <cell r="A5" t="str">
            <v>Commercial</v>
          </cell>
          <cell r="B5">
            <v>69086</v>
          </cell>
          <cell r="C5">
            <v>74102</v>
          </cell>
          <cell r="D5">
            <v>78933</v>
          </cell>
          <cell r="E5">
            <v>83529</v>
          </cell>
          <cell r="F5">
            <v>88360</v>
          </cell>
          <cell r="G5">
            <v>93495</v>
          </cell>
          <cell r="H5">
            <v>98903</v>
          </cell>
          <cell r="I5">
            <v>104629</v>
          </cell>
          <cell r="J5">
            <v>110660</v>
          </cell>
          <cell r="K5">
            <v>117052</v>
          </cell>
          <cell r="L5">
            <v>123788</v>
          </cell>
        </row>
        <row r="6">
          <cell r="A6" t="str">
            <v>Others</v>
          </cell>
          <cell r="B6">
            <v>59027</v>
          </cell>
          <cell r="C6">
            <v>61210</v>
          </cell>
          <cell r="D6">
            <v>63464</v>
          </cell>
          <cell r="E6">
            <v>65780</v>
          </cell>
          <cell r="F6">
            <v>68207</v>
          </cell>
          <cell r="G6">
            <v>70723</v>
          </cell>
          <cell r="H6">
            <v>73327</v>
          </cell>
          <cell r="I6">
            <v>76025</v>
          </cell>
          <cell r="J6">
            <v>78818</v>
          </cell>
          <cell r="K6">
            <v>81711</v>
          </cell>
          <cell r="L6">
            <v>84709</v>
          </cell>
        </row>
        <row r="7">
          <cell r="A7" t="str">
            <v>Total</v>
          </cell>
          <cell r="B7">
            <v>419016</v>
          </cell>
          <cell r="C7">
            <v>441439</v>
          </cell>
          <cell r="D7">
            <v>463588</v>
          </cell>
          <cell r="E7">
            <v>486301</v>
          </cell>
          <cell r="F7">
            <v>507957</v>
          </cell>
          <cell r="G7">
            <v>529770</v>
          </cell>
          <cell r="H7">
            <v>554301</v>
          </cell>
          <cell r="I7">
            <v>579362</v>
          </cell>
          <cell r="J7">
            <v>602875</v>
          </cell>
          <cell r="K7">
            <v>631189</v>
          </cell>
          <cell r="L7">
            <v>659092</v>
          </cell>
        </row>
        <row r="8">
          <cell r="B8" t="str">
            <v>Source: EPE.</v>
          </cell>
        </row>
        <row r="10">
          <cell r="B10">
            <v>2010</v>
          </cell>
          <cell r="C10">
            <v>2011</v>
          </cell>
          <cell r="D10">
            <v>2020</v>
          </cell>
        </row>
        <row r="11">
          <cell r="A11" t="str">
            <v>Residential</v>
          </cell>
          <cell r="B11">
            <v>107160</v>
          </cell>
          <cell r="C11">
            <v>112690</v>
          </cell>
          <cell r="D11">
            <v>166888</v>
          </cell>
        </row>
        <row r="12">
          <cell r="A12" t="str">
            <v>Industrial</v>
          </cell>
          <cell r="B12">
            <v>183743</v>
          </cell>
          <cell r="C12">
            <v>193437</v>
          </cell>
          <cell r="D12">
            <v>283707</v>
          </cell>
        </row>
        <row r="13">
          <cell r="A13" t="str">
            <v>Commercial</v>
          </cell>
          <cell r="B13">
            <v>69086</v>
          </cell>
          <cell r="C13">
            <v>74102</v>
          </cell>
          <cell r="D13">
            <v>123788</v>
          </cell>
        </row>
        <row r="14">
          <cell r="A14" t="str">
            <v>Others</v>
          </cell>
          <cell r="B14">
            <v>59027</v>
          </cell>
          <cell r="C14">
            <v>61210</v>
          </cell>
          <cell r="D14">
            <v>84709</v>
          </cell>
        </row>
        <row r="15">
          <cell r="A15" t="str">
            <v>Total</v>
          </cell>
          <cell r="B15">
            <v>419016</v>
          </cell>
          <cell r="C15">
            <v>441439</v>
          </cell>
          <cell r="D15">
            <v>659092</v>
          </cell>
        </row>
      </sheetData>
      <sheetData sheetId="5">
        <row r="7">
          <cell r="C7" t="str">
            <v>Extension (km)</v>
          </cell>
          <cell r="D7" t="str">
            <v>Investment (R$ mm)</v>
          </cell>
        </row>
        <row r="8">
          <cell r="B8" t="str">
            <v>Southeast</v>
          </cell>
          <cell r="C8">
            <v>543</v>
          </cell>
          <cell r="D8">
            <v>393</v>
          </cell>
        </row>
        <row r="9">
          <cell r="B9" t="str">
            <v>South</v>
          </cell>
          <cell r="C9">
            <v>1286</v>
          </cell>
          <cell r="D9">
            <v>696</v>
          </cell>
        </row>
        <row r="10">
          <cell r="B10" t="str">
            <v>Central-West</v>
          </cell>
          <cell r="C10">
            <v>403</v>
          </cell>
          <cell r="D10">
            <v>249</v>
          </cell>
        </row>
        <row r="11">
          <cell r="B11" t="str">
            <v>Northeast</v>
          </cell>
          <cell r="C11">
            <v>1641</v>
          </cell>
          <cell r="D11">
            <v>1288</v>
          </cell>
        </row>
        <row r="12">
          <cell r="B12" t="str">
            <v>North</v>
          </cell>
          <cell r="C12">
            <v>1582</v>
          </cell>
          <cell r="D12">
            <v>1839</v>
          </cell>
        </row>
        <row r="13">
          <cell r="B13" t="str">
            <v>Total</v>
          </cell>
          <cell r="C13">
            <v>5455</v>
          </cell>
          <cell r="D13">
            <v>4465</v>
          </cell>
        </row>
        <row r="15">
          <cell r="B15" t="str">
            <v>Source: EPE.</v>
          </cell>
        </row>
      </sheetData>
      <sheetData sheetId="6">
        <row r="3">
          <cell r="C3" t="str">
            <v>Existing Plants</v>
          </cell>
          <cell r="D3" t="str">
            <v>New Plants</v>
          </cell>
          <cell r="E3" t="str">
            <v>Total (R$ bn)</v>
          </cell>
        </row>
        <row r="4">
          <cell r="B4" t="str">
            <v>Hydro</v>
          </cell>
          <cell r="C4">
            <v>22.3</v>
          </cell>
          <cell r="D4">
            <v>77</v>
          </cell>
          <cell r="E4">
            <v>99.3</v>
          </cell>
          <cell r="G4">
            <v>0.56775300171526588</v>
          </cell>
        </row>
        <row r="5">
          <cell r="B5" t="str">
            <v>Thermal</v>
          </cell>
          <cell r="C5">
            <v>28</v>
          </cell>
          <cell r="D5">
            <v>0</v>
          </cell>
          <cell r="E5">
            <v>28</v>
          </cell>
          <cell r="G5">
            <v>0.16009148084619784</v>
          </cell>
        </row>
        <row r="6">
          <cell r="B6" t="str">
            <v>SHP+Biomass+Wind</v>
          </cell>
          <cell r="C6">
            <v>16.899999999999999</v>
          </cell>
          <cell r="D6">
            <v>30.7</v>
          </cell>
          <cell r="E6">
            <v>47.599999999999994</v>
          </cell>
          <cell r="G6">
            <v>0.27215551743853633</v>
          </cell>
        </row>
        <row r="7">
          <cell r="B7" t="str">
            <v>Total</v>
          </cell>
          <cell r="C7">
            <v>67.199999999999989</v>
          </cell>
          <cell r="D7">
            <v>107.7</v>
          </cell>
          <cell r="E7">
            <v>174.89999999999998</v>
          </cell>
        </row>
        <row r="8">
          <cell r="B8" t="str">
            <v>Source: Ministério de Minas e Energia. Plano Decenal de Expansão de Energia 2019.</v>
          </cell>
        </row>
      </sheetData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ítico-clientes"/>
      <sheetName val="AutoBAn-relatório de clientes f"/>
      <sheetName val="Report"/>
      <sheetName val="Emprestimos 102003 {ppc}"/>
      <sheetName val="XREF"/>
      <sheetName val="Calculos - DTT"/>
      <sheetName val="Parametro - Juros e VM"/>
      <sheetName val="Parametro - VC"/>
      <sheetName val="Threshold Calc"/>
      <sheetName val="Tickmarks"/>
      <sheetName val="Emprestimos 102003 _ppc_"/>
      <sheetName val="Parametro _ VC"/>
      <sheetName val="Links"/>
      <sheetName val="Lead"/>
      <sheetName val="Anexo 6"/>
      <sheetName val="Seguros 2001-2002 {ppc}"/>
      <sheetName val="Mapa 1 - Base Férias e 13o."/>
      <sheetName val="Conciliação Custos"/>
      <sheetName val="Seguros"/>
      <sheetName val="Conciliação 30.09.04"/>
      <sheetName val="MovimentEmprést. 31122003 {ppc}"/>
      <sheetName val="Calculo global Depr."/>
      <sheetName val="Tratos"/>
      <sheetName val="CP"/>
      <sheetName val="Ativo"/>
      <sheetName val="Resumo"/>
      <sheetName val="Mapa Imobilizado"/>
      <sheetName val="Dados Star"/>
      <sheetName val="MAPA"/>
      <sheetName val="PAS Moeda Nacional"/>
      <sheetName val="Cálculo Global - INSS-FGTS"/>
      <sheetName val="PAS de juros"/>
      <sheetName val="GERREAL"/>
      <sheetName val="Cons. fluxo caixa 2005"/>
      <sheetName val=""/>
      <sheetName val="Anexo 15 - Moeda Estrangeira"/>
      <sheetName val="Anexo 15 - Swap"/>
      <sheetName val="Suporte DOAR"/>
      <sheetName val="BASE2"/>
      <sheetName val="Balance Sheet"/>
      <sheetName val="Mapa de Resultado"/>
    </sheetNames>
    <sheetDataSet>
      <sheetData sheetId="0" refreshError="1"/>
      <sheetData sheetId="1" refreshError="1"/>
      <sheetData sheetId="2"/>
      <sheetData sheetId="3">
        <row r="40">
          <cell r="AN40">
            <v>103533</v>
          </cell>
        </row>
      </sheetData>
      <sheetData sheetId="4" refreshError="1">
        <row r="2">
          <cell r="A2">
            <v>-34523</v>
          </cell>
        </row>
        <row r="6">
          <cell r="A6">
            <v>103533</v>
          </cell>
          <cell r="B6">
            <v>103533</v>
          </cell>
          <cell r="D6" t="str">
            <v>Empréstimos e Financiamentos - CP e LP Combined Leadsheet</v>
          </cell>
          <cell r="E6" t="str">
            <v>!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apa Empréstimos {ppc}"/>
      <sheetName val="Segregacao CP x LP"/>
      <sheetName val="Cartas de Fiança"/>
      <sheetName val="XREF"/>
      <sheetName val="Tickmarks"/>
      <sheetName val="13. salár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FD99concordiavideocable"/>
      <sheetName val="Conciliaciones Bancarias"/>
      <sheetName val="Lea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"/>
      <sheetName val="devoluções 2002"/>
      <sheetName val="PIS COFINS FUNRURAL"/>
      <sheetName val="ICMS"/>
      <sheetName val="XREF"/>
      <sheetName val="Tickmarks"/>
      <sheetName val="LX"/>
      <sheetName val="Mov.US$ nov a mar"/>
      <sheetName val="Movimentação Imobilizado"/>
      <sheetName val="Estoques"/>
      <sheetName val="parâmetro"/>
      <sheetName val="Datos"/>
      <sheetName val="Garantia"/>
      <sheetName val="Valor. Acabados"/>
      <sheetName val="Rateio Acabado"/>
      <sheetName val="Worksheet in 8111 Descontos, Im"/>
      <sheetName val="PAS Despesa pessoal"/>
      <sheetName val="Conciliação 191099 (PPC)"/>
      <sheetName val="Old Lead"/>
      <sheetName val="Esforços"/>
      <sheetName val="Anexo 6"/>
      <sheetName val="Mútu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ovimentação {ppc}"/>
      <sheetName val="XREF"/>
      <sheetName val="Tickmark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Resultado financeiro"/>
      <sheetName val="partes relacionadas"/>
      <sheetName val="derivativos-v3"/>
      <sheetName val="despesas gerais e adm."/>
      <sheetName val="DMPL"/>
      <sheetName val="incorporação"/>
      <sheetName val="DFC"/>
      <sheetName val="caixas"/>
      <sheetName val="estoques"/>
      <sheetName val="tributos a recuperar"/>
      <sheetName val="imobilizado Final"/>
      <sheetName val="intangível"/>
      <sheetName val="imobilizado2"/>
      <sheetName val="imp. renda e contrib. social"/>
      <sheetName val="periodo estimado realização"/>
      <sheetName val="Reconc. imposto de renda"/>
      <sheetName val="Emprest. e financiamentos (2)"/>
      <sheetName val="Emprest. e financiamentos"/>
      <sheetName val="Emprest. e financiamentos (a)"/>
      <sheetName val="obrigações tributárias"/>
      <sheetName val="contingencias"/>
      <sheetName val="movimentação contingencias"/>
      <sheetName val="capital social"/>
      <sheetName val="seguros"/>
      <sheetName val="derivativos (2)"/>
      <sheetName val="REFIS"/>
      <sheetName val="imobilizado"/>
      <sheetName val="movimentação"/>
      <sheetName val="Pg Am"/>
      <sheetName val="Conciliaciones Bancarias"/>
      <sheetName val="Le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2001-2002 {ppc}"/>
      <sheetName val="Seguros 2001_2002 _ppc_"/>
      <sheetName val="COMP_IND_SAFRA (GSM)"/>
      <sheetName val="Links"/>
      <sheetName val="Lead"/>
    </sheetNames>
    <sheetDataSet>
      <sheetData sheetId="0" refreshError="1">
        <row r="12">
          <cell r="X12">
            <v>2051813</v>
          </cell>
        </row>
        <row r="37">
          <cell r="Z37">
            <v>271936.92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ProdMW"/>
      <sheetName val="Slide 4-1"/>
      <sheetName val="Slide 4-2"/>
      <sheetName val="Slide 5"/>
      <sheetName val="Slide 6"/>
      <sheetName val="Slide 7"/>
      <sheetName val="Slide 8"/>
    </sheetNames>
    <sheetDataSet>
      <sheetData sheetId="0">
        <row r="3">
          <cell r="A3" t="str">
            <v>Total</v>
          </cell>
          <cell r="B3">
            <v>59</v>
          </cell>
        </row>
        <row r="6">
          <cell r="B6">
            <v>0.74</v>
          </cell>
          <cell r="C6">
            <v>8.5000000000000006E-2</v>
          </cell>
          <cell r="D6">
            <v>4.8000000000000001E-2</v>
          </cell>
          <cell r="E6">
            <v>4.4999999999999998E-2</v>
          </cell>
          <cell r="F6">
            <v>3.6000000000000004E-2</v>
          </cell>
          <cell r="G6">
            <v>1.3000000000000001E-2</v>
          </cell>
          <cell r="H6">
            <v>3.3000000000000002E-2</v>
          </cell>
          <cell r="I6">
            <v>1</v>
          </cell>
        </row>
        <row r="7">
          <cell r="B7" t="str">
            <v>Hidro</v>
          </cell>
          <cell r="C7" t="str">
            <v>Gas</v>
          </cell>
          <cell r="D7" t="str">
            <v>Biomass</v>
          </cell>
          <cell r="E7" t="str">
            <v>Oil</v>
          </cell>
          <cell r="F7" t="str">
            <v>SHP</v>
          </cell>
          <cell r="G7" t="str">
            <v>Wind</v>
          </cell>
          <cell r="H7" t="str">
            <v>Others</v>
          </cell>
          <cell r="I7" t="str">
            <v>Total</v>
          </cell>
        </row>
        <row r="8">
          <cell r="B8">
            <v>43.66</v>
          </cell>
          <cell r="C8">
            <v>43.66</v>
          </cell>
          <cell r="D8">
            <v>48.674999999999997</v>
          </cell>
          <cell r="E8">
            <v>51.506999999999998</v>
          </cell>
          <cell r="F8">
            <v>54.161999999999999</v>
          </cell>
          <cell r="G8">
            <v>56.286000000000001</v>
          </cell>
          <cell r="H8">
            <v>57.053000000000004</v>
          </cell>
          <cell r="I8">
            <v>59</v>
          </cell>
        </row>
        <row r="9">
          <cell r="C9">
            <v>5.0150000000000006</v>
          </cell>
          <cell r="D9">
            <v>2.8319999999999999</v>
          </cell>
          <cell r="E9">
            <v>2.6549999999999998</v>
          </cell>
          <cell r="F9">
            <v>2.1240000000000001</v>
          </cell>
          <cell r="G9">
            <v>0.76700000000000002</v>
          </cell>
          <cell r="H9">
            <v>1.9470000000000001</v>
          </cell>
        </row>
      </sheetData>
      <sheetData sheetId="1"/>
      <sheetData sheetId="2"/>
      <sheetData sheetId="3"/>
      <sheetData sheetId="4">
        <row r="2">
          <cell r="B2" t="str">
            <v>Brazil</v>
          </cell>
        </row>
        <row r="3">
          <cell r="B3" t="str">
            <v xml:space="preserve">Avg. KMW </v>
          </cell>
          <cell r="I3">
            <v>2</v>
          </cell>
        </row>
        <row r="5">
          <cell r="C5">
            <v>2007</v>
          </cell>
          <cell r="D5">
            <v>2008</v>
          </cell>
          <cell r="E5">
            <v>2009</v>
          </cell>
          <cell r="F5">
            <v>2010</v>
          </cell>
          <cell r="G5">
            <v>2011</v>
          </cell>
        </row>
        <row r="6">
          <cell r="B6" t="str">
            <v>Jan</v>
          </cell>
          <cell r="C6">
            <v>49</v>
          </cell>
          <cell r="D6">
            <v>51.2</v>
          </cell>
          <cell r="E6">
            <v>49.8</v>
          </cell>
          <cell r="F6">
            <v>55.5</v>
          </cell>
          <cell r="G6">
            <v>58.2</v>
          </cell>
        </row>
        <row r="7">
          <cell r="B7" t="str">
            <v>Feb</v>
          </cell>
          <cell r="C7">
            <v>49.8</v>
          </cell>
          <cell r="D7">
            <v>51.7</v>
          </cell>
          <cell r="E7">
            <v>52.2</v>
          </cell>
          <cell r="F7">
            <v>58.5</v>
          </cell>
          <cell r="G7">
            <v>61.1</v>
          </cell>
        </row>
        <row r="8">
          <cell r="B8" t="str">
            <v>Mar</v>
          </cell>
          <cell r="C8">
            <v>51.6</v>
          </cell>
          <cell r="D8">
            <v>52.2</v>
          </cell>
          <cell r="E8">
            <v>53.6</v>
          </cell>
          <cell r="F8">
            <v>58.6</v>
          </cell>
          <cell r="G8">
            <v>59.1</v>
          </cell>
        </row>
        <row r="9">
          <cell r="B9" t="str">
            <v>Apr</v>
          </cell>
          <cell r="C9">
            <v>49.9</v>
          </cell>
          <cell r="D9">
            <v>52.1</v>
          </cell>
          <cell r="E9">
            <v>50.6</v>
          </cell>
          <cell r="F9">
            <v>55.8</v>
          </cell>
          <cell r="G9">
            <v>58.8</v>
          </cell>
        </row>
        <row r="10">
          <cell r="B10" t="str">
            <v>May</v>
          </cell>
          <cell r="C10">
            <v>48</v>
          </cell>
          <cell r="D10">
            <v>50.6</v>
          </cell>
          <cell r="E10">
            <v>50</v>
          </cell>
          <cell r="F10">
            <v>55.2</v>
          </cell>
          <cell r="G10">
            <v>42.4</v>
          </cell>
        </row>
        <row r="11">
          <cell r="B11" t="str">
            <v>Jun</v>
          </cell>
          <cell r="C11">
            <v>47.3</v>
          </cell>
          <cell r="D11">
            <v>51</v>
          </cell>
          <cell r="E11">
            <v>49.4</v>
          </cell>
          <cell r="F11">
            <v>54.6</v>
          </cell>
          <cell r="G11">
            <v>44.1</v>
          </cell>
        </row>
        <row r="12">
          <cell r="B12" t="str">
            <v>Jul</v>
          </cell>
          <cell r="C12">
            <v>47.6</v>
          </cell>
          <cell r="D12">
            <v>51.2</v>
          </cell>
          <cell r="E12">
            <v>50.8</v>
          </cell>
          <cell r="F12">
            <v>55</v>
          </cell>
          <cell r="G12">
            <v>44</v>
          </cell>
        </row>
        <row r="13">
          <cell r="B13" t="str">
            <v>Aug</v>
          </cell>
          <cell r="C13">
            <v>48.9</v>
          </cell>
          <cell r="D13">
            <v>52.4</v>
          </cell>
          <cell r="E13">
            <v>51.2</v>
          </cell>
          <cell r="F13">
            <v>55.4</v>
          </cell>
          <cell r="G13">
            <v>44</v>
          </cell>
        </row>
        <row r="14">
          <cell r="B14" t="str">
            <v>Sep</v>
          </cell>
          <cell r="C14">
            <v>49.6</v>
          </cell>
          <cell r="D14">
            <v>52.6</v>
          </cell>
          <cell r="E14">
            <v>53.2</v>
          </cell>
          <cell r="F14">
            <v>57.1</v>
          </cell>
          <cell r="G14">
            <v>44</v>
          </cell>
        </row>
        <row r="15">
          <cell r="B15" t="str">
            <v>Oct</v>
          </cell>
          <cell r="C15">
            <v>51</v>
          </cell>
          <cell r="D15">
            <v>54</v>
          </cell>
          <cell r="E15">
            <v>53.6</v>
          </cell>
          <cell r="F15">
            <v>56.6</v>
          </cell>
          <cell r="G15">
            <v>44</v>
          </cell>
        </row>
        <row r="16">
          <cell r="B16" t="str">
            <v>Nov</v>
          </cell>
          <cell r="C16">
            <v>50.3</v>
          </cell>
          <cell r="D16">
            <v>52.1</v>
          </cell>
          <cell r="E16">
            <v>56</v>
          </cell>
          <cell r="F16">
            <v>57.1</v>
          </cell>
          <cell r="G16">
            <v>44</v>
          </cell>
        </row>
        <row r="17">
          <cell r="B17" t="str">
            <v>Dec</v>
          </cell>
          <cell r="C17">
            <v>50.4</v>
          </cell>
          <cell r="D17">
            <v>49.2</v>
          </cell>
          <cell r="E17">
            <v>54.6</v>
          </cell>
          <cell r="F17">
            <v>57.7</v>
          </cell>
          <cell r="G17">
            <v>44</v>
          </cell>
        </row>
        <row r="32">
          <cell r="B32" t="str">
            <v>Southeast/Center-west Region</v>
          </cell>
        </row>
        <row r="33">
          <cell r="B33" t="str">
            <v xml:space="preserve">Avg. MW </v>
          </cell>
        </row>
        <row r="35">
          <cell r="C35">
            <v>2007</v>
          </cell>
          <cell r="D35">
            <v>2008</v>
          </cell>
          <cell r="E35">
            <v>2009</v>
          </cell>
          <cell r="F35">
            <v>2010</v>
          </cell>
          <cell r="G35">
            <v>2011</v>
          </cell>
        </row>
        <row r="36">
          <cell r="B36" t="str">
            <v>Avg</v>
          </cell>
          <cell r="C36">
            <v>30.65</v>
          </cell>
          <cell r="D36">
            <v>31.966666666666669</v>
          </cell>
          <cell r="E36">
            <v>32</v>
          </cell>
          <cell r="F36">
            <v>34.683333333333337</v>
          </cell>
          <cell r="G36">
            <v>12.3</v>
          </cell>
        </row>
        <row r="37">
          <cell r="B37" t="str">
            <v>Jan</v>
          </cell>
          <cell r="C37">
            <v>30000</v>
          </cell>
          <cell r="D37">
            <v>31500</v>
          </cell>
          <cell r="E37">
            <v>30200</v>
          </cell>
          <cell r="F37">
            <v>33800</v>
          </cell>
          <cell r="G37">
            <v>35700</v>
          </cell>
        </row>
        <row r="38">
          <cell r="B38" t="str">
            <v>Feb</v>
          </cell>
          <cell r="C38">
            <v>30500</v>
          </cell>
          <cell r="D38">
            <v>31500</v>
          </cell>
          <cell r="E38">
            <v>31800</v>
          </cell>
          <cell r="F38">
            <v>36000</v>
          </cell>
          <cell r="G38">
            <v>38300</v>
          </cell>
        </row>
        <row r="39">
          <cell r="B39" t="str">
            <v>Mar</v>
          </cell>
          <cell r="C39">
            <v>32000</v>
          </cell>
          <cell r="D39">
            <v>32000</v>
          </cell>
          <cell r="E39">
            <v>33000</v>
          </cell>
          <cell r="F39">
            <v>35400</v>
          </cell>
          <cell r="G39">
            <v>36600</v>
          </cell>
        </row>
        <row r="40">
          <cell r="B40" t="str">
            <v>Apr</v>
          </cell>
          <cell r="C40">
            <v>31200</v>
          </cell>
          <cell r="D40">
            <v>32500</v>
          </cell>
          <cell r="E40">
            <v>31200</v>
          </cell>
          <cell r="F40">
            <v>34000</v>
          </cell>
          <cell r="G40">
            <v>37000</v>
          </cell>
        </row>
        <row r="41">
          <cell r="B41" t="str">
            <v>May</v>
          </cell>
          <cell r="C41">
            <v>30000</v>
          </cell>
          <cell r="D41">
            <v>31500</v>
          </cell>
          <cell r="E41">
            <v>31000</v>
          </cell>
          <cell r="F41">
            <v>34000</v>
          </cell>
          <cell r="G41">
            <v>0</v>
          </cell>
        </row>
        <row r="42">
          <cell r="B42" t="str">
            <v>Jun</v>
          </cell>
          <cell r="C42">
            <v>29600</v>
          </cell>
          <cell r="D42">
            <v>31800</v>
          </cell>
          <cell r="E42">
            <v>30200</v>
          </cell>
          <cell r="F42">
            <v>33400</v>
          </cell>
          <cell r="G42">
            <v>0</v>
          </cell>
        </row>
        <row r="43">
          <cell r="B43" t="str">
            <v>Jul</v>
          </cell>
          <cell r="C43">
            <v>29600</v>
          </cell>
          <cell r="D43">
            <v>32000</v>
          </cell>
          <cell r="E43">
            <v>31200</v>
          </cell>
          <cell r="F43">
            <v>33800</v>
          </cell>
          <cell r="G43">
            <v>0</v>
          </cell>
        </row>
        <row r="44">
          <cell r="B44" t="str">
            <v>Aug</v>
          </cell>
          <cell r="C44">
            <v>30500</v>
          </cell>
          <cell r="D44">
            <v>32800</v>
          </cell>
          <cell r="E44">
            <v>31800</v>
          </cell>
          <cell r="F44">
            <v>34400</v>
          </cell>
          <cell r="G44">
            <v>0</v>
          </cell>
        </row>
        <row r="45">
          <cell r="B45" t="str">
            <v>Sep</v>
          </cell>
          <cell r="C45">
            <v>30500</v>
          </cell>
          <cell r="D45">
            <v>32800</v>
          </cell>
          <cell r="E45">
            <v>33000</v>
          </cell>
          <cell r="F45">
            <v>35700</v>
          </cell>
          <cell r="G45">
            <v>0</v>
          </cell>
        </row>
        <row r="46">
          <cell r="B46" t="str">
            <v>Oct</v>
          </cell>
          <cell r="C46">
            <v>31500</v>
          </cell>
          <cell r="D46">
            <v>33800</v>
          </cell>
          <cell r="E46">
            <v>32800</v>
          </cell>
          <cell r="F46">
            <v>34700</v>
          </cell>
          <cell r="G46">
            <v>0</v>
          </cell>
        </row>
        <row r="47">
          <cell r="B47" t="str">
            <v>Nov</v>
          </cell>
          <cell r="C47">
            <v>31200</v>
          </cell>
          <cell r="D47">
            <v>31800</v>
          </cell>
          <cell r="E47">
            <v>34400</v>
          </cell>
          <cell r="F47">
            <v>35000</v>
          </cell>
          <cell r="G47">
            <v>0</v>
          </cell>
        </row>
        <row r="48">
          <cell r="B48" t="str">
            <v>Dec</v>
          </cell>
          <cell r="C48">
            <v>31200</v>
          </cell>
          <cell r="D48">
            <v>29600</v>
          </cell>
          <cell r="E48">
            <v>33400</v>
          </cell>
          <cell r="F48">
            <v>36000</v>
          </cell>
          <cell r="G48">
            <v>0</v>
          </cell>
        </row>
        <row r="51">
          <cell r="B51" t="str">
            <v>Northeast Region</v>
          </cell>
        </row>
        <row r="52">
          <cell r="B52" t="str">
            <v xml:space="preserve">Avg. MW </v>
          </cell>
        </row>
        <row r="54">
          <cell r="C54">
            <v>2007</v>
          </cell>
          <cell r="D54">
            <v>2008</v>
          </cell>
          <cell r="E54">
            <v>2009</v>
          </cell>
          <cell r="F54">
            <v>2010</v>
          </cell>
          <cell r="G54">
            <v>2011</v>
          </cell>
        </row>
        <row r="55">
          <cell r="B55" t="str">
            <v>Jan</v>
          </cell>
          <cell r="C55">
            <v>7500</v>
          </cell>
          <cell r="D55">
            <v>7640</v>
          </cell>
          <cell r="E55">
            <v>7600</v>
          </cell>
          <cell r="F55">
            <v>8200</v>
          </cell>
          <cell r="G55">
            <v>8330</v>
          </cell>
        </row>
        <row r="56">
          <cell r="B56" t="str">
            <v>Feb</v>
          </cell>
          <cell r="C56">
            <v>7080</v>
          </cell>
          <cell r="D56">
            <v>7640</v>
          </cell>
          <cell r="E56">
            <v>7500</v>
          </cell>
          <cell r="F56">
            <v>8470</v>
          </cell>
          <cell r="G56">
            <v>8260</v>
          </cell>
        </row>
        <row r="57">
          <cell r="B57" t="str">
            <v>Mar</v>
          </cell>
          <cell r="C57">
            <v>7150</v>
          </cell>
          <cell r="D57">
            <v>7500</v>
          </cell>
          <cell r="E57">
            <v>7800</v>
          </cell>
          <cell r="F57">
            <v>8680</v>
          </cell>
          <cell r="G57">
            <v>8470</v>
          </cell>
        </row>
        <row r="58">
          <cell r="B58" t="str">
            <v>Apr</v>
          </cell>
          <cell r="C58">
            <v>7200</v>
          </cell>
          <cell r="D58">
            <v>7600</v>
          </cell>
          <cell r="E58">
            <v>7500</v>
          </cell>
          <cell r="F58">
            <v>8330</v>
          </cell>
          <cell r="G58">
            <v>8330</v>
          </cell>
        </row>
        <row r="59">
          <cell r="B59" t="str">
            <v>May</v>
          </cell>
          <cell r="C59">
            <v>7000</v>
          </cell>
          <cell r="D59">
            <v>7500</v>
          </cell>
          <cell r="E59">
            <v>7200</v>
          </cell>
          <cell r="F59">
            <v>8400</v>
          </cell>
          <cell r="G59">
            <v>0</v>
          </cell>
        </row>
        <row r="60">
          <cell r="B60" t="str">
            <v>Jun</v>
          </cell>
          <cell r="C60">
            <v>7000</v>
          </cell>
          <cell r="D60">
            <v>7150</v>
          </cell>
          <cell r="E60">
            <v>7200</v>
          </cell>
          <cell r="F60">
            <v>8060</v>
          </cell>
          <cell r="G60">
            <v>0</v>
          </cell>
        </row>
        <row r="61">
          <cell r="B61" t="str">
            <v>Jul</v>
          </cell>
          <cell r="C61">
            <v>7000</v>
          </cell>
          <cell r="D61">
            <v>7200</v>
          </cell>
          <cell r="E61">
            <v>7290</v>
          </cell>
          <cell r="F61">
            <v>7920</v>
          </cell>
          <cell r="G61">
            <v>0</v>
          </cell>
        </row>
        <row r="62">
          <cell r="B62" t="str">
            <v>Aug</v>
          </cell>
          <cell r="C62">
            <v>7080</v>
          </cell>
          <cell r="D62">
            <v>7400</v>
          </cell>
          <cell r="E62">
            <v>7500</v>
          </cell>
          <cell r="F62">
            <v>7920</v>
          </cell>
          <cell r="G62">
            <v>0</v>
          </cell>
        </row>
        <row r="63">
          <cell r="B63" t="str">
            <v>Sep</v>
          </cell>
          <cell r="C63">
            <v>7200</v>
          </cell>
          <cell r="D63">
            <v>7800</v>
          </cell>
          <cell r="E63">
            <v>7920</v>
          </cell>
          <cell r="F63">
            <v>8200</v>
          </cell>
          <cell r="G63">
            <v>0</v>
          </cell>
        </row>
        <row r="64">
          <cell r="B64" t="str">
            <v>Oct</v>
          </cell>
          <cell r="C64">
            <v>7500</v>
          </cell>
          <cell r="D64">
            <v>8000</v>
          </cell>
          <cell r="E64">
            <v>8200</v>
          </cell>
          <cell r="F64">
            <v>8600</v>
          </cell>
          <cell r="G64">
            <v>0</v>
          </cell>
        </row>
        <row r="65">
          <cell r="B65" t="str">
            <v>Nov</v>
          </cell>
          <cell r="C65">
            <v>7710</v>
          </cell>
          <cell r="D65">
            <v>8060</v>
          </cell>
          <cell r="E65">
            <v>8260</v>
          </cell>
          <cell r="F65">
            <v>8540</v>
          </cell>
          <cell r="G65">
            <v>0</v>
          </cell>
        </row>
        <row r="66">
          <cell r="B66" t="str">
            <v>Dec</v>
          </cell>
          <cell r="C66">
            <v>7500</v>
          </cell>
          <cell r="D66">
            <v>7600</v>
          </cell>
          <cell r="E66">
            <v>8150</v>
          </cell>
          <cell r="F66">
            <v>8320</v>
          </cell>
          <cell r="G66">
            <v>0</v>
          </cell>
        </row>
        <row r="69">
          <cell r="B69" t="str">
            <v>South Region</v>
          </cell>
        </row>
        <row r="70">
          <cell r="B70" t="str">
            <v xml:space="preserve">Avg. MW </v>
          </cell>
        </row>
        <row r="72">
          <cell r="C72">
            <v>2007</v>
          </cell>
          <cell r="D72">
            <v>2008</v>
          </cell>
          <cell r="E72">
            <v>2009</v>
          </cell>
          <cell r="F72">
            <v>2010</v>
          </cell>
          <cell r="G72">
            <v>2011</v>
          </cell>
        </row>
        <row r="73">
          <cell r="B73" t="str">
            <v>Jan</v>
          </cell>
          <cell r="C73">
            <v>8370</v>
          </cell>
          <cell r="D73">
            <v>8940</v>
          </cell>
          <cell r="E73">
            <v>8630</v>
          </cell>
          <cell r="F73">
            <v>9430</v>
          </cell>
          <cell r="G73">
            <v>10300</v>
          </cell>
        </row>
        <row r="74">
          <cell r="B74" t="str">
            <v>Feb</v>
          </cell>
          <cell r="C74">
            <v>8540</v>
          </cell>
          <cell r="D74">
            <v>9140</v>
          </cell>
          <cell r="E74">
            <v>9100</v>
          </cell>
          <cell r="F74">
            <v>10100</v>
          </cell>
          <cell r="G74">
            <v>10460</v>
          </cell>
        </row>
        <row r="75">
          <cell r="B75" t="str">
            <v>Mar</v>
          </cell>
          <cell r="C75">
            <v>8770</v>
          </cell>
          <cell r="D75">
            <v>8900</v>
          </cell>
          <cell r="E75">
            <v>9260</v>
          </cell>
          <cell r="F75">
            <v>9830</v>
          </cell>
          <cell r="G75">
            <v>10140</v>
          </cell>
        </row>
        <row r="76">
          <cell r="B76" t="str">
            <v>Apr</v>
          </cell>
          <cell r="C76">
            <v>8230</v>
          </cell>
          <cell r="D76">
            <v>8740</v>
          </cell>
          <cell r="E76">
            <v>8690</v>
          </cell>
          <cell r="F76">
            <v>9100</v>
          </cell>
          <cell r="G76">
            <v>9490</v>
          </cell>
        </row>
        <row r="77">
          <cell r="B77" t="str">
            <v>May</v>
          </cell>
          <cell r="C77">
            <v>7940</v>
          </cell>
          <cell r="D77">
            <v>8290</v>
          </cell>
          <cell r="E77">
            <v>8400</v>
          </cell>
          <cell r="F77">
            <v>8970</v>
          </cell>
          <cell r="G77">
            <v>7000</v>
          </cell>
        </row>
        <row r="78">
          <cell r="B78" t="str">
            <v>Jun</v>
          </cell>
          <cell r="C78">
            <v>7900</v>
          </cell>
          <cell r="D78">
            <v>8600</v>
          </cell>
          <cell r="E78">
            <v>8500</v>
          </cell>
          <cell r="F78">
            <v>9100</v>
          </cell>
          <cell r="G78">
            <v>7000</v>
          </cell>
        </row>
        <row r="79">
          <cell r="B79" t="str">
            <v>Jul</v>
          </cell>
          <cell r="C79">
            <v>7940</v>
          </cell>
          <cell r="D79">
            <v>8660</v>
          </cell>
          <cell r="E79">
            <v>8570</v>
          </cell>
          <cell r="F79">
            <v>9230</v>
          </cell>
          <cell r="G79">
            <v>7000</v>
          </cell>
        </row>
        <row r="80">
          <cell r="B80" t="str">
            <v>Aug</v>
          </cell>
          <cell r="C80">
            <v>8090</v>
          </cell>
          <cell r="D80">
            <v>8570</v>
          </cell>
          <cell r="E80">
            <v>8500</v>
          </cell>
          <cell r="F80">
            <v>9170</v>
          </cell>
          <cell r="G80">
            <v>7000</v>
          </cell>
        </row>
        <row r="81">
          <cell r="B81" t="str">
            <v>Sep</v>
          </cell>
          <cell r="C81">
            <v>7900</v>
          </cell>
          <cell r="D81">
            <v>8570</v>
          </cell>
          <cell r="E81">
            <v>8690</v>
          </cell>
          <cell r="F81">
            <v>9300</v>
          </cell>
          <cell r="G81">
            <v>7000</v>
          </cell>
        </row>
        <row r="82">
          <cell r="B82" t="str">
            <v>Oct</v>
          </cell>
          <cell r="C82">
            <v>8170</v>
          </cell>
          <cell r="D82">
            <v>8740</v>
          </cell>
          <cell r="E82">
            <v>8860</v>
          </cell>
          <cell r="F82">
            <v>9200</v>
          </cell>
          <cell r="G82">
            <v>7000</v>
          </cell>
        </row>
        <row r="83">
          <cell r="B83" t="str">
            <v>Nov</v>
          </cell>
          <cell r="C83">
            <v>8100</v>
          </cell>
          <cell r="D83">
            <v>8770</v>
          </cell>
          <cell r="E83">
            <v>9300</v>
          </cell>
          <cell r="F83">
            <v>9570</v>
          </cell>
          <cell r="G83">
            <v>7000</v>
          </cell>
        </row>
        <row r="84">
          <cell r="B84" t="str">
            <v>Dec</v>
          </cell>
          <cell r="C84">
            <v>8370</v>
          </cell>
          <cell r="D84">
            <v>8570</v>
          </cell>
          <cell r="E84">
            <v>9140</v>
          </cell>
          <cell r="F84">
            <v>9690</v>
          </cell>
          <cell r="G84">
            <v>7000</v>
          </cell>
        </row>
        <row r="86">
          <cell r="B86" t="str">
            <v>North Region</v>
          </cell>
        </row>
        <row r="87">
          <cell r="B87" t="str">
            <v xml:space="preserve">Avg. MW </v>
          </cell>
        </row>
        <row r="89">
          <cell r="C89">
            <v>2007</v>
          </cell>
          <cell r="D89">
            <v>2008</v>
          </cell>
          <cell r="E89">
            <v>2009</v>
          </cell>
          <cell r="F89">
            <v>2010</v>
          </cell>
          <cell r="G89">
            <v>2011</v>
          </cell>
        </row>
        <row r="90">
          <cell r="B90" t="str">
            <v>Jan</v>
          </cell>
          <cell r="C90">
            <v>3380</v>
          </cell>
          <cell r="D90">
            <v>3470</v>
          </cell>
          <cell r="E90">
            <v>3570</v>
          </cell>
          <cell r="F90">
            <v>3730</v>
          </cell>
          <cell r="G90">
            <v>3800</v>
          </cell>
        </row>
        <row r="91">
          <cell r="B91" t="str">
            <v>Feb</v>
          </cell>
          <cell r="C91">
            <v>3240</v>
          </cell>
          <cell r="D91">
            <v>3500</v>
          </cell>
          <cell r="E91">
            <v>3480</v>
          </cell>
          <cell r="F91">
            <v>3800</v>
          </cell>
          <cell r="G91">
            <v>3870</v>
          </cell>
        </row>
        <row r="92">
          <cell r="B92" t="str">
            <v>Mar</v>
          </cell>
          <cell r="C92">
            <v>3350</v>
          </cell>
          <cell r="D92">
            <v>3570</v>
          </cell>
          <cell r="E92">
            <v>3540</v>
          </cell>
          <cell r="F92">
            <v>3920</v>
          </cell>
          <cell r="G92">
            <v>3950</v>
          </cell>
        </row>
        <row r="93">
          <cell r="B93" t="str">
            <v>Apr</v>
          </cell>
          <cell r="C93">
            <v>3400</v>
          </cell>
          <cell r="D93">
            <v>3600</v>
          </cell>
          <cell r="E93">
            <v>3570</v>
          </cell>
          <cell r="F93">
            <v>3810</v>
          </cell>
          <cell r="G93">
            <v>4060</v>
          </cell>
        </row>
        <row r="94">
          <cell r="B94" t="str">
            <v>May</v>
          </cell>
          <cell r="C94">
            <v>3460</v>
          </cell>
          <cell r="D94">
            <v>3620</v>
          </cell>
          <cell r="E94">
            <v>3540</v>
          </cell>
          <cell r="F94">
            <v>3870</v>
          </cell>
          <cell r="G94">
            <v>0</v>
          </cell>
        </row>
        <row r="95">
          <cell r="B95" t="str">
            <v>Jun</v>
          </cell>
          <cell r="C95">
            <v>3380</v>
          </cell>
          <cell r="D95">
            <v>3600</v>
          </cell>
          <cell r="E95">
            <v>3600</v>
          </cell>
          <cell r="F95">
            <v>3760</v>
          </cell>
          <cell r="G95">
            <v>0</v>
          </cell>
        </row>
        <row r="96">
          <cell r="B96" t="str">
            <v>Jul</v>
          </cell>
          <cell r="C96">
            <v>3350</v>
          </cell>
          <cell r="D96">
            <v>3600</v>
          </cell>
          <cell r="E96">
            <v>3570</v>
          </cell>
          <cell r="F96">
            <v>3760</v>
          </cell>
          <cell r="G96">
            <v>0</v>
          </cell>
        </row>
        <row r="97">
          <cell r="B97" t="str">
            <v>Aug</v>
          </cell>
          <cell r="C97">
            <v>3430</v>
          </cell>
          <cell r="D97">
            <v>3680</v>
          </cell>
          <cell r="E97">
            <v>3540</v>
          </cell>
          <cell r="F97">
            <v>3840</v>
          </cell>
          <cell r="G97">
            <v>0</v>
          </cell>
        </row>
        <row r="98">
          <cell r="B98" t="str">
            <v>Sep</v>
          </cell>
          <cell r="C98">
            <v>3500</v>
          </cell>
          <cell r="D98">
            <v>3700</v>
          </cell>
          <cell r="E98">
            <v>3620</v>
          </cell>
          <cell r="F98">
            <v>3900</v>
          </cell>
          <cell r="G98">
            <v>0</v>
          </cell>
        </row>
        <row r="99">
          <cell r="B99" t="str">
            <v>Oct</v>
          </cell>
          <cell r="C99">
            <v>3480</v>
          </cell>
          <cell r="D99">
            <v>3730</v>
          </cell>
          <cell r="E99">
            <v>3600</v>
          </cell>
          <cell r="F99">
            <v>3900</v>
          </cell>
          <cell r="G99">
            <v>0</v>
          </cell>
        </row>
        <row r="100">
          <cell r="B100" t="str">
            <v>Nov</v>
          </cell>
          <cell r="C100">
            <v>3480</v>
          </cell>
          <cell r="D100">
            <v>3680</v>
          </cell>
          <cell r="E100">
            <v>3650</v>
          </cell>
          <cell r="F100">
            <v>3840</v>
          </cell>
          <cell r="G100">
            <v>0</v>
          </cell>
        </row>
        <row r="101">
          <cell r="B101" t="str">
            <v>Dec</v>
          </cell>
          <cell r="C101">
            <v>3430</v>
          </cell>
          <cell r="D101">
            <v>3600</v>
          </cell>
          <cell r="E101">
            <v>3650</v>
          </cell>
          <cell r="F101">
            <v>3840</v>
          </cell>
          <cell r="G101">
            <v>0</v>
          </cell>
        </row>
        <row r="103">
          <cell r="B103" t="str">
            <v xml:space="preserve">Brazilian Consumption Breakdown </v>
          </cell>
        </row>
        <row r="106">
          <cell r="B106" t="str">
            <v>Southeast/
Center-west</v>
          </cell>
          <cell r="C106">
            <v>0.61</v>
          </cell>
        </row>
        <row r="107">
          <cell r="B107" t="str">
            <v>South</v>
          </cell>
          <cell r="C107">
            <v>0.17</v>
          </cell>
        </row>
        <row r="108">
          <cell r="B108" t="str">
            <v>Northeast</v>
          </cell>
          <cell r="C108">
            <v>0.15</v>
          </cell>
        </row>
        <row r="109">
          <cell r="B109" t="str">
            <v>North</v>
          </cell>
          <cell r="C109">
            <v>7.0000000000000007E-2</v>
          </cell>
        </row>
      </sheetData>
      <sheetData sheetId="5">
        <row r="4">
          <cell r="B4" t="str">
            <v>Electricity Consumption (avg. GW)</v>
          </cell>
        </row>
        <row r="5">
          <cell r="M5">
            <v>52</v>
          </cell>
          <cell r="O5">
            <v>52</v>
          </cell>
        </row>
        <row r="6">
          <cell r="C6" t="str">
            <v>97% of EPE's Forecast</v>
          </cell>
          <cell r="D6" t="str">
            <v>EPE's Forecast</v>
          </cell>
          <cell r="E6" t="str">
            <v>103% of EPE's Forecast</v>
          </cell>
          <cell r="M6">
            <v>54</v>
          </cell>
          <cell r="N6">
            <v>55</v>
          </cell>
          <cell r="O6">
            <v>57</v>
          </cell>
        </row>
        <row r="7">
          <cell r="B7">
            <v>2009</v>
          </cell>
          <cell r="C7">
            <v>20.2</v>
          </cell>
          <cell r="D7">
            <v>5</v>
          </cell>
          <cell r="E7">
            <v>5</v>
          </cell>
          <cell r="M7">
            <v>57</v>
          </cell>
          <cell r="N7">
            <v>59</v>
          </cell>
          <cell r="O7">
            <v>60</v>
          </cell>
        </row>
        <row r="8">
          <cell r="B8">
            <v>2010</v>
          </cell>
          <cell r="C8">
            <v>34.6</v>
          </cell>
          <cell r="D8">
            <v>13.9</v>
          </cell>
          <cell r="E8">
            <v>15.3</v>
          </cell>
          <cell r="M8">
            <v>61</v>
          </cell>
          <cell r="N8">
            <v>62</v>
          </cell>
          <cell r="O8">
            <v>64</v>
          </cell>
        </row>
        <row r="9">
          <cell r="B9">
            <v>2011</v>
          </cell>
          <cell r="C9">
            <v>61.9</v>
          </cell>
          <cell r="D9">
            <v>16.2</v>
          </cell>
          <cell r="E9">
            <v>15</v>
          </cell>
          <cell r="M9">
            <v>64</v>
          </cell>
          <cell r="N9">
            <v>66</v>
          </cell>
          <cell r="O9">
            <v>68</v>
          </cell>
        </row>
        <row r="10">
          <cell r="B10">
            <v>2012</v>
          </cell>
          <cell r="C10">
            <v>96.4</v>
          </cell>
          <cell r="D10">
            <v>15.8</v>
          </cell>
          <cell r="E10">
            <v>16.5</v>
          </cell>
          <cell r="M10">
            <v>66</v>
          </cell>
          <cell r="N10">
            <v>69</v>
          </cell>
          <cell r="O10">
            <v>71</v>
          </cell>
        </row>
        <row r="11">
          <cell r="B11">
            <v>2013</v>
          </cell>
          <cell r="C11">
            <v>123.7</v>
          </cell>
          <cell r="D11">
            <v>16.2</v>
          </cell>
          <cell r="E11">
            <v>18.7</v>
          </cell>
          <cell r="M11">
            <v>69</v>
          </cell>
          <cell r="N11">
            <v>72</v>
          </cell>
          <cell r="O11">
            <v>74</v>
          </cell>
        </row>
        <row r="12">
          <cell r="B12">
            <v>2014</v>
          </cell>
          <cell r="C12">
            <v>149.69999999999999</v>
          </cell>
          <cell r="D12">
            <v>18.399999999999999</v>
          </cell>
          <cell r="E12">
            <v>18.399999999999999</v>
          </cell>
          <cell r="M12">
            <v>73</v>
          </cell>
          <cell r="N12">
            <v>75</v>
          </cell>
          <cell r="O12">
            <v>77</v>
          </cell>
        </row>
        <row r="13">
          <cell r="B13">
            <v>2015</v>
          </cell>
          <cell r="C13">
            <v>176.1</v>
          </cell>
          <cell r="D13">
            <v>19.5</v>
          </cell>
          <cell r="E13">
            <v>19.100000000000001</v>
          </cell>
        </row>
        <row r="14">
          <cell r="B14">
            <v>2016</v>
          </cell>
          <cell r="C14">
            <v>205.7</v>
          </cell>
          <cell r="D14">
            <v>21</v>
          </cell>
          <cell r="E14">
            <v>19.899999999999999</v>
          </cell>
        </row>
        <row r="17">
          <cell r="B17" t="str">
            <v xml:space="preserve">Auctioned Power Plant Projects </v>
          </cell>
        </row>
        <row r="19">
          <cell r="C19" t="str">
            <v>Fuel-Oil</v>
          </cell>
          <cell r="D19" t="str">
            <v>Diesel</v>
          </cell>
          <cell r="E19" t="str">
            <v>Biomass</v>
          </cell>
          <cell r="F19" t="str">
            <v>LNG</v>
          </cell>
          <cell r="G19" t="str">
            <v>Natural-Gas</v>
          </cell>
          <cell r="H19" t="str">
            <v>Coal</v>
          </cell>
          <cell r="I19" t="str">
            <v>Imported Coal</v>
          </cell>
          <cell r="J19" t="str">
            <v>HPP</v>
          </cell>
          <cell r="K19" t="str">
            <v>WPP</v>
          </cell>
          <cell r="L19" t="str">
            <v>Total</v>
          </cell>
        </row>
        <row r="20">
          <cell r="B20">
            <v>2008</v>
          </cell>
          <cell r="C20">
            <v>64</v>
          </cell>
          <cell r="D20">
            <v>13</v>
          </cell>
          <cell r="G20">
            <v>143</v>
          </cell>
          <cell r="J20">
            <v>30</v>
          </cell>
          <cell r="L20">
            <v>632</v>
          </cell>
        </row>
        <row r="21">
          <cell r="B21">
            <v>2009</v>
          </cell>
          <cell r="C21">
            <v>189</v>
          </cell>
          <cell r="D21">
            <v>64</v>
          </cell>
          <cell r="E21">
            <v>64</v>
          </cell>
          <cell r="G21">
            <v>200</v>
          </cell>
          <cell r="H21">
            <v>87</v>
          </cell>
          <cell r="J21">
            <v>432</v>
          </cell>
          <cell r="L21">
            <v>2618</v>
          </cell>
        </row>
        <row r="22">
          <cell r="B22">
            <v>2010</v>
          </cell>
          <cell r="C22">
            <v>511</v>
          </cell>
          <cell r="E22">
            <v>200</v>
          </cell>
          <cell r="G22">
            <v>228</v>
          </cell>
          <cell r="H22">
            <v>109</v>
          </cell>
          <cell r="J22">
            <v>370</v>
          </cell>
          <cell r="L22">
            <v>3568</v>
          </cell>
        </row>
        <row r="23">
          <cell r="B23">
            <v>2011</v>
          </cell>
          <cell r="C23">
            <v>336</v>
          </cell>
          <cell r="E23">
            <v>138</v>
          </cell>
          <cell r="F23">
            <v>189</v>
          </cell>
          <cell r="J23">
            <v>228</v>
          </cell>
          <cell r="L23">
            <v>2236</v>
          </cell>
        </row>
        <row r="24">
          <cell r="B24">
            <v>2012</v>
          </cell>
          <cell r="C24">
            <v>115</v>
          </cell>
          <cell r="E24">
            <v>30</v>
          </cell>
          <cell r="F24">
            <v>126</v>
          </cell>
          <cell r="I24">
            <v>375</v>
          </cell>
          <cell r="J24">
            <v>342</v>
          </cell>
          <cell r="K24">
            <v>155</v>
          </cell>
          <cell r="L24">
            <v>2885</v>
          </cell>
        </row>
        <row r="25">
          <cell r="B25">
            <v>2013</v>
          </cell>
          <cell r="C25">
            <v>777</v>
          </cell>
          <cell r="E25">
            <v>42</v>
          </cell>
          <cell r="F25">
            <v>279</v>
          </cell>
          <cell r="I25">
            <v>115</v>
          </cell>
          <cell r="J25">
            <v>658</v>
          </cell>
          <cell r="K25">
            <v>517</v>
          </cell>
          <cell r="L25">
            <v>6023</v>
          </cell>
        </row>
        <row r="26">
          <cell r="B26">
            <v>2014</v>
          </cell>
          <cell r="J26">
            <v>574</v>
          </cell>
          <cell r="L26">
            <v>1434</v>
          </cell>
        </row>
        <row r="27">
          <cell r="B27">
            <v>2015</v>
          </cell>
          <cell r="J27">
            <v>889</v>
          </cell>
          <cell r="L27">
            <v>2236</v>
          </cell>
        </row>
        <row r="28">
          <cell r="B28">
            <v>2016</v>
          </cell>
          <cell r="J28">
            <v>735</v>
          </cell>
          <cell r="L28">
            <v>1850</v>
          </cell>
        </row>
        <row r="31">
          <cell r="B31" t="str">
            <v xml:space="preserve">Estimated Capex </v>
          </cell>
        </row>
        <row r="33">
          <cell r="C33" t="str">
            <v>Data</v>
          </cell>
        </row>
        <row r="34">
          <cell r="B34">
            <v>2008</v>
          </cell>
          <cell r="C34">
            <v>3034</v>
          </cell>
        </row>
        <row r="35">
          <cell r="B35">
            <v>2009</v>
          </cell>
          <cell r="C35">
            <v>12566</v>
          </cell>
        </row>
        <row r="36">
          <cell r="B36">
            <v>2010</v>
          </cell>
          <cell r="C36">
            <v>17126</v>
          </cell>
        </row>
        <row r="37">
          <cell r="B37">
            <v>2011</v>
          </cell>
          <cell r="C37">
            <v>10733</v>
          </cell>
        </row>
        <row r="38">
          <cell r="B38">
            <v>2012</v>
          </cell>
          <cell r="C38">
            <v>13271</v>
          </cell>
        </row>
        <row r="39">
          <cell r="B39">
            <v>2013</v>
          </cell>
          <cell r="C39">
            <v>29512</v>
          </cell>
        </row>
        <row r="40">
          <cell r="B40">
            <v>2014</v>
          </cell>
          <cell r="C40">
            <v>7311</v>
          </cell>
        </row>
        <row r="41">
          <cell r="B41">
            <v>2015</v>
          </cell>
          <cell r="C41">
            <v>11403</v>
          </cell>
        </row>
        <row r="42">
          <cell r="B42">
            <v>2016</v>
          </cell>
          <cell r="C42">
            <v>9435</v>
          </cell>
        </row>
        <row r="46">
          <cell r="B46" t="str">
            <v xml:space="preserve">Energy Balance:  EPE's Scenario </v>
          </cell>
        </row>
        <row r="48">
          <cell r="C48" t="str">
            <v>With MC2's Projects</v>
          </cell>
          <cell r="D48" t="str">
            <v>Without MC2's Projects</v>
          </cell>
        </row>
        <row r="49">
          <cell r="B49">
            <v>2008</v>
          </cell>
          <cell r="C49">
            <v>-0.4</v>
          </cell>
          <cell r="D49">
            <v>-0.4</v>
          </cell>
        </row>
        <row r="50">
          <cell r="B50">
            <v>2009</v>
          </cell>
          <cell r="C50">
            <v>1.8</v>
          </cell>
          <cell r="D50">
            <v>1.8</v>
          </cell>
        </row>
        <row r="51">
          <cell r="B51">
            <v>2010</v>
          </cell>
          <cell r="C51">
            <v>2.2000000000000002</v>
          </cell>
          <cell r="D51">
            <v>2.2000000000000002</v>
          </cell>
        </row>
        <row r="52">
          <cell r="B52">
            <v>2011</v>
          </cell>
          <cell r="C52">
            <v>1.3</v>
          </cell>
          <cell r="D52">
            <v>0.7</v>
          </cell>
        </row>
        <row r="53">
          <cell r="B53">
            <v>2012</v>
          </cell>
          <cell r="C53">
            <v>0.4</v>
          </cell>
          <cell r="D53">
            <v>-0.2</v>
          </cell>
        </row>
        <row r="54">
          <cell r="B54">
            <v>2013</v>
          </cell>
          <cell r="C54">
            <v>3.3</v>
          </cell>
          <cell r="D54">
            <v>0.6</v>
          </cell>
        </row>
        <row r="55">
          <cell r="B55">
            <v>2014</v>
          </cell>
          <cell r="C55">
            <v>4.4000000000000004</v>
          </cell>
          <cell r="D55">
            <v>1.7</v>
          </cell>
        </row>
        <row r="56">
          <cell r="B56">
            <v>2015</v>
          </cell>
          <cell r="C56">
            <v>3.6</v>
          </cell>
          <cell r="D56">
            <v>0.9</v>
          </cell>
        </row>
        <row r="57">
          <cell r="B57">
            <v>2016</v>
          </cell>
          <cell r="C57">
            <v>2.1</v>
          </cell>
          <cell r="D57">
            <v>-0.6</v>
          </cell>
        </row>
        <row r="59">
          <cell r="B59" t="str">
            <v xml:space="preserve">Energy Balance:  103% of EPE's Scenario </v>
          </cell>
        </row>
        <row r="60">
          <cell r="C60" t="str">
            <v>With MC2's Projects</v>
          </cell>
          <cell r="D60" t="str">
            <v>Without MC2's Projects</v>
          </cell>
        </row>
        <row r="61">
          <cell r="B61">
            <v>2008</v>
          </cell>
          <cell r="C61">
            <v>-0.4</v>
          </cell>
          <cell r="D61">
            <v>-0.4</v>
          </cell>
        </row>
        <row r="62">
          <cell r="B62">
            <v>2009</v>
          </cell>
          <cell r="C62">
            <v>1.8</v>
          </cell>
          <cell r="D62">
            <v>1.8</v>
          </cell>
        </row>
        <row r="63">
          <cell r="B63">
            <v>2010</v>
          </cell>
          <cell r="C63">
            <v>0.6</v>
          </cell>
          <cell r="D63">
            <v>0.6</v>
          </cell>
        </row>
        <row r="64">
          <cell r="B64">
            <v>2011</v>
          </cell>
          <cell r="C64">
            <v>-0.4</v>
          </cell>
          <cell r="D64">
            <v>-1</v>
          </cell>
        </row>
        <row r="65">
          <cell r="B65">
            <v>2012</v>
          </cell>
          <cell r="C65">
            <v>-1.4</v>
          </cell>
          <cell r="D65">
            <v>-2.1</v>
          </cell>
        </row>
        <row r="66">
          <cell r="B66">
            <v>2013</v>
          </cell>
          <cell r="C66">
            <v>1.3</v>
          </cell>
          <cell r="D66">
            <v>-1.4</v>
          </cell>
        </row>
        <row r="67">
          <cell r="B67">
            <v>2014</v>
          </cell>
          <cell r="C67">
            <v>2.2999999999999998</v>
          </cell>
          <cell r="D67">
            <v>-0.3</v>
          </cell>
        </row>
        <row r="68">
          <cell r="B68">
            <v>2015</v>
          </cell>
          <cell r="C68">
            <v>1.5</v>
          </cell>
          <cell r="D68">
            <v>-1.2</v>
          </cell>
        </row>
        <row r="69">
          <cell r="B69">
            <v>2016</v>
          </cell>
          <cell r="C69">
            <v>-0.1</v>
          </cell>
          <cell r="D69">
            <v>-2.8</v>
          </cell>
        </row>
        <row r="71">
          <cell r="B71" t="str">
            <v xml:space="preserve">Energy Balance:  97% of EPE's Scenario </v>
          </cell>
        </row>
        <row r="73">
          <cell r="C73" t="str">
            <v>With MC2's Projects</v>
          </cell>
          <cell r="D73" t="str">
            <v>Without MC2's Projects</v>
          </cell>
        </row>
        <row r="74">
          <cell r="B74">
            <v>2008</v>
          </cell>
          <cell r="C74">
            <v>-0.4</v>
          </cell>
          <cell r="D74">
            <v>-0.4</v>
          </cell>
        </row>
        <row r="75">
          <cell r="B75">
            <v>2009</v>
          </cell>
          <cell r="C75">
            <v>1.8</v>
          </cell>
          <cell r="D75">
            <v>1.8</v>
          </cell>
        </row>
        <row r="76">
          <cell r="B76">
            <v>2010</v>
          </cell>
          <cell r="C76">
            <v>3.9</v>
          </cell>
          <cell r="D76">
            <v>3.9</v>
          </cell>
        </row>
        <row r="77">
          <cell r="B77">
            <v>2011</v>
          </cell>
          <cell r="C77">
            <v>3.1</v>
          </cell>
          <cell r="D77">
            <v>2.5</v>
          </cell>
        </row>
        <row r="78">
          <cell r="B78">
            <v>2012</v>
          </cell>
          <cell r="C78">
            <v>2.2999999999999998</v>
          </cell>
          <cell r="D78">
            <v>1.7</v>
          </cell>
        </row>
        <row r="79">
          <cell r="B79">
            <v>2013</v>
          </cell>
          <cell r="C79">
            <v>5.2</v>
          </cell>
          <cell r="D79">
            <v>2.6</v>
          </cell>
        </row>
        <row r="80">
          <cell r="B80">
            <v>2014</v>
          </cell>
          <cell r="C80">
            <v>6.4</v>
          </cell>
          <cell r="D80">
            <v>3.8</v>
          </cell>
        </row>
        <row r="81">
          <cell r="B81">
            <v>2015</v>
          </cell>
          <cell r="C81">
            <v>5.8</v>
          </cell>
          <cell r="D81">
            <v>3.1</v>
          </cell>
        </row>
        <row r="82">
          <cell r="B82">
            <v>2016</v>
          </cell>
          <cell r="C82">
            <v>4.4000000000000004</v>
          </cell>
          <cell r="D82">
            <v>1.7</v>
          </cell>
        </row>
        <row r="84">
          <cell r="B84" t="str">
            <v>Electricity Prices and Volumes</v>
          </cell>
        </row>
        <row r="86">
          <cell r="C86" t="str">
            <v>Existent Energy</v>
          </cell>
          <cell r="D86" t="str">
            <v>New Energy</v>
          </cell>
          <cell r="E86" t="str">
            <v>Re-contracting</v>
          </cell>
        </row>
        <row r="87">
          <cell r="B87">
            <v>2005</v>
          </cell>
          <cell r="C87">
            <v>9</v>
          </cell>
        </row>
        <row r="88">
          <cell r="B88">
            <v>2006</v>
          </cell>
          <cell r="C88">
            <v>16</v>
          </cell>
        </row>
        <row r="89">
          <cell r="B89">
            <v>2007</v>
          </cell>
          <cell r="C89">
            <v>17</v>
          </cell>
        </row>
        <row r="90">
          <cell r="B90">
            <v>2008</v>
          </cell>
          <cell r="C90">
            <v>19</v>
          </cell>
          <cell r="D90">
            <v>1</v>
          </cell>
        </row>
        <row r="91">
          <cell r="B91">
            <v>2009</v>
          </cell>
          <cell r="C91">
            <v>20</v>
          </cell>
          <cell r="D91">
            <v>3</v>
          </cell>
        </row>
        <row r="92">
          <cell r="B92">
            <v>2010</v>
          </cell>
          <cell r="C92">
            <v>20</v>
          </cell>
          <cell r="D92">
            <v>7</v>
          </cell>
        </row>
        <row r="93">
          <cell r="B93">
            <v>2011</v>
          </cell>
          <cell r="C93">
            <v>20</v>
          </cell>
          <cell r="D93">
            <v>9</v>
          </cell>
        </row>
        <row r="94">
          <cell r="B94">
            <v>2012</v>
          </cell>
          <cell r="C94">
            <v>20</v>
          </cell>
          <cell r="D94">
            <v>12</v>
          </cell>
        </row>
        <row r="95">
          <cell r="B95">
            <v>2013</v>
          </cell>
          <cell r="C95">
            <v>11</v>
          </cell>
          <cell r="D95">
            <v>18</v>
          </cell>
          <cell r="E95">
            <v>9</v>
          </cell>
        </row>
        <row r="96">
          <cell r="B96">
            <v>2014</v>
          </cell>
          <cell r="C96">
            <v>4</v>
          </cell>
          <cell r="D96">
            <v>19</v>
          </cell>
          <cell r="E96">
            <v>16</v>
          </cell>
        </row>
        <row r="97">
          <cell r="B97">
            <v>2015</v>
          </cell>
          <cell r="C97">
            <v>2</v>
          </cell>
          <cell r="D97">
            <v>22</v>
          </cell>
          <cell r="E97">
            <v>17</v>
          </cell>
        </row>
        <row r="98">
          <cell r="B98">
            <v>2016</v>
          </cell>
          <cell r="C98">
            <v>1</v>
          </cell>
          <cell r="D98">
            <v>23</v>
          </cell>
          <cell r="E98">
            <v>19</v>
          </cell>
        </row>
        <row r="100">
          <cell r="B100" t="str">
            <v xml:space="preserve">Electricity Prices—Free Concession Renewal
</v>
          </cell>
        </row>
        <row r="103">
          <cell r="C103" t="str">
            <v>Existent Energy</v>
          </cell>
          <cell r="D103" t="str">
            <v>New Energy</v>
          </cell>
          <cell r="E103" t="str">
            <v>Regulated Market Average</v>
          </cell>
        </row>
        <row r="104">
          <cell r="B104">
            <v>2008</v>
          </cell>
          <cell r="C104">
            <v>77</v>
          </cell>
          <cell r="D104">
            <v>157</v>
          </cell>
          <cell r="E104">
            <v>79</v>
          </cell>
        </row>
        <row r="105">
          <cell r="B105">
            <v>2009</v>
          </cell>
          <cell r="C105">
            <v>79</v>
          </cell>
          <cell r="D105">
            <v>154</v>
          </cell>
          <cell r="E105">
            <v>90</v>
          </cell>
        </row>
        <row r="106">
          <cell r="B106">
            <v>2010</v>
          </cell>
          <cell r="C106">
            <v>79</v>
          </cell>
          <cell r="D106">
            <v>151</v>
          </cell>
          <cell r="E106">
            <v>98</v>
          </cell>
        </row>
        <row r="107">
          <cell r="B107">
            <v>2011</v>
          </cell>
          <cell r="C107">
            <v>79</v>
          </cell>
          <cell r="D107">
            <v>143</v>
          </cell>
          <cell r="E107">
            <v>101</v>
          </cell>
        </row>
        <row r="108">
          <cell r="B108">
            <v>2012</v>
          </cell>
          <cell r="C108">
            <v>79</v>
          </cell>
          <cell r="D108">
            <v>142</v>
          </cell>
          <cell r="E108">
            <v>105</v>
          </cell>
        </row>
        <row r="109">
          <cell r="B109">
            <v>2013</v>
          </cell>
          <cell r="C109">
            <v>111</v>
          </cell>
          <cell r="D109">
            <v>132</v>
          </cell>
          <cell r="E109">
            <v>126</v>
          </cell>
        </row>
        <row r="110">
          <cell r="B110">
            <v>2014</v>
          </cell>
          <cell r="C110">
            <v>132</v>
          </cell>
          <cell r="D110">
            <v>84</v>
          </cell>
          <cell r="E110">
            <v>135</v>
          </cell>
        </row>
        <row r="111">
          <cell r="B111">
            <v>2015</v>
          </cell>
          <cell r="C111">
            <v>136</v>
          </cell>
          <cell r="D111">
            <v>78</v>
          </cell>
          <cell r="E111">
            <v>134</v>
          </cell>
        </row>
        <row r="112">
          <cell r="B112">
            <v>2016</v>
          </cell>
          <cell r="C112">
            <v>139</v>
          </cell>
          <cell r="D112">
            <v>78</v>
          </cell>
          <cell r="E112">
            <v>133</v>
          </cell>
        </row>
        <row r="114">
          <cell r="B114" t="str">
            <v>Electricity Prices—Renewal Price Cap of R$65/MWh</v>
          </cell>
        </row>
        <row r="116">
          <cell r="C116" t="str">
            <v>Existent Energy</v>
          </cell>
          <cell r="D116" t="str">
            <v>New Energy</v>
          </cell>
          <cell r="E116" t="str">
            <v>Regulated Market Average</v>
          </cell>
        </row>
        <row r="117">
          <cell r="B117">
            <v>2008</v>
          </cell>
          <cell r="C117">
            <v>77</v>
          </cell>
          <cell r="D117">
            <v>157</v>
          </cell>
          <cell r="E117">
            <v>79</v>
          </cell>
        </row>
        <row r="118">
          <cell r="B118">
            <v>2009</v>
          </cell>
          <cell r="C118">
            <v>79</v>
          </cell>
          <cell r="D118">
            <v>154</v>
          </cell>
          <cell r="E118">
            <v>90</v>
          </cell>
        </row>
        <row r="119">
          <cell r="B119">
            <v>2010</v>
          </cell>
          <cell r="C119">
            <v>79</v>
          </cell>
          <cell r="D119">
            <v>151</v>
          </cell>
          <cell r="E119">
            <v>98</v>
          </cell>
        </row>
        <row r="120">
          <cell r="B120">
            <v>2011</v>
          </cell>
          <cell r="C120">
            <v>79</v>
          </cell>
          <cell r="D120">
            <v>143</v>
          </cell>
          <cell r="E120">
            <v>101</v>
          </cell>
        </row>
        <row r="121">
          <cell r="B121">
            <v>2012</v>
          </cell>
          <cell r="C121">
            <v>79</v>
          </cell>
          <cell r="D121">
            <v>142</v>
          </cell>
          <cell r="E121">
            <v>105</v>
          </cell>
        </row>
        <row r="122">
          <cell r="B122">
            <v>2013</v>
          </cell>
          <cell r="C122">
            <v>92</v>
          </cell>
          <cell r="D122">
            <v>132</v>
          </cell>
          <cell r="E122">
            <v>116</v>
          </cell>
        </row>
        <row r="123">
          <cell r="B123">
            <v>2014</v>
          </cell>
          <cell r="C123">
            <v>98</v>
          </cell>
          <cell r="D123">
            <v>84</v>
          </cell>
          <cell r="E123">
            <v>118</v>
          </cell>
        </row>
        <row r="124">
          <cell r="B124">
            <v>2015</v>
          </cell>
          <cell r="C124">
            <v>99</v>
          </cell>
          <cell r="D124">
            <v>78</v>
          </cell>
          <cell r="E124">
            <v>116</v>
          </cell>
        </row>
        <row r="125">
          <cell r="B125">
            <v>2016</v>
          </cell>
          <cell r="C125">
            <v>99</v>
          </cell>
          <cell r="D125">
            <v>78</v>
          </cell>
          <cell r="E125">
            <v>115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20BF-F0ED-4070-810B-6BEAD8CB14D7}">
  <dimension ref="A1:O25"/>
  <sheetViews>
    <sheetView showGridLines="0" tabSelected="1" zoomScale="60" zoomScaleNormal="60" workbookViewId="0">
      <selection activeCell="G1" sqref="G1:O25"/>
    </sheetView>
  </sheetViews>
  <sheetFormatPr defaultColWidth="0" defaultRowHeight="15" zeroHeight="1" x14ac:dyDescent="0.25"/>
  <cols>
    <col min="1" max="6" width="9.140625" style="1" customWidth="1"/>
    <col min="7" max="15" width="9.140625" customWidth="1"/>
    <col min="16" max="16384" width="9.140625" hidden="1"/>
  </cols>
  <sheetData>
    <row r="1" spans="7:15" x14ac:dyDescent="0.25">
      <c r="G1" s="52" t="s">
        <v>76</v>
      </c>
      <c r="H1" s="52"/>
      <c r="I1" s="52"/>
      <c r="J1" s="52"/>
      <c r="K1" s="52"/>
      <c r="L1" s="52"/>
      <c r="M1" s="52"/>
      <c r="N1" s="52"/>
      <c r="O1" s="52"/>
    </row>
    <row r="2" spans="7:15" x14ac:dyDescent="0.25">
      <c r="G2" s="52"/>
      <c r="H2" s="52"/>
      <c r="I2" s="52"/>
      <c r="J2" s="52"/>
      <c r="K2" s="52"/>
      <c r="L2" s="52"/>
      <c r="M2" s="52"/>
      <c r="N2" s="52"/>
      <c r="O2" s="52"/>
    </row>
    <row r="3" spans="7:15" ht="15" customHeight="1" x14ac:dyDescent="0.25">
      <c r="G3" s="52"/>
      <c r="H3" s="52"/>
      <c r="I3" s="52"/>
      <c r="J3" s="52"/>
      <c r="K3" s="52"/>
      <c r="L3" s="52"/>
      <c r="M3" s="52"/>
      <c r="N3" s="52"/>
      <c r="O3" s="52"/>
    </row>
    <row r="4" spans="7:15" ht="15" customHeight="1" x14ac:dyDescent="0.25">
      <c r="G4" s="52"/>
      <c r="H4" s="52"/>
      <c r="I4" s="52"/>
      <c r="J4" s="52"/>
      <c r="K4" s="52"/>
      <c r="L4" s="52"/>
      <c r="M4" s="52"/>
      <c r="N4" s="52"/>
      <c r="O4" s="52"/>
    </row>
    <row r="5" spans="7:15" ht="15" customHeight="1" x14ac:dyDescent="0.25">
      <c r="G5" s="52"/>
      <c r="H5" s="52"/>
      <c r="I5" s="52"/>
      <c r="J5" s="52"/>
      <c r="K5" s="52"/>
      <c r="L5" s="52"/>
      <c r="M5" s="52"/>
      <c r="N5" s="52"/>
      <c r="O5" s="52"/>
    </row>
    <row r="6" spans="7:15" ht="15" customHeight="1" x14ac:dyDescent="0.25">
      <c r="G6" s="52"/>
      <c r="H6" s="52"/>
      <c r="I6" s="52"/>
      <c r="J6" s="52"/>
      <c r="K6" s="52"/>
      <c r="L6" s="52"/>
      <c r="M6" s="52"/>
      <c r="N6" s="52"/>
      <c r="O6" s="52"/>
    </row>
    <row r="7" spans="7:15" ht="15" customHeight="1" x14ac:dyDescent="0.25">
      <c r="G7" s="52"/>
      <c r="H7" s="52"/>
      <c r="I7" s="52"/>
      <c r="J7" s="52"/>
      <c r="K7" s="52"/>
      <c r="L7" s="52"/>
      <c r="M7" s="52"/>
      <c r="N7" s="52"/>
      <c r="O7" s="52"/>
    </row>
    <row r="8" spans="7:15" ht="15" customHeight="1" x14ac:dyDescent="0.25">
      <c r="G8" s="52"/>
      <c r="H8" s="52"/>
      <c r="I8" s="52"/>
      <c r="J8" s="52"/>
      <c r="K8" s="52"/>
      <c r="L8" s="52"/>
      <c r="M8" s="52"/>
      <c r="N8" s="52"/>
      <c r="O8" s="52"/>
    </row>
    <row r="9" spans="7:15" ht="15" customHeight="1" x14ac:dyDescent="0.25">
      <c r="G9" s="52"/>
      <c r="H9" s="52"/>
      <c r="I9" s="52"/>
      <c r="J9" s="52"/>
      <c r="K9" s="52"/>
      <c r="L9" s="52"/>
      <c r="M9" s="52"/>
      <c r="N9" s="52"/>
      <c r="O9" s="52"/>
    </row>
    <row r="10" spans="7:15" ht="15" customHeight="1" x14ac:dyDescent="0.25">
      <c r="G10" s="52"/>
      <c r="H10" s="52"/>
      <c r="I10" s="52"/>
      <c r="J10" s="52"/>
      <c r="K10" s="52"/>
      <c r="L10" s="52"/>
      <c r="M10" s="52"/>
      <c r="N10" s="52"/>
      <c r="O10" s="52"/>
    </row>
    <row r="11" spans="7:15" ht="15" customHeight="1" x14ac:dyDescent="0.25">
      <c r="G11" s="52"/>
      <c r="H11" s="52"/>
      <c r="I11" s="52"/>
      <c r="J11" s="52"/>
      <c r="K11" s="52"/>
      <c r="L11" s="52"/>
      <c r="M11" s="52"/>
      <c r="N11" s="52"/>
      <c r="O11" s="52"/>
    </row>
    <row r="12" spans="7:15" ht="15" customHeight="1" x14ac:dyDescent="0.25">
      <c r="G12" s="52"/>
      <c r="H12" s="52"/>
      <c r="I12" s="52"/>
      <c r="J12" s="52"/>
      <c r="K12" s="52"/>
      <c r="L12" s="52"/>
      <c r="M12" s="52"/>
      <c r="N12" s="52"/>
      <c r="O12" s="52"/>
    </row>
    <row r="13" spans="7:15" ht="15" customHeight="1" x14ac:dyDescent="0.25">
      <c r="G13" s="52"/>
      <c r="H13" s="52"/>
      <c r="I13" s="52"/>
      <c r="J13" s="52"/>
      <c r="K13" s="52"/>
      <c r="L13" s="52"/>
      <c r="M13" s="52"/>
      <c r="N13" s="52"/>
      <c r="O13" s="52"/>
    </row>
    <row r="14" spans="7:15" ht="15" customHeight="1" x14ac:dyDescent="0.25">
      <c r="G14" s="52"/>
      <c r="H14" s="52"/>
      <c r="I14" s="52"/>
      <c r="J14" s="52"/>
      <c r="K14" s="52"/>
      <c r="L14" s="52"/>
      <c r="M14" s="52"/>
      <c r="N14" s="52"/>
      <c r="O14" s="52"/>
    </row>
    <row r="15" spans="7:15" ht="15" customHeight="1" x14ac:dyDescent="0.25">
      <c r="G15" s="52"/>
      <c r="H15" s="52"/>
      <c r="I15" s="52"/>
      <c r="J15" s="52"/>
      <c r="K15" s="52"/>
      <c r="L15" s="52"/>
      <c r="M15" s="52"/>
      <c r="N15" s="52"/>
      <c r="O15" s="52"/>
    </row>
    <row r="16" spans="7:15" ht="15" customHeight="1" x14ac:dyDescent="0.25">
      <c r="G16" s="52"/>
      <c r="H16" s="52"/>
      <c r="I16" s="52"/>
      <c r="J16" s="52"/>
      <c r="K16" s="52"/>
      <c r="L16" s="52"/>
      <c r="M16" s="52"/>
      <c r="N16" s="52"/>
      <c r="O16" s="52"/>
    </row>
    <row r="17" spans="7:15" ht="15" customHeight="1" x14ac:dyDescent="0.25">
      <c r="G17" s="52"/>
      <c r="H17" s="52"/>
      <c r="I17" s="52"/>
      <c r="J17" s="52"/>
      <c r="K17" s="52"/>
      <c r="L17" s="52"/>
      <c r="M17" s="52"/>
      <c r="N17" s="52"/>
      <c r="O17" s="52"/>
    </row>
    <row r="18" spans="7:15" ht="15" customHeight="1" x14ac:dyDescent="0.25">
      <c r="G18" s="52"/>
      <c r="H18" s="52"/>
      <c r="I18" s="52"/>
      <c r="J18" s="52"/>
      <c r="K18" s="52"/>
      <c r="L18" s="52"/>
      <c r="M18" s="52"/>
      <c r="N18" s="52"/>
      <c r="O18" s="52"/>
    </row>
    <row r="19" spans="7:15" ht="15" customHeight="1" x14ac:dyDescent="0.25">
      <c r="G19" s="52"/>
      <c r="H19" s="52"/>
      <c r="I19" s="52"/>
      <c r="J19" s="52"/>
      <c r="K19" s="52"/>
      <c r="L19" s="52"/>
      <c r="M19" s="52"/>
      <c r="N19" s="52"/>
      <c r="O19" s="52"/>
    </row>
    <row r="20" spans="7:15" ht="15" customHeight="1" x14ac:dyDescent="0.25">
      <c r="G20" s="52"/>
      <c r="H20" s="52"/>
      <c r="I20" s="52"/>
      <c r="J20" s="52"/>
      <c r="K20" s="52"/>
      <c r="L20" s="52"/>
      <c r="M20" s="52"/>
      <c r="N20" s="52"/>
      <c r="O20" s="52"/>
    </row>
    <row r="21" spans="7:15" ht="15" customHeight="1" x14ac:dyDescent="0.25">
      <c r="G21" s="52"/>
      <c r="H21" s="52"/>
      <c r="I21" s="52"/>
      <c r="J21" s="52"/>
      <c r="K21" s="52"/>
      <c r="L21" s="52"/>
      <c r="M21" s="52"/>
      <c r="N21" s="52"/>
      <c r="O21" s="52"/>
    </row>
    <row r="22" spans="7:15" ht="15" customHeight="1" x14ac:dyDescent="0.25">
      <c r="G22" s="52"/>
      <c r="H22" s="52"/>
      <c r="I22" s="52"/>
      <c r="J22" s="52"/>
      <c r="K22" s="52"/>
      <c r="L22" s="52"/>
      <c r="M22" s="52"/>
      <c r="N22" s="52"/>
      <c r="O22" s="52"/>
    </row>
    <row r="23" spans="7:15" ht="15" customHeight="1" x14ac:dyDescent="0.25">
      <c r="G23" s="52"/>
      <c r="H23" s="52"/>
      <c r="I23" s="52"/>
      <c r="J23" s="52"/>
      <c r="K23" s="52"/>
      <c r="L23" s="52"/>
      <c r="M23" s="52"/>
      <c r="N23" s="52"/>
      <c r="O23" s="52"/>
    </row>
    <row r="24" spans="7:15" x14ac:dyDescent="0.25">
      <c r="G24" s="52"/>
      <c r="H24" s="52"/>
      <c r="I24" s="52"/>
      <c r="J24" s="52"/>
      <c r="K24" s="52"/>
      <c r="L24" s="52"/>
      <c r="M24" s="52"/>
      <c r="N24" s="52"/>
      <c r="O24" s="52"/>
    </row>
    <row r="25" spans="7:15" x14ac:dyDescent="0.25">
      <c r="G25" s="52"/>
      <c r="H25" s="52"/>
      <c r="I25" s="52"/>
      <c r="J25" s="52"/>
      <c r="K25" s="52"/>
      <c r="L25" s="52"/>
      <c r="M25" s="52"/>
      <c r="N25" s="52"/>
      <c r="O25" s="52"/>
    </row>
  </sheetData>
  <mergeCells count="1">
    <mergeCell ref="G1:O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304D-8320-4010-B789-4F32E16637E9}">
  <dimension ref="A1:AP83"/>
  <sheetViews>
    <sheetView showGridLines="0" zoomScaleNormal="100" workbookViewId="0">
      <pane xSplit="2" ySplit="8" topLeftCell="R9" activePane="bottomRight" state="frozen"/>
      <selection pane="topRight" activeCell="C1" sqref="C1"/>
      <selection pane="bottomLeft" activeCell="A8" sqref="A8"/>
      <selection pane="bottomRight"/>
    </sheetView>
  </sheetViews>
  <sheetFormatPr defaultColWidth="0" defaultRowHeight="12" zeroHeight="1" outlineLevelCol="1" x14ac:dyDescent="0.25"/>
  <cols>
    <col min="1" max="1" width="2.85546875" style="12" customWidth="1"/>
    <col min="2" max="2" width="38.28515625" style="12" customWidth="1"/>
    <col min="3" max="3" width="11.7109375" style="12" hidden="1" customWidth="1" outlineLevel="1"/>
    <col min="4" max="4" width="27.42578125" style="12" hidden="1" customWidth="1" outlineLevel="1"/>
    <col min="5" max="5" width="11.42578125" style="12" hidden="1" customWidth="1" outlineLevel="1"/>
    <col min="6" max="6" width="27.7109375" style="12" hidden="1" customWidth="1" outlineLevel="1"/>
    <col min="7" max="7" width="26.5703125" style="12" hidden="1" customWidth="1" outlineLevel="1"/>
    <col min="8" max="11" width="17" style="12" hidden="1" customWidth="1" outlineLevel="1"/>
    <col min="12" max="15" width="12.28515625" style="12" hidden="1" customWidth="1" outlineLevel="1"/>
    <col min="16" max="30" width="12.7109375" style="12" hidden="1" customWidth="1" outlineLevel="1"/>
    <col min="31" max="31" width="12.7109375" style="12" customWidth="1" collapsed="1"/>
    <col min="32" max="32" width="12.7109375" style="12" customWidth="1"/>
    <col min="33" max="33" width="16.42578125" style="12" bestFit="1" customWidth="1"/>
    <col min="34" max="34" width="8" style="12" bestFit="1" customWidth="1"/>
    <col min="35" max="42" width="0" style="12" hidden="1" customWidth="1"/>
    <col min="43" max="16384" width="9.140625" style="12" hidden="1"/>
  </cols>
  <sheetData>
    <row r="1" spans="2:34" s="11" customFormat="1" x14ac:dyDescent="0.25"/>
    <row r="2" spans="2:34" s="11" customFormat="1" x14ac:dyDescent="0.25"/>
    <row r="3" spans="2:34" s="11" customFormat="1" x14ac:dyDescent="0.25"/>
    <row r="4" spans="2:34" s="11" customFormat="1" x14ac:dyDescent="0.25"/>
    <row r="5" spans="2:34" s="11" customFormat="1" x14ac:dyDescent="0.25"/>
    <row r="6" spans="2:34" s="11" customFormat="1" x14ac:dyDescent="0.25"/>
    <row r="7" spans="2:34" s="11" customFormat="1" x14ac:dyDescent="0.25"/>
    <row r="8" spans="2:34" s="11" customFormat="1" x14ac:dyDescent="0.25"/>
    <row r="9" spans="2:34" x14ac:dyDescent="0.25"/>
    <row r="10" spans="2:34" x14ac:dyDescent="0.25">
      <c r="B10" s="12" t="s">
        <v>13</v>
      </c>
    </row>
    <row r="11" spans="2:34" x14ac:dyDescent="0.25">
      <c r="B11" s="8" t="s">
        <v>14</v>
      </c>
      <c r="C11" s="9" t="s">
        <v>15</v>
      </c>
      <c r="D11" s="9" t="s">
        <v>16</v>
      </c>
      <c r="E11" s="9" t="s">
        <v>17</v>
      </c>
      <c r="F11" s="9" t="s">
        <v>38</v>
      </c>
      <c r="G11" s="9" t="s">
        <v>18</v>
      </c>
      <c r="H11" s="9" t="s">
        <v>45</v>
      </c>
      <c r="I11" s="9" t="s">
        <v>25</v>
      </c>
      <c r="J11" s="9" t="s">
        <v>51</v>
      </c>
      <c r="K11" s="9" t="s">
        <v>50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42</v>
      </c>
      <c r="Q11" s="10" t="s">
        <v>47</v>
      </c>
      <c r="R11" s="10" t="s">
        <v>49</v>
      </c>
      <c r="S11" s="10" t="s">
        <v>52</v>
      </c>
      <c r="T11" s="10" t="s">
        <v>55</v>
      </c>
      <c r="U11" s="10" t="s">
        <v>58</v>
      </c>
      <c r="V11" s="10" t="s">
        <v>59</v>
      </c>
      <c r="W11" s="10" t="s">
        <v>64</v>
      </c>
      <c r="X11" s="10" t="s">
        <v>66</v>
      </c>
      <c r="Y11" s="10" t="s">
        <v>67</v>
      </c>
      <c r="Z11" s="10" t="s">
        <v>70</v>
      </c>
      <c r="AA11" s="10" t="s">
        <v>71</v>
      </c>
      <c r="AB11" s="10" t="s">
        <v>72</v>
      </c>
      <c r="AC11" s="10" t="s">
        <v>73</v>
      </c>
      <c r="AD11" s="10" t="s">
        <v>74</v>
      </c>
      <c r="AE11" s="10" t="s">
        <v>75</v>
      </c>
      <c r="AF11" s="10" t="s">
        <v>77</v>
      </c>
      <c r="AG11" s="9" t="s">
        <v>48</v>
      </c>
    </row>
    <row r="12" spans="2:34" x14ac:dyDescent="0.25">
      <c r="B12" s="2" t="s">
        <v>19</v>
      </c>
      <c r="C12" s="3"/>
      <c r="D12" s="3"/>
      <c r="E12" s="3"/>
      <c r="F12" s="3"/>
      <c r="G12" s="3"/>
      <c r="H12" s="3"/>
      <c r="I12" s="4">
        <f>SUM(I13:I22)</f>
        <v>695.38694305999991</v>
      </c>
      <c r="J12" s="4">
        <f>SUM(J13:J22)</f>
        <v>248.094493435</v>
      </c>
      <c r="K12" s="5">
        <f>(V12+J12)/I12</f>
        <v>1.6667331016355411</v>
      </c>
      <c r="L12" s="4">
        <f t="shared" ref="L12:X12" si="0">SUM(L13:L21)</f>
        <v>327.46999999999997</v>
      </c>
      <c r="M12" s="4">
        <f t="shared" si="0"/>
        <v>354.32299999999998</v>
      </c>
      <c r="N12" s="4">
        <f t="shared" si="0"/>
        <v>482.72600000000006</v>
      </c>
      <c r="O12" s="4">
        <f t="shared" si="0"/>
        <v>558.86700000000008</v>
      </c>
      <c r="P12" s="4">
        <f t="shared" si="0"/>
        <v>516.97538698370204</v>
      </c>
      <c r="Q12" s="4">
        <f t="shared" si="0"/>
        <v>1022.4529395000001</v>
      </c>
      <c r="R12" s="4">
        <f t="shared" si="0"/>
        <v>1156.2357907660003</v>
      </c>
      <c r="S12" s="4">
        <f t="shared" si="0"/>
        <v>1014.2271369455959</v>
      </c>
      <c r="T12" s="4">
        <f t="shared" si="0"/>
        <v>798.55585968618016</v>
      </c>
      <c r="U12" s="4">
        <f t="shared" si="0"/>
        <v>831.99951580682409</v>
      </c>
      <c r="V12" s="4">
        <f t="shared" si="0"/>
        <v>910.92994300825103</v>
      </c>
      <c r="W12" s="4">
        <f t="shared" si="0"/>
        <v>894.83638542423989</v>
      </c>
      <c r="X12" s="4">
        <f t="shared" si="0"/>
        <v>866.68947815000001</v>
      </c>
      <c r="Y12" s="4">
        <f t="shared" ref="Y12:AE12" si="1">SUM(Y13:Y22)</f>
        <v>909.005</v>
      </c>
      <c r="Z12" s="4">
        <f t="shared" si="1"/>
        <v>787.45</v>
      </c>
      <c r="AA12" s="4">
        <f t="shared" si="1"/>
        <v>823.09626269561409</v>
      </c>
      <c r="AB12" s="4">
        <f t="shared" si="1"/>
        <v>788.34384236999983</v>
      </c>
      <c r="AC12" s="4">
        <f t="shared" si="1"/>
        <v>774.62384236999981</v>
      </c>
      <c r="AD12" s="4">
        <f t="shared" si="1"/>
        <v>853.29300000000001</v>
      </c>
      <c r="AE12" s="4">
        <f t="shared" si="1"/>
        <v>825.21800000000007</v>
      </c>
      <c r="AF12" s="4">
        <f t="shared" ref="AF12" si="2">SUM(AF13:AF22)</f>
        <v>792.81600000000003</v>
      </c>
      <c r="AG12" s="6"/>
    </row>
    <row r="13" spans="2:34" ht="15" x14ac:dyDescent="0.25">
      <c r="B13" s="13" t="s">
        <v>1</v>
      </c>
      <c r="C13" s="14" t="s">
        <v>40</v>
      </c>
      <c r="D13" s="14" t="s">
        <v>20</v>
      </c>
      <c r="E13" s="14">
        <v>2018</v>
      </c>
      <c r="F13" s="14">
        <v>2018</v>
      </c>
      <c r="G13" s="15" t="s">
        <v>63</v>
      </c>
      <c r="H13" s="15">
        <v>0.16400000000000001</v>
      </c>
      <c r="I13" s="16">
        <v>405.52</v>
      </c>
      <c r="J13" s="16">
        <v>107.24</v>
      </c>
      <c r="K13" s="17">
        <f t="shared" ref="K13:K22" si="3">(Y13+J13)/I13</f>
        <v>1.6518001578220556</v>
      </c>
      <c r="L13" s="16">
        <v>84.766999999999996</v>
      </c>
      <c r="M13" s="16">
        <v>91.891999999999996</v>
      </c>
      <c r="N13" s="16">
        <v>210.61000000000004</v>
      </c>
      <c r="O13" s="16">
        <v>264.24200000000002</v>
      </c>
      <c r="P13" s="16">
        <v>237.82535603391602</v>
      </c>
      <c r="Q13" s="16">
        <v>444.4751316</v>
      </c>
      <c r="R13" s="16">
        <v>538.06156676600006</v>
      </c>
      <c r="S13" s="16">
        <v>448.77215050587796</v>
      </c>
      <c r="T13" s="16">
        <v>381.93489206964006</v>
      </c>
      <c r="U13" s="16">
        <v>394.05893583689402</v>
      </c>
      <c r="V13" s="16">
        <v>557.82271132298604</v>
      </c>
      <c r="W13" s="16">
        <v>539.62396021939594</v>
      </c>
      <c r="X13" s="16">
        <v>529.17600000000004</v>
      </c>
      <c r="Y13" s="18">
        <v>562.59799999999996</v>
      </c>
      <c r="Z13" s="18">
        <v>455.58699999999999</v>
      </c>
      <c r="AA13" s="18">
        <v>481.935884350008</v>
      </c>
      <c r="AB13" s="18">
        <v>447.24200000000002</v>
      </c>
      <c r="AC13" s="18">
        <v>440.54399999999998</v>
      </c>
      <c r="AD13" s="18">
        <v>451.44299999999998</v>
      </c>
      <c r="AE13" s="18">
        <v>430.303</v>
      </c>
      <c r="AF13" s="18">
        <v>408.93900000000002</v>
      </c>
      <c r="AG13" s="19">
        <f>AF13/$AF$29</f>
        <v>0.54641039002685698</v>
      </c>
      <c r="AH13" s="20"/>
    </row>
    <row r="14" spans="2:34" ht="15" x14ac:dyDescent="0.25">
      <c r="B14" s="13" t="s">
        <v>2</v>
      </c>
      <c r="C14" s="14" t="s">
        <v>21</v>
      </c>
      <c r="D14" s="14" t="s">
        <v>41</v>
      </c>
      <c r="E14" s="14">
        <v>2016</v>
      </c>
      <c r="F14" s="14">
        <v>2016</v>
      </c>
      <c r="G14" s="15" t="s">
        <v>63</v>
      </c>
      <c r="H14" s="15" t="s">
        <v>46</v>
      </c>
      <c r="I14" s="16">
        <v>105.312</v>
      </c>
      <c r="J14" s="16">
        <f>48.338982445+ 4.264</f>
        <v>52.602982445000002</v>
      </c>
      <c r="K14" s="17">
        <f t="shared" si="3"/>
        <v>1.2893400794306444</v>
      </c>
      <c r="L14" s="16">
        <v>42.334000000000003</v>
      </c>
      <c r="M14" s="16">
        <v>45.893999999999998</v>
      </c>
      <c r="N14" s="16">
        <v>57.348999999999997</v>
      </c>
      <c r="O14" s="16">
        <v>63.77</v>
      </c>
      <c r="P14" s="16">
        <v>51.942999999999998</v>
      </c>
      <c r="Q14" s="16">
        <v>96.494956000000002</v>
      </c>
      <c r="R14" s="16">
        <v>114.4393135</v>
      </c>
      <c r="S14" s="16">
        <v>97.161240868498012</v>
      </c>
      <c r="T14" s="16">
        <v>77.87770789212</v>
      </c>
      <c r="U14" s="16">
        <v>89.985010022958008</v>
      </c>
      <c r="V14" s="16">
        <v>99.463927418257981</v>
      </c>
      <c r="W14" s="16">
        <v>96.005132629275991</v>
      </c>
      <c r="X14" s="16">
        <v>76.777000000000001</v>
      </c>
      <c r="Y14" s="18">
        <v>83.18</v>
      </c>
      <c r="Z14" s="18">
        <v>79.613</v>
      </c>
      <c r="AA14" s="18">
        <v>87.038596255116005</v>
      </c>
      <c r="AB14" s="18">
        <v>80.614999999999995</v>
      </c>
      <c r="AC14" s="18">
        <v>74.944000000000003</v>
      </c>
      <c r="AD14" s="18">
        <v>82.852999999999994</v>
      </c>
      <c r="AE14" s="18">
        <v>76.113</v>
      </c>
      <c r="AF14" s="18">
        <v>66.325999999999993</v>
      </c>
      <c r="AG14" s="19">
        <f t="shared" ref="AG14:AG22" si="4">AF14/$AF$29</f>
        <v>8.8622546465172827E-2</v>
      </c>
      <c r="AH14" s="20"/>
    </row>
    <row r="15" spans="2:34" ht="15" x14ac:dyDescent="0.25">
      <c r="B15" s="13" t="s">
        <v>3</v>
      </c>
      <c r="C15" s="14" t="s">
        <v>22</v>
      </c>
      <c r="D15" s="14" t="s">
        <v>23</v>
      </c>
      <c r="E15" s="14">
        <v>2011</v>
      </c>
      <c r="F15" s="14">
        <v>2018</v>
      </c>
      <c r="G15" s="15" t="s">
        <v>56</v>
      </c>
      <c r="H15" s="15">
        <v>0.154</v>
      </c>
      <c r="I15" s="16">
        <v>69.290999999999997</v>
      </c>
      <c r="J15" s="16">
        <v>54.260746099999999</v>
      </c>
      <c r="K15" s="17">
        <f t="shared" si="3"/>
        <v>2.2264038056890505</v>
      </c>
      <c r="L15" s="16">
        <v>164.06</v>
      </c>
      <c r="M15" s="16">
        <v>163.16399999999999</v>
      </c>
      <c r="N15" s="16">
        <v>163.09999999999997</v>
      </c>
      <c r="O15" s="16">
        <v>163.02699999999999</v>
      </c>
      <c r="P15" s="16">
        <v>162.95303094978601</v>
      </c>
      <c r="Q15" s="16">
        <v>157.5685392</v>
      </c>
      <c r="R15" s="16">
        <v>157.51519300000001</v>
      </c>
      <c r="S15" s="16">
        <v>157.46290297598799</v>
      </c>
      <c r="T15" s="16">
        <v>103.79708169839999</v>
      </c>
      <c r="U15" s="16">
        <v>103.77072956138402</v>
      </c>
      <c r="V15" s="16">
        <v>103.709967079582</v>
      </c>
      <c r="W15" s="16">
        <v>100.019298666456</v>
      </c>
      <c r="X15" s="16">
        <v>100.042</v>
      </c>
      <c r="Y15" s="18">
        <v>100.009</v>
      </c>
      <c r="Z15" s="18">
        <v>99.95</v>
      </c>
      <c r="AA15" s="18">
        <v>99.922583327490003</v>
      </c>
      <c r="AB15" s="18">
        <v>99.893000000000001</v>
      </c>
      <c r="AC15" s="18">
        <v>99.82</v>
      </c>
      <c r="AD15" s="18">
        <v>99.783000000000001</v>
      </c>
      <c r="AE15" s="18">
        <v>99.753</v>
      </c>
      <c r="AF15" s="18">
        <v>99.722999999999999</v>
      </c>
      <c r="AG15" s="19">
        <f t="shared" si="4"/>
        <v>0.13324648254299115</v>
      </c>
      <c r="AH15" s="20"/>
    </row>
    <row r="16" spans="2:34" ht="15" x14ac:dyDescent="0.25">
      <c r="B16" s="13" t="s">
        <v>4</v>
      </c>
      <c r="C16" s="14" t="s">
        <v>22</v>
      </c>
      <c r="D16" s="14" t="s">
        <v>24</v>
      </c>
      <c r="E16" s="14">
        <v>2012</v>
      </c>
      <c r="F16" s="14">
        <v>2019</v>
      </c>
      <c r="G16" s="15" t="s">
        <v>62</v>
      </c>
      <c r="H16" s="15">
        <v>2.5000000000000001E-2</v>
      </c>
      <c r="I16" s="16">
        <v>31.295000000000002</v>
      </c>
      <c r="J16" s="16">
        <v>0</v>
      </c>
      <c r="K16" s="17">
        <f>(Y16+J16)/I16</f>
        <v>0.88915162166480266</v>
      </c>
      <c r="L16" s="16">
        <v>26.016999999999999</v>
      </c>
      <c r="M16" s="16">
        <v>28.204000000000001</v>
      </c>
      <c r="N16" s="16">
        <v>26.538</v>
      </c>
      <c r="O16" s="16">
        <v>29.094999999999999</v>
      </c>
      <c r="P16" s="16">
        <v>25.545999999999999</v>
      </c>
      <c r="Q16" s="16">
        <v>27.7790158</v>
      </c>
      <c r="R16" s="16">
        <v>28.499613499999999</v>
      </c>
      <c r="S16" s="16">
        <v>24.194958095284001</v>
      </c>
      <c r="T16" s="16">
        <v>26.749375343640001</v>
      </c>
      <c r="U16" s="16">
        <v>30.043350437748</v>
      </c>
      <c r="V16" s="16">
        <v>28.993672470505995</v>
      </c>
      <c r="W16" s="16">
        <v>28.230724959111999</v>
      </c>
      <c r="X16" s="16">
        <v>26.78</v>
      </c>
      <c r="Y16" s="18">
        <v>27.826000000000001</v>
      </c>
      <c r="Z16" s="18">
        <v>27.047000000000001</v>
      </c>
      <c r="AA16" s="18">
        <v>27.912426321516001</v>
      </c>
      <c r="AB16" s="18">
        <v>31.058</v>
      </c>
      <c r="AC16" s="18">
        <v>30.439</v>
      </c>
      <c r="AD16" s="18">
        <v>34.738999999999997</v>
      </c>
      <c r="AE16" s="18">
        <v>32.213999999999999</v>
      </c>
      <c r="AF16" s="18">
        <v>30.614000000000001</v>
      </c>
      <c r="AG16" s="19">
        <f t="shared" si="4"/>
        <v>4.0905386085167222E-2</v>
      </c>
      <c r="AH16" s="20"/>
    </row>
    <row r="17" spans="2:38" ht="15" x14ac:dyDescent="0.25">
      <c r="B17" s="13" t="s">
        <v>5</v>
      </c>
      <c r="C17" s="14" t="s">
        <v>22</v>
      </c>
      <c r="D17" s="14" t="s">
        <v>23</v>
      </c>
      <c r="E17" s="14">
        <v>2015</v>
      </c>
      <c r="F17" s="14">
        <v>2020</v>
      </c>
      <c r="G17" s="15" t="s">
        <v>60</v>
      </c>
      <c r="H17" s="15">
        <v>2.8000000000000001E-2</v>
      </c>
      <c r="I17" s="16">
        <v>25.61104821</v>
      </c>
      <c r="J17" s="16">
        <v>14.502000000000001</v>
      </c>
      <c r="K17" s="17">
        <f>(Y17+J17)/I17</f>
        <v>2.3007910487237297</v>
      </c>
      <c r="L17" s="16">
        <v>0</v>
      </c>
      <c r="M17" s="16">
        <v>15</v>
      </c>
      <c r="N17" s="16">
        <v>15</v>
      </c>
      <c r="O17" s="16">
        <v>15</v>
      </c>
      <c r="P17" s="16">
        <v>15</v>
      </c>
      <c r="Q17" s="16">
        <v>43.776165499999998</v>
      </c>
      <c r="R17" s="16">
        <v>50.573</v>
      </c>
      <c r="S17" s="16">
        <v>50.354558857280018</v>
      </c>
      <c r="T17" s="16">
        <v>33.236739908460002</v>
      </c>
      <c r="U17" s="16">
        <v>33.236739912780003</v>
      </c>
      <c r="V17" s="16">
        <v>48.881148619999969</v>
      </c>
      <c r="W17" s="16">
        <v>48.881148619999969</v>
      </c>
      <c r="X17" s="16">
        <v>48.881148619999969</v>
      </c>
      <c r="Y17" s="18">
        <v>44.423670469999898</v>
      </c>
      <c r="Z17" s="18">
        <v>43.747</v>
      </c>
      <c r="AA17" s="18">
        <v>43.747050999999999</v>
      </c>
      <c r="AB17" s="18">
        <v>43.747050889999997</v>
      </c>
      <c r="AC17" s="18">
        <v>43.747050889999997</v>
      </c>
      <c r="AD17" s="18">
        <v>48.501705728646364</v>
      </c>
      <c r="AE17" s="18">
        <v>48.501705728646364</v>
      </c>
      <c r="AF17" s="18">
        <v>48.501705728646364</v>
      </c>
      <c r="AG17" s="19">
        <f t="shared" si="4"/>
        <v>6.4806330391959446E-2</v>
      </c>
      <c r="AH17" s="20"/>
    </row>
    <row r="18" spans="2:38" ht="15" x14ac:dyDescent="0.25">
      <c r="B18" s="13" t="s">
        <v>6</v>
      </c>
      <c r="C18" s="14" t="s">
        <v>22</v>
      </c>
      <c r="D18" s="14" t="s">
        <v>23</v>
      </c>
      <c r="E18" s="14">
        <v>2020</v>
      </c>
      <c r="F18" s="14">
        <v>2020</v>
      </c>
      <c r="G18" s="15" t="s">
        <v>61</v>
      </c>
      <c r="H18" s="15">
        <v>6.4000000000000001E-2</v>
      </c>
      <c r="I18" s="16">
        <v>11.673999999999999</v>
      </c>
      <c r="J18" s="16">
        <v>0</v>
      </c>
      <c r="K18" s="17">
        <f t="shared" si="3"/>
        <v>0</v>
      </c>
      <c r="L18" s="16">
        <v>10.292</v>
      </c>
      <c r="M18" s="16">
        <v>10.169</v>
      </c>
      <c r="N18" s="16">
        <v>10.128999999999998</v>
      </c>
      <c r="O18" s="16">
        <v>10.103999999999999</v>
      </c>
      <c r="P18" s="16">
        <v>10.079000000000001</v>
      </c>
      <c r="Q18" s="16">
        <v>12.8533022</v>
      </c>
      <c r="R18" s="16">
        <v>3.3399999999999999E-2</v>
      </c>
      <c r="S18" s="16">
        <v>8.5365680400008911E-3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3.629</v>
      </c>
      <c r="AE18" s="18">
        <v>3.7210000000000001</v>
      </c>
      <c r="AF18" s="18">
        <v>3.7109999999999999</v>
      </c>
      <c r="AG18" s="19">
        <f t="shared" si="4"/>
        <v>4.9585120455365372E-3</v>
      </c>
      <c r="AH18" s="20"/>
    </row>
    <row r="19" spans="2:38" ht="15" customHeight="1" x14ac:dyDescent="0.25">
      <c r="B19" s="13" t="s">
        <v>53</v>
      </c>
      <c r="C19" s="14" t="s">
        <v>22</v>
      </c>
      <c r="D19" s="14" t="s">
        <v>54</v>
      </c>
      <c r="E19" s="14">
        <v>2021</v>
      </c>
      <c r="F19" s="14">
        <v>2022</v>
      </c>
      <c r="G19" s="15" t="s">
        <v>56</v>
      </c>
      <c r="H19" s="15">
        <v>1.6E-2</v>
      </c>
      <c r="I19" s="16">
        <v>16.279</v>
      </c>
      <c r="J19" s="16">
        <v>0</v>
      </c>
      <c r="K19" s="17">
        <f t="shared" si="3"/>
        <v>0.87204373733030283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9.4756</v>
      </c>
      <c r="T19" s="16">
        <v>10.476000000000001</v>
      </c>
      <c r="U19" s="16">
        <v>10.8132</v>
      </c>
      <c r="V19" s="16">
        <v>10.4354</v>
      </c>
      <c r="W19" s="16">
        <v>10.1608</v>
      </c>
      <c r="X19" s="16">
        <v>13.661</v>
      </c>
      <c r="Y19" s="18">
        <v>14.196</v>
      </c>
      <c r="Z19" s="18">
        <v>13.861000000000001</v>
      </c>
      <c r="AA19" s="18">
        <v>14.304539381484</v>
      </c>
      <c r="AB19" s="18">
        <v>15.914999999999999</v>
      </c>
      <c r="AC19" s="18">
        <v>15.598000000000001</v>
      </c>
      <c r="AD19" s="18">
        <v>18.062999999999999</v>
      </c>
      <c r="AE19" s="18">
        <v>16.75</v>
      </c>
      <c r="AF19" s="18">
        <v>15.917999999999999</v>
      </c>
      <c r="AG19" s="19">
        <f t="shared" si="4"/>
        <v>2.1269090471800218E-2</v>
      </c>
      <c r="AH19" s="20"/>
    </row>
    <row r="20" spans="2:38" ht="15" customHeight="1" x14ac:dyDescent="0.25">
      <c r="B20" s="13" t="s">
        <v>65</v>
      </c>
      <c r="C20" s="14" t="s">
        <v>21</v>
      </c>
      <c r="D20" s="14" t="s">
        <v>23</v>
      </c>
      <c r="E20" s="14">
        <v>2010</v>
      </c>
      <c r="F20" s="14">
        <v>2023</v>
      </c>
      <c r="G20" s="15" t="s">
        <v>63</v>
      </c>
      <c r="H20" s="15">
        <v>4.0000000000000003E-5</v>
      </c>
      <c r="I20" s="16">
        <v>12.058999999999999</v>
      </c>
      <c r="J20" s="16">
        <v>0</v>
      </c>
      <c r="K20" s="17">
        <f t="shared" si="3"/>
        <v>0.86250932913176881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10.5519908</v>
      </c>
      <c r="X20" s="16">
        <v>10.009</v>
      </c>
      <c r="Y20" s="18">
        <v>10.401</v>
      </c>
      <c r="Z20" s="18">
        <v>10.055</v>
      </c>
      <c r="AA20" s="18">
        <v>10.4895219</v>
      </c>
      <c r="AB20" s="18">
        <v>11.568</v>
      </c>
      <c r="AC20" s="18">
        <v>11.337</v>
      </c>
      <c r="AD20" s="18">
        <v>12.885999999999999</v>
      </c>
      <c r="AE20" s="18">
        <v>11.95</v>
      </c>
      <c r="AF20" s="18">
        <v>13.702999999999999</v>
      </c>
      <c r="AG20" s="19">
        <f t="shared" si="4"/>
        <v>1.830948277013936E-2</v>
      </c>
      <c r="AH20" s="20"/>
    </row>
    <row r="21" spans="2:38" ht="15" customHeight="1" x14ac:dyDescent="0.25">
      <c r="B21" s="13" t="s">
        <v>57</v>
      </c>
      <c r="C21" s="14" t="s">
        <v>22</v>
      </c>
      <c r="D21" s="14" t="s">
        <v>23</v>
      </c>
      <c r="E21" s="14">
        <v>2013</v>
      </c>
      <c r="F21" s="14">
        <v>2021</v>
      </c>
      <c r="G21" s="15" t="s">
        <v>56</v>
      </c>
      <c r="H21" s="15">
        <v>2.6700000000000002E-2</v>
      </c>
      <c r="I21" s="16">
        <v>12.60389485</v>
      </c>
      <c r="J21" s="16">
        <v>19.488764889999999</v>
      </c>
      <c r="K21" s="17">
        <f t="shared" si="3"/>
        <v>6.4148499636205711</v>
      </c>
      <c r="L21" s="16">
        <v>0</v>
      </c>
      <c r="M21" s="16">
        <v>0</v>
      </c>
      <c r="N21" s="16">
        <v>0</v>
      </c>
      <c r="O21" s="16">
        <v>13.629</v>
      </c>
      <c r="P21" s="16">
        <v>13.629</v>
      </c>
      <c r="Q21" s="16">
        <v>239.50582919999999</v>
      </c>
      <c r="R21" s="16">
        <v>267.11370399999998</v>
      </c>
      <c r="S21" s="16">
        <v>226.79718907462797</v>
      </c>
      <c r="T21" s="16">
        <v>164.48406277392002</v>
      </c>
      <c r="U21" s="16">
        <v>170.09155003506001</v>
      </c>
      <c r="V21" s="16">
        <v>61.623116096918992</v>
      </c>
      <c r="W21" s="16">
        <v>61.363329530000001</v>
      </c>
      <c r="X21" s="16">
        <v>61.363329530000001</v>
      </c>
      <c r="Y21" s="18">
        <v>61.363329530000001</v>
      </c>
      <c r="Z21" s="18">
        <v>52.749000000000002</v>
      </c>
      <c r="AA21" s="18">
        <v>52.749460159999998</v>
      </c>
      <c r="AB21" s="18">
        <v>52.746791479999999</v>
      </c>
      <c r="AC21" s="18">
        <v>52.746791479999999</v>
      </c>
      <c r="AD21" s="18">
        <v>95.203294271353641</v>
      </c>
      <c r="AE21" s="18">
        <v>95.203294271353641</v>
      </c>
      <c r="AF21" s="18">
        <v>95.203294271353641</v>
      </c>
      <c r="AG21" s="19">
        <f t="shared" si="4"/>
        <v>0.1272074053945747</v>
      </c>
      <c r="AH21" s="20"/>
    </row>
    <row r="22" spans="2:38" ht="15" customHeight="1" x14ac:dyDescent="0.25">
      <c r="B22" s="13" t="s">
        <v>68</v>
      </c>
      <c r="C22" s="14" t="s">
        <v>21</v>
      </c>
      <c r="D22" s="14" t="s">
        <v>69</v>
      </c>
      <c r="E22" s="21">
        <v>2020</v>
      </c>
      <c r="F22" s="21">
        <v>2023</v>
      </c>
      <c r="G22" s="15" t="s">
        <v>60</v>
      </c>
      <c r="H22" s="15" t="s">
        <v>46</v>
      </c>
      <c r="I22" s="18">
        <v>5.742</v>
      </c>
      <c r="J22" s="22">
        <v>0</v>
      </c>
      <c r="K22" s="17">
        <f t="shared" si="3"/>
        <v>0.87216997561825149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18">
        <v>5.008</v>
      </c>
      <c r="Z22" s="18">
        <v>4.8410000000000002</v>
      </c>
      <c r="AA22" s="18">
        <v>4.9962</v>
      </c>
      <c r="AB22" s="18">
        <v>5.5590000000000002</v>
      </c>
      <c r="AC22" s="18">
        <v>5.4480000000000004</v>
      </c>
      <c r="AD22" s="18">
        <v>6.1920000000000002</v>
      </c>
      <c r="AE22" s="18">
        <v>10.709</v>
      </c>
      <c r="AF22" s="18">
        <v>10.177</v>
      </c>
      <c r="AG22" s="19">
        <f t="shared" si="4"/>
        <v>1.3598161435576756E-2</v>
      </c>
    </row>
    <row r="23" spans="2:38" ht="3.75" customHeight="1" x14ac:dyDescent="0.25">
      <c r="C23" s="14"/>
      <c r="D23" s="14"/>
      <c r="F23" s="14"/>
      <c r="G23" s="14"/>
      <c r="H23" s="14"/>
      <c r="I23" s="14"/>
      <c r="J23" s="14"/>
      <c r="K23" s="1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4"/>
      <c r="Z23" s="24"/>
      <c r="AA23" s="24"/>
      <c r="AB23" s="24"/>
      <c r="AC23" s="24"/>
      <c r="AD23" s="24"/>
      <c r="AE23" s="24"/>
      <c r="AF23" s="24"/>
      <c r="AG23" s="14"/>
    </row>
    <row r="24" spans="2:38" x14ac:dyDescent="0.25">
      <c r="B24" s="2" t="s">
        <v>26</v>
      </c>
      <c r="C24" s="3"/>
      <c r="D24" s="3"/>
      <c r="E24" s="3"/>
      <c r="F24" s="3"/>
      <c r="G24" s="3"/>
      <c r="H24" s="3"/>
      <c r="I24" s="3"/>
      <c r="J24" s="3"/>
      <c r="K24" s="3"/>
      <c r="L24" s="3">
        <f t="shared" ref="L24:Q24" si="5">SUM(L25:L27)</f>
        <v>14.831000000000003</v>
      </c>
      <c r="M24" s="3">
        <f t="shared" si="5"/>
        <v>-4.2879990000000019</v>
      </c>
      <c r="N24" s="3">
        <f t="shared" si="5"/>
        <v>-104.36699899999999</v>
      </c>
      <c r="O24" s="3">
        <f t="shared" si="5"/>
        <v>-171.24191836</v>
      </c>
      <c r="P24" s="3">
        <f t="shared" si="5"/>
        <v>122.78200000000001</v>
      </c>
      <c r="Q24" s="3">
        <f t="shared" si="5"/>
        <v>39.607000000000006</v>
      </c>
      <c r="R24" s="3">
        <f t="shared" ref="R24:U24" si="6">SUM(R25:R27)</f>
        <v>5.2757377340000104</v>
      </c>
      <c r="S24" s="3">
        <f t="shared" si="6"/>
        <v>-10.797383945307999</v>
      </c>
      <c r="T24" s="3">
        <f t="shared" si="6"/>
        <v>-51.593738748299998</v>
      </c>
      <c r="U24" s="3">
        <f t="shared" si="6"/>
        <v>-67.955023606824099</v>
      </c>
      <c r="V24" s="3">
        <f t="shared" ref="V24" si="7">SUM(V25:V27)</f>
        <v>-19.613904302474239</v>
      </c>
      <c r="W24" s="3">
        <f t="shared" ref="W24:AB24" si="8">SUM(W25:W27)</f>
        <v>-34.278015047287894</v>
      </c>
      <c r="X24" s="3">
        <f t="shared" si="8"/>
        <v>-48.014478149999988</v>
      </c>
      <c r="Y24" s="3">
        <f t="shared" si="8"/>
        <v>-74.457000000000093</v>
      </c>
      <c r="Z24" s="3">
        <f t="shared" si="8"/>
        <v>-77.590123090000006</v>
      </c>
      <c r="AA24" s="3">
        <f t="shared" si="8"/>
        <v>-103.41300656053615</v>
      </c>
      <c r="AB24" s="3">
        <f t="shared" si="8"/>
        <v>-1.7818423699997936</v>
      </c>
      <c r="AC24" s="3">
        <f>SUM(AC25:AC27)</f>
        <v>-2.5788423699997933</v>
      </c>
      <c r="AD24" s="3">
        <f>SUM(AD25:AD27)</f>
        <v>-27.239000000000033</v>
      </c>
      <c r="AE24" s="3">
        <f>SUM(AE25:AE27)</f>
        <v>-41.948000000000157</v>
      </c>
      <c r="AF24" s="3">
        <f>SUM(AF25:AF27)</f>
        <v>-44.406000000000091</v>
      </c>
      <c r="AG24" s="7">
        <f>AF24/$AF$29</f>
        <v>-5.9333787629775245E-2</v>
      </c>
    </row>
    <row r="25" spans="2:38" x14ac:dyDescent="0.25">
      <c r="B25" s="13" t="s">
        <v>11</v>
      </c>
      <c r="C25" s="14" t="s">
        <v>21</v>
      </c>
      <c r="D25" s="14" t="s">
        <v>27</v>
      </c>
      <c r="F25" s="14"/>
      <c r="G25" s="14"/>
      <c r="H25" s="14"/>
      <c r="I25" s="14"/>
      <c r="J25" s="14"/>
      <c r="K25" s="14"/>
      <c r="L25" s="23">
        <v>120.145</v>
      </c>
      <c r="M25" s="23">
        <v>111.61200099999999</v>
      </c>
      <c r="N25" s="23">
        <v>2.6400009999999989</v>
      </c>
      <c r="O25" s="23">
        <v>18.503081640000001</v>
      </c>
      <c r="P25" s="23">
        <v>229.39600000000002</v>
      </c>
      <c r="Q25" s="23">
        <v>194.667</v>
      </c>
      <c r="R25" s="23">
        <v>174.46705178906501</v>
      </c>
      <c r="S25" s="23">
        <v>91.098249071027993</v>
      </c>
      <c r="T25" s="23">
        <v>59.699032414740003</v>
      </c>
      <c r="U25" s="23">
        <v>53.025029942393992</v>
      </c>
      <c r="V25" s="23">
        <v>91.272999999999996</v>
      </c>
      <c r="W25" s="23">
        <v>73.802999999999997</v>
      </c>
      <c r="X25" s="24">
        <v>53.054000000000002</v>
      </c>
      <c r="Y25" s="24">
        <v>20.617000000000001</v>
      </c>
      <c r="Z25" s="24">
        <v>4.008</v>
      </c>
      <c r="AA25" s="24">
        <v>0.56499999999999995</v>
      </c>
      <c r="AB25" s="24">
        <f>2.051+34.248</f>
        <v>36.298999999999999</v>
      </c>
      <c r="AC25" s="24">
        <f>0.888+34.018</f>
        <v>34.905999999999999</v>
      </c>
      <c r="AD25" s="24">
        <f>4.316+10.818</f>
        <v>15.134</v>
      </c>
      <c r="AE25" s="24">
        <f>7.729+0.649</f>
        <v>8.3780000000000001</v>
      </c>
      <c r="AF25" s="24">
        <v>4.1749999999999998</v>
      </c>
      <c r="AG25" s="19">
        <f>AF25/$AF$29</f>
        <v>5.5784930719792623E-3</v>
      </c>
      <c r="AH25" s="25"/>
    </row>
    <row r="26" spans="2:38" x14ac:dyDescent="0.25">
      <c r="B26" s="13" t="s">
        <v>12</v>
      </c>
      <c r="C26" s="14" t="s">
        <v>21</v>
      </c>
      <c r="D26" s="14" t="s">
        <v>28</v>
      </c>
      <c r="F26" s="14"/>
      <c r="G26" s="14"/>
      <c r="H26" s="14"/>
      <c r="I26" s="14"/>
      <c r="J26" s="14"/>
      <c r="K26" s="14"/>
      <c r="L26" s="23">
        <v>-105.31399999999999</v>
      </c>
      <c r="M26" s="23">
        <v>-113.35</v>
      </c>
      <c r="N26" s="23">
        <v>-105.22499999999999</v>
      </c>
      <c r="O26" s="23">
        <v>-184.887</v>
      </c>
      <c r="P26" s="23">
        <v>-102.795</v>
      </c>
      <c r="Q26" s="23">
        <v>-109.32299999999999</v>
      </c>
      <c r="R26" s="23">
        <v>-113.014425851935</v>
      </c>
      <c r="S26" s="23">
        <v>-96.659016349125991</v>
      </c>
      <c r="T26" s="23">
        <v>-105.08301001746</v>
      </c>
      <c r="U26" s="23">
        <v>-109.29441899999999</v>
      </c>
      <c r="V26" s="23">
        <v>-106.26900000000001</v>
      </c>
      <c r="W26" s="23">
        <v>-104.24</v>
      </c>
      <c r="X26" s="24">
        <v>-96.561999999999998</v>
      </c>
      <c r="Y26" s="24">
        <v>-90.236999999999995</v>
      </c>
      <c r="Z26" s="24">
        <v>-77.504000000000005</v>
      </c>
      <c r="AA26" s="24">
        <v>-100.10375947888799</v>
      </c>
      <c r="AB26" s="24">
        <v>-33.619999999999997</v>
      </c>
      <c r="AC26" s="24">
        <v>-33.173000000000002</v>
      </c>
      <c r="AD26" s="24">
        <f>-13.227-24.769</f>
        <v>-37.995999999999995</v>
      </c>
      <c r="AE26" s="24">
        <f>-22.969-24.157</f>
        <v>-47.126000000000005</v>
      </c>
      <c r="AF26" s="24">
        <f>-34.445-10.914</f>
        <v>-45.359000000000002</v>
      </c>
      <c r="AG26" s="19">
        <f>AF26/$AF$29</f>
        <v>-6.0607153832792193E-2</v>
      </c>
    </row>
    <row r="27" spans="2:38" ht="11.45" customHeight="1" x14ac:dyDescent="0.25">
      <c r="B27" s="13" t="s">
        <v>29</v>
      </c>
      <c r="C27" s="14" t="s">
        <v>21</v>
      </c>
      <c r="D27" s="14" t="s">
        <v>30</v>
      </c>
      <c r="F27" s="14"/>
      <c r="G27" s="14"/>
      <c r="H27" s="14"/>
      <c r="I27" s="14"/>
      <c r="J27" s="14"/>
      <c r="K27" s="14"/>
      <c r="L27" s="23">
        <v>0</v>
      </c>
      <c r="M27" s="23">
        <v>-2.5499999999999998</v>
      </c>
      <c r="N27" s="23">
        <v>-1.782</v>
      </c>
      <c r="O27" s="23">
        <v>-4.8579999999999997</v>
      </c>
      <c r="P27" s="23">
        <v>-3.819</v>
      </c>
      <c r="Q27" s="23">
        <v>-45.737000000000002</v>
      </c>
      <c r="R27" s="23">
        <v>-56.176888203129998</v>
      </c>
      <c r="S27" s="23">
        <v>-5.2366166672100007</v>
      </c>
      <c r="T27" s="23">
        <v>-6.2097611455799999</v>
      </c>
      <c r="U27" s="23">
        <v>-11.685634549218101</v>
      </c>
      <c r="V27" s="23">
        <v>-4.6179043024742299</v>
      </c>
      <c r="W27" s="23">
        <v>-3.8410150472878999</v>
      </c>
      <c r="X27" s="23">
        <v>-4.5064781499999942</v>
      </c>
      <c r="Y27" s="24">
        <v>-4.8370000000001001</v>
      </c>
      <c r="Z27" s="24">
        <v>-4.0941230900000001</v>
      </c>
      <c r="AA27" s="24">
        <v>-3.87424708164815</v>
      </c>
      <c r="AB27" s="24">
        <v>-4.4608423699997957</v>
      </c>
      <c r="AC27" s="24">
        <v>-4.3118423699997903</v>
      </c>
      <c r="AD27" s="24">
        <v>-4.3770000000000362</v>
      </c>
      <c r="AE27" s="24">
        <v>-3.2000000000001512</v>
      </c>
      <c r="AF27" s="24">
        <v>-3.2220000000000901</v>
      </c>
      <c r="AG27" s="19">
        <f>AF27/$AF$29</f>
        <v>-4.3051268689623208E-3</v>
      </c>
    </row>
    <row r="28" spans="2:38" ht="3.75" customHeight="1" x14ac:dyDescent="0.25">
      <c r="C28" s="14"/>
      <c r="F28" s="14"/>
      <c r="G28" s="14"/>
      <c r="H28" s="14"/>
      <c r="I28" s="14"/>
      <c r="J28" s="14"/>
      <c r="K28" s="14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</row>
    <row r="29" spans="2:38" x14ac:dyDescent="0.25">
      <c r="B29" s="26" t="s">
        <v>31</v>
      </c>
      <c r="C29" s="27"/>
      <c r="D29" s="27"/>
      <c r="E29" s="27"/>
      <c r="F29" s="27"/>
      <c r="G29" s="27"/>
      <c r="H29" s="27"/>
      <c r="I29" s="27"/>
      <c r="J29" s="27"/>
      <c r="K29" s="27"/>
      <c r="L29" s="28">
        <f t="shared" ref="L29:AA29" si="9">SUM(L12,L24)</f>
        <v>342.30099999999999</v>
      </c>
      <c r="M29" s="28">
        <f t="shared" si="9"/>
        <v>350.03500099999997</v>
      </c>
      <c r="N29" s="28">
        <f t="shared" si="9"/>
        <v>378.35900100000003</v>
      </c>
      <c r="O29" s="28">
        <f t="shared" si="9"/>
        <v>387.62508164000008</v>
      </c>
      <c r="P29" s="28">
        <f t="shared" si="9"/>
        <v>639.75738698370208</v>
      </c>
      <c r="Q29" s="28">
        <f t="shared" si="9"/>
        <v>1062.0599395000002</v>
      </c>
      <c r="R29" s="28">
        <f t="shared" si="9"/>
        <v>1161.5115285000002</v>
      </c>
      <c r="S29" s="28">
        <f t="shared" si="9"/>
        <v>1003.429753000288</v>
      </c>
      <c r="T29" s="28">
        <f t="shared" si="9"/>
        <v>746.96212093788017</v>
      </c>
      <c r="U29" s="28">
        <f t="shared" si="9"/>
        <v>764.04449220000004</v>
      </c>
      <c r="V29" s="28">
        <f t="shared" si="9"/>
        <v>891.3160387057768</v>
      </c>
      <c r="W29" s="28">
        <f t="shared" si="9"/>
        <v>860.55837037695198</v>
      </c>
      <c r="X29" s="28">
        <f t="shared" si="9"/>
        <v>818.67500000000007</v>
      </c>
      <c r="Y29" s="28">
        <f t="shared" si="9"/>
        <v>834.54799999999989</v>
      </c>
      <c r="Z29" s="28">
        <f t="shared" si="9"/>
        <v>709.85987691000003</v>
      </c>
      <c r="AA29" s="28">
        <f t="shared" si="9"/>
        <v>719.68325613507795</v>
      </c>
      <c r="AB29" s="28">
        <f>SUM(AB12,AB24)</f>
        <v>786.56200000000001</v>
      </c>
      <c r="AC29" s="28">
        <f>SUM(AC12,AC24)</f>
        <v>772.04499999999996</v>
      </c>
      <c r="AD29" s="28">
        <f>SUM(AD12,AD24)</f>
        <v>826.05399999999997</v>
      </c>
      <c r="AE29" s="28">
        <f>SUM(AE12,AE24)</f>
        <v>783.26999999999987</v>
      </c>
      <c r="AF29" s="28">
        <f>SUM(AF12,AF24)</f>
        <v>748.41</v>
      </c>
      <c r="AG29" s="28"/>
    </row>
    <row r="30" spans="2:38" x14ac:dyDescent="0.25"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53">
        <f>AF30-AF29</f>
        <v>-748.41</v>
      </c>
      <c r="AH30" s="29"/>
      <c r="AI30" s="29"/>
      <c r="AJ30" s="29"/>
      <c r="AK30" s="29"/>
      <c r="AL30" s="29"/>
    </row>
    <row r="31" spans="2:38" x14ac:dyDescent="0.25">
      <c r="B31" s="30" t="s">
        <v>36</v>
      </c>
      <c r="C31" s="30"/>
      <c r="D31" s="30"/>
      <c r="E31" s="30"/>
      <c r="F31" s="30"/>
      <c r="G31" s="30"/>
      <c r="H31" s="30"/>
      <c r="I31" s="30"/>
      <c r="J31" s="30"/>
      <c r="K31" s="30"/>
      <c r="L31" s="31">
        <v>66025326</v>
      </c>
      <c r="M31" s="31">
        <v>66025326</v>
      </c>
      <c r="N31" s="31">
        <v>66025326</v>
      </c>
      <c r="O31" s="31">
        <v>66025326</v>
      </c>
      <c r="P31" s="31">
        <v>105279851</v>
      </c>
      <c r="Q31" s="31">
        <v>105279851</v>
      </c>
      <c r="R31" s="31">
        <v>105279851</v>
      </c>
      <c r="S31" s="31">
        <v>105279851</v>
      </c>
      <c r="T31" s="31">
        <v>105279851</v>
      </c>
      <c r="U31" s="31">
        <v>105279851</v>
      </c>
      <c r="V31" s="31">
        <v>115056388</v>
      </c>
      <c r="W31" s="31">
        <v>115056388</v>
      </c>
      <c r="X31" s="31">
        <v>115056388</v>
      </c>
      <c r="Y31" s="31">
        <v>115056388</v>
      </c>
      <c r="Z31" s="31">
        <v>115056388</v>
      </c>
      <c r="AA31" s="31">
        <v>115056388</v>
      </c>
      <c r="AB31" s="31">
        <v>115056388</v>
      </c>
      <c r="AC31" s="31">
        <v>115056388</v>
      </c>
      <c r="AD31" s="31">
        <v>115056388</v>
      </c>
      <c r="AE31" s="31">
        <v>115056388</v>
      </c>
      <c r="AF31" s="31">
        <v>115056388</v>
      </c>
      <c r="AG31" s="31"/>
      <c r="AH31" s="29"/>
      <c r="AI31" s="29"/>
      <c r="AJ31" s="29"/>
      <c r="AK31" s="29"/>
      <c r="AL31" s="29"/>
    </row>
    <row r="32" spans="2:38" x14ac:dyDescent="0.25">
      <c r="B32" s="32" t="s">
        <v>37</v>
      </c>
      <c r="C32" s="33"/>
      <c r="D32" s="33"/>
      <c r="E32" s="33"/>
      <c r="F32" s="33"/>
      <c r="G32" s="33"/>
      <c r="H32" s="33"/>
      <c r="I32" s="33"/>
      <c r="J32" s="33"/>
      <c r="K32" s="33"/>
      <c r="L32" s="34">
        <f t="shared" ref="L32:Q32" si="10">L29*10^6/L31</f>
        <v>5.184389396274999</v>
      </c>
      <c r="M32" s="34">
        <f t="shared" si="10"/>
        <v>5.3015262809910233</v>
      </c>
      <c r="N32" s="34">
        <f t="shared" si="10"/>
        <v>5.7305131821689157</v>
      </c>
      <c r="O32" s="34">
        <f t="shared" si="10"/>
        <v>5.8708544905935049</v>
      </c>
      <c r="P32" s="34">
        <f t="shared" si="10"/>
        <v>6.0767315009184619</v>
      </c>
      <c r="Q32" s="34">
        <f t="shared" si="10"/>
        <v>10.087969629630271</v>
      </c>
      <c r="R32" s="34">
        <f t="shared" ref="R32:U32" si="11">R29*10^6/R31</f>
        <v>11.032609919822173</v>
      </c>
      <c r="S32" s="34">
        <f t="shared" si="11"/>
        <v>9.5310711733462465</v>
      </c>
      <c r="T32" s="34">
        <f t="shared" si="11"/>
        <v>7.0950149895052581</v>
      </c>
      <c r="U32" s="34">
        <f t="shared" si="11"/>
        <v>7.2572717850825992</v>
      </c>
      <c r="V32" s="34">
        <f t="shared" ref="V32:W32" si="12">V29*10^6/V31</f>
        <v>7.7467757696841382</v>
      </c>
      <c r="W32" s="34">
        <f t="shared" si="12"/>
        <v>7.4794488627346087</v>
      </c>
      <c r="X32" s="34">
        <f t="shared" ref="X32:AA32" si="13">X29*10^6/X31</f>
        <v>7.1154241344687454</v>
      </c>
      <c r="Y32" s="34">
        <f t="shared" si="13"/>
        <v>7.2533825762025472</v>
      </c>
      <c r="Z32" s="34">
        <f t="shared" si="13"/>
        <v>6.1696694051441971</v>
      </c>
      <c r="AA32" s="34">
        <f t="shared" si="13"/>
        <v>6.2550482302214974</v>
      </c>
      <c r="AB32" s="34">
        <f t="shared" ref="AB32" si="14">AB29*10^6/AB31</f>
        <v>6.8363175106800673</v>
      </c>
      <c r="AC32" s="34">
        <f>AC29*10^6/AC31</f>
        <v>6.710144594492224</v>
      </c>
      <c r="AD32" s="34">
        <f>AD29*10^6/AD31</f>
        <v>7.1795579051204008</v>
      </c>
      <c r="AE32" s="34">
        <f>AE29*10^6/AE31</f>
        <v>6.8077054530861849</v>
      </c>
      <c r="AF32" s="34">
        <f>AF29*10^6/AF31</f>
        <v>6.5047235795373659</v>
      </c>
      <c r="AG32" s="34"/>
      <c r="AH32" s="29"/>
      <c r="AI32" s="29"/>
      <c r="AJ32" s="29"/>
      <c r="AK32" s="29"/>
      <c r="AL32" s="29"/>
    </row>
    <row r="33" spans="2:38" x14ac:dyDescent="0.25">
      <c r="B33" s="35">
        <v>1</v>
      </c>
      <c r="C33" s="35">
        <f>B33+1</f>
        <v>2</v>
      </c>
      <c r="D33" s="35">
        <f t="shared" ref="D33:G33" si="15">C33+1</f>
        <v>3</v>
      </c>
      <c r="E33" s="35">
        <f t="shared" si="15"/>
        <v>4</v>
      </c>
      <c r="F33" s="35">
        <f t="shared" si="15"/>
        <v>5</v>
      </c>
      <c r="G33" s="35">
        <f t="shared" si="15"/>
        <v>6</v>
      </c>
      <c r="H33" s="35">
        <f>G33+1</f>
        <v>7</v>
      </c>
      <c r="I33" s="35">
        <f t="shared" ref="I33:S33" si="16">H33+1</f>
        <v>8</v>
      </c>
      <c r="J33" s="35">
        <f t="shared" si="16"/>
        <v>9</v>
      </c>
      <c r="K33" s="35">
        <f t="shared" si="16"/>
        <v>10</v>
      </c>
      <c r="L33" s="35">
        <f t="shared" si="16"/>
        <v>11</v>
      </c>
      <c r="M33" s="35">
        <f t="shared" si="16"/>
        <v>12</v>
      </c>
      <c r="N33" s="35">
        <f t="shared" si="16"/>
        <v>13</v>
      </c>
      <c r="O33" s="35">
        <f t="shared" si="16"/>
        <v>14</v>
      </c>
      <c r="P33" s="35">
        <f t="shared" si="16"/>
        <v>15</v>
      </c>
      <c r="Q33" s="35">
        <f t="shared" si="16"/>
        <v>16</v>
      </c>
      <c r="R33" s="35">
        <f t="shared" si="16"/>
        <v>17</v>
      </c>
      <c r="S33" s="35">
        <f t="shared" si="16"/>
        <v>18</v>
      </c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29"/>
      <c r="AI33" s="29"/>
      <c r="AJ33" s="29"/>
      <c r="AK33" s="29"/>
      <c r="AL33" s="29"/>
    </row>
    <row r="34" spans="2:38" x14ac:dyDescent="0.25">
      <c r="B34" s="8" t="s">
        <v>14</v>
      </c>
      <c r="C34" s="9"/>
      <c r="D34" s="8"/>
      <c r="E34" s="8"/>
      <c r="F34" s="9"/>
      <c r="G34" s="9"/>
      <c r="H34" s="9"/>
      <c r="I34" s="9"/>
      <c r="J34" s="9"/>
      <c r="K34" s="9"/>
      <c r="L34" s="10" t="str">
        <f t="shared" ref="L34:Z34" si="17">L11</f>
        <v>2T20</v>
      </c>
      <c r="M34" s="10" t="str">
        <f t="shared" si="17"/>
        <v>3T20</v>
      </c>
      <c r="N34" s="10" t="str">
        <f t="shared" si="17"/>
        <v>4T20</v>
      </c>
      <c r="O34" s="10" t="str">
        <f t="shared" si="17"/>
        <v>1T21</v>
      </c>
      <c r="P34" s="10" t="str">
        <f t="shared" si="17"/>
        <v>2T21</v>
      </c>
      <c r="Q34" s="10" t="str">
        <f t="shared" si="17"/>
        <v>3T21</v>
      </c>
      <c r="R34" s="10" t="str">
        <f t="shared" si="17"/>
        <v>4T21</v>
      </c>
      <c r="S34" s="10" t="str">
        <f t="shared" si="17"/>
        <v>1T22</v>
      </c>
      <c r="T34" s="10" t="str">
        <f t="shared" si="17"/>
        <v>2T22</v>
      </c>
      <c r="U34" s="10" t="str">
        <f t="shared" si="17"/>
        <v>3T22</v>
      </c>
      <c r="V34" s="10" t="str">
        <f t="shared" si="17"/>
        <v>4T22</v>
      </c>
      <c r="W34" s="10" t="str">
        <f t="shared" si="17"/>
        <v>1T23</v>
      </c>
      <c r="X34" s="10" t="str">
        <f t="shared" si="17"/>
        <v>2T23</v>
      </c>
      <c r="Y34" s="10" t="str">
        <f t="shared" si="17"/>
        <v>3T23</v>
      </c>
      <c r="Z34" s="10" t="str">
        <f t="shared" si="17"/>
        <v>4T23</v>
      </c>
      <c r="AA34" s="10" t="s">
        <v>71</v>
      </c>
      <c r="AB34" s="10" t="s">
        <v>72</v>
      </c>
      <c r="AC34" s="10" t="str">
        <f>AC11</f>
        <v>3T24</v>
      </c>
      <c r="AD34" s="10" t="s">
        <v>74</v>
      </c>
      <c r="AE34" s="10" t="s">
        <v>75</v>
      </c>
      <c r="AF34" s="10" t="str">
        <f>AF11</f>
        <v>2T25</v>
      </c>
      <c r="AG34" s="10"/>
    </row>
    <row r="35" spans="2:38" x14ac:dyDescent="0.25">
      <c r="B35" s="2" t="s">
        <v>0</v>
      </c>
      <c r="C35" s="2"/>
      <c r="D35" s="2"/>
      <c r="E35" s="2"/>
      <c r="F35" s="2"/>
      <c r="G35" s="2"/>
      <c r="H35" s="2"/>
      <c r="I35" s="2"/>
      <c r="J35" s="2"/>
      <c r="K35" s="2"/>
      <c r="L35" s="4">
        <f>SUM(L36,L44,L51)</f>
        <v>342.30100000000004</v>
      </c>
      <c r="M35" s="4">
        <f t="shared" ref="M35:AA35" si="18">IF(SUM(M36,M44,M51)=0,"",SUM(M36,M44,M51))</f>
        <v>350.03500099999997</v>
      </c>
      <c r="N35" s="4">
        <f t="shared" si="18"/>
        <v>378.35900100000003</v>
      </c>
      <c r="O35" s="4">
        <f t="shared" si="18"/>
        <v>387.62508163999996</v>
      </c>
      <c r="P35" s="4">
        <f t="shared" si="18"/>
        <v>639.75738698370208</v>
      </c>
      <c r="Q35" s="4">
        <f t="shared" si="18"/>
        <v>1062.0599394999999</v>
      </c>
      <c r="R35" s="4">
        <f t="shared" si="18"/>
        <v>1161.5115284999999</v>
      </c>
      <c r="S35" s="4">
        <f t="shared" si="18"/>
        <v>1003.4297530002881</v>
      </c>
      <c r="T35" s="4">
        <f t="shared" si="18"/>
        <v>746.96212093788017</v>
      </c>
      <c r="U35" s="4">
        <f t="shared" si="18"/>
        <v>764.04449219999992</v>
      </c>
      <c r="V35" s="4">
        <f t="shared" si="18"/>
        <v>891.3160387057768</v>
      </c>
      <c r="W35" s="4">
        <f t="shared" si="18"/>
        <v>860.55837037695198</v>
      </c>
      <c r="X35" s="4">
        <f t="shared" si="18"/>
        <v>818.67500000000018</v>
      </c>
      <c r="Y35" s="4">
        <f t="shared" si="18"/>
        <v>834.54799999999989</v>
      </c>
      <c r="Z35" s="4">
        <f t="shared" si="18"/>
        <v>709.85987691000003</v>
      </c>
      <c r="AA35" s="4">
        <f t="shared" si="18"/>
        <v>719.68325613507784</v>
      </c>
      <c r="AB35" s="4">
        <f t="shared" ref="AB35:AC35" si="19">IF(SUM(AB36,AB44,AB51)=0,"",SUM(AB36,AB44,AB51))</f>
        <v>786.56200000000013</v>
      </c>
      <c r="AC35" s="4">
        <f t="shared" si="19"/>
        <v>772.04500000000007</v>
      </c>
      <c r="AD35" s="4">
        <f>IF(SUM(AD36,AD44,AD51)=0,"",SUM(AD36,AD44,AD51))</f>
        <v>826.05399999999997</v>
      </c>
      <c r="AE35" s="4">
        <f>IF(SUM(AE36,AE44,AE51)=0,"",SUM(AE36,AE44,AE51))</f>
        <v>783.26999999999987</v>
      </c>
      <c r="AF35" s="4">
        <f>IF(SUM(AF36,AF44,AF51)=0,"",SUM(AF36,AF44,AF51))</f>
        <v>748.41</v>
      </c>
      <c r="AG35" s="3"/>
    </row>
    <row r="36" spans="2:38" x14ac:dyDescent="0.25">
      <c r="B36" s="36" t="s">
        <v>32</v>
      </c>
      <c r="C36" s="30"/>
      <c r="D36" s="30"/>
      <c r="E36" s="30"/>
      <c r="F36" s="30"/>
      <c r="G36" s="30"/>
      <c r="H36" s="30"/>
      <c r="I36" s="30"/>
      <c r="J36" s="30"/>
      <c r="K36" s="30"/>
      <c r="L36" s="37">
        <f t="shared" ref="L36:AB36" si="20">SUM(L37:L41)</f>
        <v>291.161</v>
      </c>
      <c r="M36" s="37">
        <f t="shared" si="20"/>
        <v>315.95</v>
      </c>
      <c r="N36" s="37">
        <f t="shared" si="20"/>
        <v>446.05900000000003</v>
      </c>
      <c r="O36" s="37">
        <f t="shared" si="20"/>
        <v>519.66800000000001</v>
      </c>
      <c r="P36" s="37">
        <f t="shared" si="20"/>
        <v>481.35038698370204</v>
      </c>
      <c r="Q36" s="37">
        <f t="shared" si="20"/>
        <v>981.82062150000002</v>
      </c>
      <c r="R36" s="37">
        <f t="shared" si="20"/>
        <v>1127.7027772660001</v>
      </c>
      <c r="S36" s="37">
        <f t="shared" si="20"/>
        <v>980.54804228227204</v>
      </c>
      <c r="T36" s="37">
        <f t="shared" si="20"/>
        <v>761.3304843425401</v>
      </c>
      <c r="U36" s="37">
        <f t="shared" si="20"/>
        <v>791.14296536907602</v>
      </c>
      <c r="V36" s="37">
        <f t="shared" si="20"/>
        <v>871.50087053774507</v>
      </c>
      <c r="W36" s="37">
        <f t="shared" si="20"/>
        <v>845.89286966512793</v>
      </c>
      <c r="X36" s="37">
        <f t="shared" si="20"/>
        <v>816.23947815000008</v>
      </c>
      <c r="Y36" s="37">
        <f t="shared" si="20"/>
        <v>851.57399999999996</v>
      </c>
      <c r="Z36" s="37">
        <f t="shared" si="20"/>
        <v>731.64600000000007</v>
      </c>
      <c r="AA36" s="37">
        <f t="shared" si="20"/>
        <v>765.39357509261401</v>
      </c>
      <c r="AB36" s="37">
        <f t="shared" si="20"/>
        <v>724.24384236999992</v>
      </c>
      <c r="AC36" s="37">
        <f>SUM(AC37:AC41)</f>
        <v>711.80184236999992</v>
      </c>
      <c r="AD36" s="37">
        <f>SUM(AD37:AD41)</f>
        <v>777.78399999999999</v>
      </c>
      <c r="AE36" s="37">
        <f>SUM(AE37:AE41)</f>
        <v>749.87400000000002</v>
      </c>
      <c r="AF36" s="37">
        <f>SUM(AF37:AF41)</f>
        <v>718.69299999999998</v>
      </c>
      <c r="AG36" s="38"/>
    </row>
    <row r="37" spans="2:38" ht="13.5" customHeight="1" x14ac:dyDescent="0.25">
      <c r="B37" s="13" t="s">
        <v>1</v>
      </c>
      <c r="L37" s="39">
        <f>VLOOKUP($B37,$B$13:$Q$22,L$33,FALSE)</f>
        <v>84.766999999999996</v>
      </c>
      <c r="M37" s="16">
        <f t="shared" ref="M37:Q41" si="21">VLOOKUP($B37,$B$13:$Q$21,M$33,FALSE)</f>
        <v>91.891999999999996</v>
      </c>
      <c r="N37" s="16">
        <f t="shared" si="21"/>
        <v>210.61000000000004</v>
      </c>
      <c r="O37" s="16">
        <f t="shared" si="21"/>
        <v>264.24200000000002</v>
      </c>
      <c r="P37" s="16">
        <f t="shared" si="21"/>
        <v>237.82535603391602</v>
      </c>
      <c r="Q37" s="16">
        <f t="shared" si="21"/>
        <v>444.4751316</v>
      </c>
      <c r="R37" s="16">
        <f t="shared" ref="R37:R41" si="22">VLOOKUP($B37,$B$13:$R$21,R$33,FALSE)</f>
        <v>538.06156676600006</v>
      </c>
      <c r="S37" s="16">
        <f t="shared" ref="S37:S41" si="23">VLOOKUP($B37,$B$13:$S$21,S$33,FALSE)</f>
        <v>448.77215050587796</v>
      </c>
      <c r="T37" s="16">
        <f t="shared" ref="T37:AF41" si="24">INDEX(T$13:T$24,MATCH($B37,$B$13:$B$24,0))</f>
        <v>381.93489206964006</v>
      </c>
      <c r="U37" s="16">
        <f t="shared" si="24"/>
        <v>394.05893583689402</v>
      </c>
      <c r="V37" s="16">
        <f t="shared" si="24"/>
        <v>557.82271132298604</v>
      </c>
      <c r="W37" s="16">
        <f t="shared" si="24"/>
        <v>539.62396021939594</v>
      </c>
      <c r="X37" s="16">
        <f t="shared" si="24"/>
        <v>529.17600000000004</v>
      </c>
      <c r="Y37" s="16">
        <f t="shared" si="24"/>
        <v>562.59799999999996</v>
      </c>
      <c r="Z37" s="16">
        <f t="shared" si="24"/>
        <v>455.58699999999999</v>
      </c>
      <c r="AA37" s="16">
        <f t="shared" si="24"/>
        <v>481.935884350008</v>
      </c>
      <c r="AB37" s="16">
        <f t="shared" si="24"/>
        <v>447.24200000000002</v>
      </c>
      <c r="AC37" s="16">
        <f t="shared" si="24"/>
        <v>440.54399999999998</v>
      </c>
      <c r="AD37" s="16">
        <f>INDEX(AD$13:AD$24,MATCH($B37,$B$13:$B$24,0))</f>
        <v>451.44299999999998</v>
      </c>
      <c r="AE37" s="16">
        <f>INDEX(AE$13:AE$24,MATCH($B37,$B$13:$B$24,0))</f>
        <v>430.303</v>
      </c>
      <c r="AF37" s="16">
        <f>INDEX(AF$13:AF$24,MATCH($B37,$B$13:$B$24,0))</f>
        <v>408.93900000000002</v>
      </c>
      <c r="AG37" s="40"/>
    </row>
    <row r="38" spans="2:38" ht="13.5" customHeight="1" x14ac:dyDescent="0.25">
      <c r="B38" s="13" t="s">
        <v>2</v>
      </c>
      <c r="L38" s="41">
        <f>VLOOKUP($B38,$B$13:$Q$21,L$33,FALSE)</f>
        <v>42.334000000000003</v>
      </c>
      <c r="M38" s="16">
        <f t="shared" si="21"/>
        <v>45.893999999999998</v>
      </c>
      <c r="N38" s="16">
        <f t="shared" si="21"/>
        <v>57.348999999999997</v>
      </c>
      <c r="O38" s="16">
        <f t="shared" si="21"/>
        <v>63.77</v>
      </c>
      <c r="P38" s="39">
        <f t="shared" si="21"/>
        <v>51.942999999999998</v>
      </c>
      <c r="Q38" s="16">
        <f t="shared" si="21"/>
        <v>96.494956000000002</v>
      </c>
      <c r="R38" s="16">
        <f t="shared" si="22"/>
        <v>114.4393135</v>
      </c>
      <c r="S38" s="39">
        <f t="shared" si="23"/>
        <v>97.161240868498012</v>
      </c>
      <c r="T38" s="16">
        <f t="shared" si="24"/>
        <v>77.87770789212</v>
      </c>
      <c r="U38" s="16">
        <f t="shared" si="24"/>
        <v>89.985010022958008</v>
      </c>
      <c r="V38" s="16">
        <f t="shared" si="24"/>
        <v>99.463927418257981</v>
      </c>
      <c r="W38" s="16">
        <f t="shared" si="24"/>
        <v>96.005132629275991</v>
      </c>
      <c r="X38" s="16">
        <f t="shared" si="24"/>
        <v>76.777000000000001</v>
      </c>
      <c r="Y38" s="16">
        <f t="shared" si="24"/>
        <v>83.18</v>
      </c>
      <c r="Z38" s="16">
        <f t="shared" si="24"/>
        <v>79.613</v>
      </c>
      <c r="AA38" s="16">
        <f t="shared" si="24"/>
        <v>87.038596255116005</v>
      </c>
      <c r="AB38" s="16">
        <f t="shared" si="24"/>
        <v>80.614999999999995</v>
      </c>
      <c r="AC38" s="16">
        <f>INDEX(AC$13:AC$24,MATCH($B38,$B$13:$B$24,0))</f>
        <v>74.944000000000003</v>
      </c>
      <c r="AD38" s="16">
        <f>INDEX(AD$13:AD$24,MATCH($B38,$B$13:$B$24,0))</f>
        <v>82.852999999999994</v>
      </c>
      <c r="AE38" s="16">
        <f>INDEX(AE$13:AE$24,MATCH($B38,$B$13:$B$24,0))</f>
        <v>76.113</v>
      </c>
      <c r="AF38" s="16">
        <f>INDEX(AF$13:AF$24,MATCH($B38,$B$13:$B$24,0))</f>
        <v>66.325999999999993</v>
      </c>
      <c r="AG38" s="42"/>
    </row>
    <row r="39" spans="2:38" ht="13.5" customHeight="1" x14ac:dyDescent="0.25">
      <c r="B39" s="13" t="s">
        <v>3</v>
      </c>
      <c r="L39" s="41">
        <f>VLOOKUP($B39,$B$13:$Q$21,L$33,FALSE)</f>
        <v>164.06</v>
      </c>
      <c r="M39" s="16">
        <f t="shared" si="21"/>
        <v>163.16399999999999</v>
      </c>
      <c r="N39" s="16">
        <f t="shared" si="21"/>
        <v>163.09999999999997</v>
      </c>
      <c r="O39" s="16">
        <f t="shared" si="21"/>
        <v>163.02699999999999</v>
      </c>
      <c r="P39" s="16">
        <f t="shared" si="21"/>
        <v>162.95303094978601</v>
      </c>
      <c r="Q39" s="16">
        <f t="shared" si="21"/>
        <v>157.5685392</v>
      </c>
      <c r="R39" s="16">
        <f t="shared" si="22"/>
        <v>157.51519300000001</v>
      </c>
      <c r="S39" s="16">
        <f t="shared" si="23"/>
        <v>157.46290297598799</v>
      </c>
      <c r="T39" s="16">
        <f t="shared" si="24"/>
        <v>103.79708169839999</v>
      </c>
      <c r="U39" s="16">
        <f t="shared" si="24"/>
        <v>103.77072956138402</v>
      </c>
      <c r="V39" s="16">
        <f t="shared" si="24"/>
        <v>103.709967079582</v>
      </c>
      <c r="W39" s="16">
        <f t="shared" si="24"/>
        <v>100.019298666456</v>
      </c>
      <c r="X39" s="16">
        <f t="shared" si="24"/>
        <v>100.042</v>
      </c>
      <c r="Y39" s="16">
        <f t="shared" si="24"/>
        <v>100.009</v>
      </c>
      <c r="Z39" s="16">
        <f t="shared" si="24"/>
        <v>99.95</v>
      </c>
      <c r="AA39" s="16">
        <f t="shared" si="24"/>
        <v>99.922583327490003</v>
      </c>
      <c r="AB39" s="16">
        <f t="shared" si="24"/>
        <v>99.893000000000001</v>
      </c>
      <c r="AC39" s="16">
        <f t="shared" si="24"/>
        <v>99.82</v>
      </c>
      <c r="AD39" s="16">
        <f t="shared" si="24"/>
        <v>99.783000000000001</v>
      </c>
      <c r="AE39" s="16">
        <f t="shared" si="24"/>
        <v>99.753</v>
      </c>
      <c r="AF39" s="16">
        <f t="shared" si="24"/>
        <v>99.722999999999999</v>
      </c>
      <c r="AG39" s="43"/>
    </row>
    <row r="40" spans="2:38" ht="13.5" customHeight="1" x14ac:dyDescent="0.25">
      <c r="B40" s="13" t="s">
        <v>5</v>
      </c>
      <c r="L40" s="41">
        <f>VLOOKUP($B40,$B$13:$Q$21,L$33,FALSE)</f>
        <v>0</v>
      </c>
      <c r="M40" s="16">
        <f t="shared" si="21"/>
        <v>15</v>
      </c>
      <c r="N40" s="16">
        <f t="shared" si="21"/>
        <v>15</v>
      </c>
      <c r="O40" s="16">
        <f t="shared" si="21"/>
        <v>15</v>
      </c>
      <c r="P40" s="16">
        <f t="shared" si="21"/>
        <v>15</v>
      </c>
      <c r="Q40" s="16">
        <f t="shared" si="21"/>
        <v>43.776165499999998</v>
      </c>
      <c r="R40" s="16">
        <f t="shared" si="22"/>
        <v>50.573</v>
      </c>
      <c r="S40" s="16">
        <f t="shared" si="23"/>
        <v>50.354558857280018</v>
      </c>
      <c r="T40" s="16">
        <f t="shared" si="24"/>
        <v>33.236739908460002</v>
      </c>
      <c r="U40" s="16">
        <f t="shared" si="24"/>
        <v>33.236739912780003</v>
      </c>
      <c r="V40" s="16">
        <f t="shared" si="24"/>
        <v>48.881148619999969</v>
      </c>
      <c r="W40" s="16">
        <f t="shared" si="24"/>
        <v>48.881148619999969</v>
      </c>
      <c r="X40" s="16">
        <f t="shared" si="24"/>
        <v>48.881148619999969</v>
      </c>
      <c r="Y40" s="16">
        <f t="shared" si="24"/>
        <v>44.423670469999898</v>
      </c>
      <c r="Z40" s="16">
        <f t="shared" si="24"/>
        <v>43.747</v>
      </c>
      <c r="AA40" s="16">
        <f t="shared" si="24"/>
        <v>43.747050999999999</v>
      </c>
      <c r="AB40" s="16">
        <f t="shared" si="24"/>
        <v>43.747050889999997</v>
      </c>
      <c r="AC40" s="16">
        <f t="shared" si="24"/>
        <v>43.747050889999997</v>
      </c>
      <c r="AD40" s="16">
        <f t="shared" si="24"/>
        <v>48.501705728646364</v>
      </c>
      <c r="AE40" s="16">
        <f t="shared" si="24"/>
        <v>48.501705728646364</v>
      </c>
      <c r="AF40" s="16">
        <f t="shared" si="24"/>
        <v>48.501705728646364</v>
      </c>
      <c r="AG40" s="44"/>
    </row>
    <row r="41" spans="2:38" ht="13.5" customHeight="1" x14ac:dyDescent="0.25">
      <c r="B41" s="13" t="s">
        <v>57</v>
      </c>
      <c r="L41" s="41">
        <f>VLOOKUP($B41,$B$13:$Q$21,L$33,FALSE)</f>
        <v>0</v>
      </c>
      <c r="M41" s="16">
        <f t="shared" si="21"/>
        <v>0</v>
      </c>
      <c r="N41" s="16">
        <f t="shared" si="21"/>
        <v>0</v>
      </c>
      <c r="O41" s="16">
        <f t="shared" si="21"/>
        <v>13.629</v>
      </c>
      <c r="P41" s="16">
        <f t="shared" si="21"/>
        <v>13.629</v>
      </c>
      <c r="Q41" s="16">
        <f t="shared" si="21"/>
        <v>239.50582919999999</v>
      </c>
      <c r="R41" s="16">
        <f t="shared" si="22"/>
        <v>267.11370399999998</v>
      </c>
      <c r="S41" s="16">
        <f t="shared" si="23"/>
        <v>226.79718907462797</v>
      </c>
      <c r="T41" s="16">
        <f t="shared" si="24"/>
        <v>164.48406277392002</v>
      </c>
      <c r="U41" s="16">
        <f t="shared" si="24"/>
        <v>170.09155003506001</v>
      </c>
      <c r="V41" s="16">
        <f t="shared" si="24"/>
        <v>61.623116096918992</v>
      </c>
      <c r="W41" s="16">
        <f t="shared" si="24"/>
        <v>61.363329530000001</v>
      </c>
      <c r="X41" s="16">
        <f t="shared" si="24"/>
        <v>61.363329530000001</v>
      </c>
      <c r="Y41" s="16">
        <f t="shared" si="24"/>
        <v>61.363329530000001</v>
      </c>
      <c r="Z41" s="16">
        <f t="shared" si="24"/>
        <v>52.749000000000002</v>
      </c>
      <c r="AA41" s="16">
        <f t="shared" si="24"/>
        <v>52.749460159999998</v>
      </c>
      <c r="AB41" s="16">
        <f t="shared" si="24"/>
        <v>52.746791479999999</v>
      </c>
      <c r="AC41" s="16">
        <f t="shared" si="24"/>
        <v>52.746791479999999</v>
      </c>
      <c r="AD41" s="16">
        <f t="shared" si="24"/>
        <v>95.203294271353641</v>
      </c>
      <c r="AE41" s="16">
        <f t="shared" si="24"/>
        <v>95.203294271353641</v>
      </c>
      <c r="AF41" s="16">
        <f t="shared" si="24"/>
        <v>95.203294271353641</v>
      </c>
      <c r="AG41" s="40"/>
    </row>
    <row r="42" spans="2:38" x14ac:dyDescent="0.25"/>
    <row r="43" spans="2:38" ht="3.75" customHeight="1" x14ac:dyDescent="0.25">
      <c r="B43" s="13"/>
      <c r="L43" s="41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23"/>
    </row>
    <row r="44" spans="2:38" ht="13.5" customHeight="1" x14ac:dyDescent="0.25">
      <c r="B44" s="36" t="s">
        <v>33</v>
      </c>
      <c r="C44" s="30"/>
      <c r="D44" s="30"/>
      <c r="E44" s="30"/>
      <c r="F44" s="30"/>
      <c r="G44" s="30"/>
      <c r="H44" s="30"/>
      <c r="I44" s="30"/>
      <c r="J44" s="30"/>
      <c r="K44" s="30"/>
      <c r="L44" s="45">
        <f t="shared" ref="L44:AB44" si="25">SUM(L45:L49)</f>
        <v>36.308999999999997</v>
      </c>
      <c r="M44" s="45">
        <f t="shared" si="25"/>
        <v>38.373000000000005</v>
      </c>
      <c r="N44" s="45">
        <f t="shared" si="25"/>
        <v>36.667000000000002</v>
      </c>
      <c r="O44" s="45">
        <f t="shared" si="25"/>
        <v>39.198999999999998</v>
      </c>
      <c r="P44" s="45">
        <f t="shared" si="25"/>
        <v>35.625</v>
      </c>
      <c r="Q44" s="45">
        <f t="shared" si="25"/>
        <v>40.632317999999998</v>
      </c>
      <c r="R44" s="45">
        <f t="shared" si="25"/>
        <v>28.533013499999999</v>
      </c>
      <c r="S44" s="45">
        <f t="shared" si="25"/>
        <v>33.679094663324001</v>
      </c>
      <c r="T44" s="45">
        <f t="shared" si="25"/>
        <v>37.225375343640003</v>
      </c>
      <c r="U44" s="45">
        <f t="shared" si="25"/>
        <v>40.856550437747998</v>
      </c>
      <c r="V44" s="45">
        <f t="shared" si="25"/>
        <v>39.429072470505993</v>
      </c>
      <c r="W44" s="45">
        <f t="shared" si="25"/>
        <v>48.943515759112003</v>
      </c>
      <c r="X44" s="45">
        <f t="shared" si="25"/>
        <v>50.45</v>
      </c>
      <c r="Y44" s="45">
        <f t="shared" si="25"/>
        <v>57.431000000000004</v>
      </c>
      <c r="Z44" s="45">
        <f t="shared" si="25"/>
        <v>55.804000000000009</v>
      </c>
      <c r="AA44" s="45">
        <f t="shared" si="25"/>
        <v>57.702687603000001</v>
      </c>
      <c r="AB44" s="45">
        <f t="shared" si="25"/>
        <v>64.099999999999994</v>
      </c>
      <c r="AC44" s="45">
        <f>SUM(AC45:AC49)</f>
        <v>62.821999999999996</v>
      </c>
      <c r="AD44" s="45">
        <f>SUM(AD45:AD49)</f>
        <v>75.509</v>
      </c>
      <c r="AE44" s="45">
        <f>SUM(AE45:AE49)</f>
        <v>75.344000000000008</v>
      </c>
      <c r="AF44" s="45">
        <f>SUM(AF45:AF49)</f>
        <v>74.123000000000005</v>
      </c>
      <c r="AG44" s="46"/>
    </row>
    <row r="45" spans="2:38" ht="13.5" customHeight="1" x14ac:dyDescent="0.25">
      <c r="B45" s="13" t="s">
        <v>4</v>
      </c>
      <c r="L45" s="41">
        <f t="shared" ref="L45:Q47" si="26">VLOOKUP($B45,$B$13:$Q$21,L$33,FALSE)</f>
        <v>26.016999999999999</v>
      </c>
      <c r="M45" s="16">
        <f t="shared" si="26"/>
        <v>28.204000000000001</v>
      </c>
      <c r="N45" s="16">
        <f t="shared" si="26"/>
        <v>26.538</v>
      </c>
      <c r="O45" s="16">
        <f t="shared" si="26"/>
        <v>29.094999999999999</v>
      </c>
      <c r="P45" s="16">
        <f t="shared" si="26"/>
        <v>25.545999999999999</v>
      </c>
      <c r="Q45" s="16">
        <f t="shared" si="26"/>
        <v>27.7790158</v>
      </c>
      <c r="R45" s="16">
        <f>VLOOKUP($B45,$B$13:$R$21,R$33,FALSE)</f>
        <v>28.499613499999999</v>
      </c>
      <c r="S45" s="16">
        <f>VLOOKUP($B45,$B$13:$S$21,S$33,FALSE)</f>
        <v>24.194958095284001</v>
      </c>
      <c r="T45" s="16">
        <f t="shared" ref="T45:AF48" si="27">INDEX(T$13:T$24,MATCH($B45,$B$13:$B$24,0))</f>
        <v>26.749375343640001</v>
      </c>
      <c r="U45" s="16">
        <f t="shared" si="27"/>
        <v>30.043350437748</v>
      </c>
      <c r="V45" s="16">
        <f t="shared" si="27"/>
        <v>28.993672470505995</v>
      </c>
      <c r="W45" s="16">
        <f t="shared" si="27"/>
        <v>28.230724959111999</v>
      </c>
      <c r="X45" s="16">
        <f t="shared" si="27"/>
        <v>26.78</v>
      </c>
      <c r="Y45" s="16">
        <f t="shared" si="27"/>
        <v>27.826000000000001</v>
      </c>
      <c r="Z45" s="16">
        <f t="shared" si="27"/>
        <v>27.047000000000001</v>
      </c>
      <c r="AA45" s="16">
        <f t="shared" si="27"/>
        <v>27.912426321516001</v>
      </c>
      <c r="AB45" s="16">
        <f t="shared" si="27"/>
        <v>31.058</v>
      </c>
      <c r="AC45" s="16">
        <f t="shared" si="27"/>
        <v>30.439</v>
      </c>
      <c r="AD45" s="16">
        <f t="shared" si="27"/>
        <v>34.738999999999997</v>
      </c>
      <c r="AE45" s="16">
        <f t="shared" si="27"/>
        <v>32.213999999999999</v>
      </c>
      <c r="AF45" s="16">
        <f t="shared" si="27"/>
        <v>30.614000000000001</v>
      </c>
      <c r="AG45" s="23"/>
    </row>
    <row r="46" spans="2:38" ht="13.5" customHeight="1" x14ac:dyDescent="0.25">
      <c r="B46" s="13" t="s">
        <v>65</v>
      </c>
      <c r="L46" s="41">
        <f t="shared" si="26"/>
        <v>0</v>
      </c>
      <c r="M46" s="16">
        <f t="shared" si="26"/>
        <v>0</v>
      </c>
      <c r="N46" s="16">
        <f t="shared" si="26"/>
        <v>0</v>
      </c>
      <c r="O46" s="16">
        <f t="shared" si="26"/>
        <v>0</v>
      </c>
      <c r="P46" s="16">
        <f t="shared" si="26"/>
        <v>0</v>
      </c>
      <c r="Q46" s="16">
        <f t="shared" si="26"/>
        <v>0</v>
      </c>
      <c r="R46" s="16">
        <f>VLOOKUP($B46,$B$13:$R$21,R$33,FALSE)</f>
        <v>0</v>
      </c>
      <c r="S46" s="16">
        <f>VLOOKUP($B46,$B$13:$S$21,S$33,FALSE)</f>
        <v>0</v>
      </c>
      <c r="T46" s="16">
        <f t="shared" si="27"/>
        <v>0</v>
      </c>
      <c r="U46" s="16">
        <f t="shared" si="27"/>
        <v>0</v>
      </c>
      <c r="V46" s="16">
        <f t="shared" si="27"/>
        <v>0</v>
      </c>
      <c r="W46" s="16">
        <f t="shared" si="27"/>
        <v>10.5519908</v>
      </c>
      <c r="X46" s="16">
        <f t="shared" si="27"/>
        <v>10.009</v>
      </c>
      <c r="Y46" s="16">
        <f t="shared" si="27"/>
        <v>10.401</v>
      </c>
      <c r="Z46" s="16">
        <f t="shared" si="27"/>
        <v>10.055</v>
      </c>
      <c r="AA46" s="16">
        <f t="shared" si="27"/>
        <v>10.4895219</v>
      </c>
      <c r="AB46" s="16">
        <f t="shared" si="27"/>
        <v>11.568</v>
      </c>
      <c r="AC46" s="16">
        <f t="shared" si="27"/>
        <v>11.337</v>
      </c>
      <c r="AD46" s="16">
        <f t="shared" si="27"/>
        <v>12.885999999999999</v>
      </c>
      <c r="AE46" s="16">
        <f t="shared" si="27"/>
        <v>11.95</v>
      </c>
      <c r="AF46" s="16">
        <f t="shared" si="27"/>
        <v>13.702999999999999</v>
      </c>
      <c r="AG46" s="23"/>
    </row>
    <row r="47" spans="2:38" ht="13.5" customHeight="1" x14ac:dyDescent="0.25">
      <c r="B47" s="13" t="s">
        <v>53</v>
      </c>
      <c r="L47" s="41">
        <f t="shared" si="26"/>
        <v>0</v>
      </c>
      <c r="M47" s="16">
        <f t="shared" si="26"/>
        <v>0</v>
      </c>
      <c r="N47" s="16">
        <f t="shared" si="26"/>
        <v>0</v>
      </c>
      <c r="O47" s="16">
        <f t="shared" si="26"/>
        <v>0</v>
      </c>
      <c r="P47" s="16">
        <f t="shared" si="26"/>
        <v>0</v>
      </c>
      <c r="Q47" s="16">
        <f t="shared" si="26"/>
        <v>0</v>
      </c>
      <c r="R47" s="16">
        <f>VLOOKUP($B47,$B$13:$R$21,R$33,FALSE)</f>
        <v>0</v>
      </c>
      <c r="S47" s="16">
        <f>VLOOKUP($B47,$B$13:$S$21,S$33,FALSE)</f>
        <v>9.4756</v>
      </c>
      <c r="T47" s="16">
        <f t="shared" si="27"/>
        <v>10.476000000000001</v>
      </c>
      <c r="U47" s="16">
        <f t="shared" si="27"/>
        <v>10.8132</v>
      </c>
      <c r="V47" s="16">
        <f t="shared" si="27"/>
        <v>10.4354</v>
      </c>
      <c r="W47" s="16">
        <f t="shared" si="27"/>
        <v>10.1608</v>
      </c>
      <c r="X47" s="16">
        <f t="shared" si="27"/>
        <v>13.661</v>
      </c>
      <c r="Y47" s="16">
        <f t="shared" si="27"/>
        <v>14.196</v>
      </c>
      <c r="Z47" s="16">
        <f t="shared" si="27"/>
        <v>13.861000000000001</v>
      </c>
      <c r="AA47" s="16">
        <f t="shared" si="27"/>
        <v>14.304539381484</v>
      </c>
      <c r="AB47" s="16">
        <f t="shared" si="27"/>
        <v>15.914999999999999</v>
      </c>
      <c r="AC47" s="16">
        <f t="shared" si="27"/>
        <v>15.598000000000001</v>
      </c>
      <c r="AD47" s="16">
        <f t="shared" si="27"/>
        <v>18.062999999999999</v>
      </c>
      <c r="AE47" s="16">
        <f t="shared" si="27"/>
        <v>16.75</v>
      </c>
      <c r="AF47" s="16">
        <f t="shared" si="27"/>
        <v>15.917999999999999</v>
      </c>
      <c r="AG47" s="23"/>
    </row>
    <row r="48" spans="2:38" ht="13.5" customHeight="1" x14ac:dyDescent="0.25">
      <c r="B48" s="13" t="s">
        <v>68</v>
      </c>
      <c r="L48" s="39">
        <f>VLOOKUP($B48,$B$13:$Q$22,L$33,FALSE)</f>
        <v>0</v>
      </c>
      <c r="M48" s="39">
        <f t="shared" ref="M48:Q48" si="28">VLOOKUP($B48,$B$13:$Q$22,M$33,FALSE)</f>
        <v>0</v>
      </c>
      <c r="N48" s="39">
        <f t="shared" si="28"/>
        <v>0</v>
      </c>
      <c r="O48" s="39">
        <f t="shared" si="28"/>
        <v>0</v>
      </c>
      <c r="P48" s="39">
        <f t="shared" si="28"/>
        <v>0</v>
      </c>
      <c r="Q48" s="39">
        <f t="shared" si="28"/>
        <v>0</v>
      </c>
      <c r="R48" s="39">
        <f>VLOOKUP($B48,$B$13:$R$22,R$33,FALSE)</f>
        <v>0</v>
      </c>
      <c r="S48" s="39">
        <f>VLOOKUP($B48,$B$13:$S$22,S$33,FALSE)</f>
        <v>0</v>
      </c>
      <c r="T48" s="16">
        <f t="shared" si="27"/>
        <v>0</v>
      </c>
      <c r="U48" s="16">
        <f t="shared" si="27"/>
        <v>0</v>
      </c>
      <c r="V48" s="16">
        <f t="shared" si="27"/>
        <v>0</v>
      </c>
      <c r="W48" s="16">
        <f t="shared" si="27"/>
        <v>0</v>
      </c>
      <c r="X48" s="16">
        <f t="shared" si="27"/>
        <v>0</v>
      </c>
      <c r="Y48" s="16">
        <f t="shared" si="27"/>
        <v>5.008</v>
      </c>
      <c r="Z48" s="16">
        <f t="shared" si="27"/>
        <v>4.8410000000000002</v>
      </c>
      <c r="AA48" s="16">
        <f t="shared" si="27"/>
        <v>4.9962</v>
      </c>
      <c r="AB48" s="16">
        <f t="shared" si="27"/>
        <v>5.5590000000000002</v>
      </c>
      <c r="AC48" s="16">
        <f t="shared" si="27"/>
        <v>5.4480000000000004</v>
      </c>
      <c r="AD48" s="16">
        <f t="shared" si="27"/>
        <v>6.1920000000000002</v>
      </c>
      <c r="AE48" s="16">
        <f t="shared" si="27"/>
        <v>10.709</v>
      </c>
      <c r="AF48" s="16">
        <f t="shared" si="27"/>
        <v>10.177</v>
      </c>
      <c r="AG48" s="23"/>
    </row>
    <row r="49" spans="2:33" ht="13.5" customHeight="1" x14ac:dyDescent="0.25">
      <c r="B49" s="13" t="s">
        <v>6</v>
      </c>
      <c r="L49" s="41">
        <f t="shared" ref="L49:Q49" si="29">VLOOKUP($B49,$B$13:$Q$21,L$33,FALSE)</f>
        <v>10.292</v>
      </c>
      <c r="M49" s="16">
        <f t="shared" si="29"/>
        <v>10.169</v>
      </c>
      <c r="N49" s="16">
        <f t="shared" si="29"/>
        <v>10.128999999999998</v>
      </c>
      <c r="O49" s="16">
        <f t="shared" si="29"/>
        <v>10.103999999999999</v>
      </c>
      <c r="P49" s="16">
        <f t="shared" si="29"/>
        <v>10.079000000000001</v>
      </c>
      <c r="Q49" s="16">
        <f t="shared" si="29"/>
        <v>12.8533022</v>
      </c>
      <c r="R49" s="16">
        <f>VLOOKUP($B49,$B$13:$R$21,R$33,FALSE)</f>
        <v>3.3399999999999999E-2</v>
      </c>
      <c r="S49" s="16">
        <f>VLOOKUP($B49,$B$13:$S$21,S$33,FALSE)</f>
        <v>8.5365680400008911E-3</v>
      </c>
      <c r="T49" s="16">
        <f t="shared" ref="T49:AF49" si="30">INDEX(T$13:T$24,MATCH($B49,$B$13:$B$24,0))</f>
        <v>0</v>
      </c>
      <c r="U49" s="16">
        <f t="shared" si="30"/>
        <v>0</v>
      </c>
      <c r="V49" s="16">
        <f t="shared" si="30"/>
        <v>0</v>
      </c>
      <c r="W49" s="16">
        <f t="shared" si="30"/>
        <v>0</v>
      </c>
      <c r="X49" s="16">
        <f t="shared" si="30"/>
        <v>0</v>
      </c>
      <c r="Y49" s="16">
        <f t="shared" si="30"/>
        <v>0</v>
      </c>
      <c r="Z49" s="16">
        <f t="shared" si="30"/>
        <v>0</v>
      </c>
      <c r="AA49" s="16">
        <f t="shared" si="30"/>
        <v>0</v>
      </c>
      <c r="AB49" s="16">
        <f t="shared" si="30"/>
        <v>0</v>
      </c>
      <c r="AC49" s="16">
        <f t="shared" si="30"/>
        <v>0</v>
      </c>
      <c r="AD49" s="16">
        <f t="shared" si="30"/>
        <v>3.629</v>
      </c>
      <c r="AE49" s="16">
        <f t="shared" si="30"/>
        <v>3.7210000000000001</v>
      </c>
      <c r="AF49" s="16">
        <f t="shared" si="30"/>
        <v>3.7109999999999999</v>
      </c>
      <c r="AG49" s="42"/>
    </row>
    <row r="50" spans="2:33" ht="3.75" customHeight="1" x14ac:dyDescent="0.25">
      <c r="B50" s="13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23"/>
    </row>
    <row r="51" spans="2:33" x14ac:dyDescent="0.25">
      <c r="B51" s="36" t="s">
        <v>26</v>
      </c>
      <c r="L51" s="37">
        <f>INDEX(L$13:L$24,MATCH($B51,$B$13:$B$24,0))</f>
        <v>14.831000000000003</v>
      </c>
      <c r="M51" s="37">
        <f t="shared" ref="M51:S51" si="31">INDEX(M$13:M$24,MATCH($B51,$B$13:$B$24,0))</f>
        <v>-4.2879990000000019</v>
      </c>
      <c r="N51" s="37">
        <f t="shared" si="31"/>
        <v>-104.36699899999999</v>
      </c>
      <c r="O51" s="37">
        <f t="shared" si="31"/>
        <v>-171.24191836</v>
      </c>
      <c r="P51" s="37">
        <f t="shared" si="31"/>
        <v>122.78200000000001</v>
      </c>
      <c r="Q51" s="37">
        <f t="shared" si="31"/>
        <v>39.607000000000006</v>
      </c>
      <c r="R51" s="37">
        <f t="shared" si="31"/>
        <v>5.2757377340000104</v>
      </c>
      <c r="S51" s="37">
        <f t="shared" si="31"/>
        <v>-10.797383945307999</v>
      </c>
      <c r="T51" s="37">
        <f t="shared" ref="T51:AF51" si="32">INDEX(T$13:T$24,MATCH($B51,$B$13:$B$24,0))</f>
        <v>-51.593738748299998</v>
      </c>
      <c r="U51" s="37">
        <f t="shared" si="32"/>
        <v>-67.955023606824099</v>
      </c>
      <c r="V51" s="37">
        <f t="shared" si="32"/>
        <v>-19.613904302474239</v>
      </c>
      <c r="W51" s="37">
        <f t="shared" si="32"/>
        <v>-34.278015047287894</v>
      </c>
      <c r="X51" s="37">
        <f t="shared" si="32"/>
        <v>-48.014478149999988</v>
      </c>
      <c r="Y51" s="37">
        <f t="shared" si="32"/>
        <v>-74.457000000000093</v>
      </c>
      <c r="Z51" s="37">
        <f t="shared" si="32"/>
        <v>-77.590123090000006</v>
      </c>
      <c r="AA51" s="37">
        <f t="shared" si="32"/>
        <v>-103.41300656053615</v>
      </c>
      <c r="AB51" s="37">
        <f t="shared" si="32"/>
        <v>-1.7818423699997936</v>
      </c>
      <c r="AC51" s="37">
        <f t="shared" si="32"/>
        <v>-2.5788423699997933</v>
      </c>
      <c r="AD51" s="37">
        <f t="shared" si="32"/>
        <v>-27.239000000000033</v>
      </c>
      <c r="AE51" s="37">
        <f t="shared" si="32"/>
        <v>-41.948000000000157</v>
      </c>
      <c r="AF51" s="37">
        <f t="shared" si="32"/>
        <v>-44.406000000000091</v>
      </c>
      <c r="AG51" s="38"/>
    </row>
    <row r="52" spans="2:33" ht="3.75" customHeight="1" x14ac:dyDescent="0.25">
      <c r="B52" s="13"/>
    </row>
    <row r="53" spans="2:33" x14ac:dyDescent="0.25">
      <c r="B53" s="8" t="s">
        <v>34</v>
      </c>
      <c r="C53" s="9"/>
      <c r="D53" s="8"/>
      <c r="E53" s="8"/>
      <c r="F53" s="9"/>
      <c r="G53" s="9"/>
      <c r="H53" s="9"/>
      <c r="I53" s="9"/>
      <c r="J53" s="9"/>
      <c r="K53" s="9"/>
      <c r="L53" s="10" t="str">
        <f t="shared" ref="L53:AA53" si="33">L11</f>
        <v>2T20</v>
      </c>
      <c r="M53" s="10" t="str">
        <f t="shared" si="33"/>
        <v>3T20</v>
      </c>
      <c r="N53" s="10" t="str">
        <f t="shared" si="33"/>
        <v>4T20</v>
      </c>
      <c r="O53" s="10" t="str">
        <f t="shared" si="33"/>
        <v>1T21</v>
      </c>
      <c r="P53" s="10" t="str">
        <f t="shared" si="33"/>
        <v>2T21</v>
      </c>
      <c r="Q53" s="10" t="str">
        <f t="shared" si="33"/>
        <v>3T21</v>
      </c>
      <c r="R53" s="10" t="str">
        <f t="shared" si="33"/>
        <v>4T21</v>
      </c>
      <c r="S53" s="10" t="str">
        <f t="shared" si="33"/>
        <v>1T22</v>
      </c>
      <c r="T53" s="10" t="str">
        <f t="shared" si="33"/>
        <v>2T22</v>
      </c>
      <c r="U53" s="10" t="str">
        <f t="shared" si="33"/>
        <v>3T22</v>
      </c>
      <c r="V53" s="10" t="str">
        <f t="shared" si="33"/>
        <v>4T22</v>
      </c>
      <c r="W53" s="10" t="str">
        <f t="shared" si="33"/>
        <v>1T23</v>
      </c>
      <c r="X53" s="10" t="str">
        <f t="shared" si="33"/>
        <v>2T23</v>
      </c>
      <c r="Y53" s="10" t="str">
        <f t="shared" si="33"/>
        <v>3T23</v>
      </c>
      <c r="Z53" s="10" t="str">
        <f t="shared" si="33"/>
        <v>4T23</v>
      </c>
      <c r="AA53" s="10" t="str">
        <f t="shared" si="33"/>
        <v>1T24</v>
      </c>
      <c r="AB53" s="10" t="str">
        <f t="shared" ref="AB53:AE53" si="34">AB11</f>
        <v>2T24</v>
      </c>
      <c r="AC53" s="10" t="str">
        <f t="shared" si="34"/>
        <v>3T24</v>
      </c>
      <c r="AD53" s="10" t="str">
        <f t="shared" si="34"/>
        <v>4T24</v>
      </c>
      <c r="AE53" s="10" t="str">
        <f t="shared" si="34"/>
        <v>1T25</v>
      </c>
      <c r="AF53" s="10" t="str">
        <f t="shared" ref="AF53" si="35">AF11</f>
        <v>2T25</v>
      </c>
      <c r="AG53" s="10"/>
    </row>
    <row r="54" spans="2:33" x14ac:dyDescent="0.25">
      <c r="B54" s="2" t="s">
        <v>19</v>
      </c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2:33" ht="13.5" customHeight="1" x14ac:dyDescent="0.25">
      <c r="B55" s="13" t="s">
        <v>40</v>
      </c>
      <c r="D55" s="47"/>
      <c r="E55" s="47"/>
      <c r="F55" s="47"/>
      <c r="G55" s="47"/>
      <c r="L55" s="48">
        <f>(SUMIFS(L13:L22,$C$13:$C$22,"EUA")+SUMIFS(L13:L22,$C$13:$C$22,"EUA e Europa"))/L$12</f>
        <v>0.3881302104009528</v>
      </c>
      <c r="M55" s="48">
        <f t="shared" ref="M55:Y55" si="36">(SUMIFS(M13:M22,$C$13:$C$22,"EUA")+SUMIFS(M13:M22,$C$13:$C$22,"EUA e Europa"))/M$12</f>
        <v>0.38887117121948056</v>
      </c>
      <c r="N55" s="48">
        <f t="shared" si="36"/>
        <v>0.55509543716311127</v>
      </c>
      <c r="O55" s="48">
        <f t="shared" si="36"/>
        <v>0.58692318565955759</v>
      </c>
      <c r="P55" s="48">
        <f t="shared" si="36"/>
        <v>0.56050706344952383</v>
      </c>
      <c r="Q55" s="48">
        <f t="shared" si="36"/>
        <v>0.52909045169799707</v>
      </c>
      <c r="R55" s="48">
        <f t="shared" si="36"/>
        <v>0.56433202074960986</v>
      </c>
      <c r="S55" s="48">
        <f t="shared" si="36"/>
        <v>0.53827527531799846</v>
      </c>
      <c r="T55" s="48">
        <f t="shared" si="36"/>
        <v>0.57580517929260344</v>
      </c>
      <c r="U55" s="48">
        <f t="shared" si="36"/>
        <v>0.58178392735055229</v>
      </c>
      <c r="V55" s="48">
        <f t="shared" si="36"/>
        <v>0.72155564078904189</v>
      </c>
      <c r="W55" s="48">
        <f t="shared" si="36"/>
        <v>0.72212204842600236</v>
      </c>
      <c r="X55" s="48">
        <f t="shared" si="36"/>
        <v>0.71070667814591137</v>
      </c>
      <c r="Y55" s="48">
        <f t="shared" si="36"/>
        <v>0.72737443688428549</v>
      </c>
      <c r="Z55" s="48">
        <f t="shared" ref="Z55:AA55" si="37">(SUMIFS(Z13:Z22,$C$13:$C$22,"EUA")+SUMIFS(Z13:Z22,$C$13:$C$22,"EUA e Europa"))/Z$12</f>
        <v>0.69857895739412024</v>
      </c>
      <c r="AA55" s="48">
        <f t="shared" si="37"/>
        <v>0.7100751503730991</v>
      </c>
      <c r="AB55" s="48">
        <f t="shared" ref="AB55:AC55" si="38">(SUMIFS(AB13:AB22,$C$13:$C$22,"EUA")+SUMIFS(AB13:AB22,$C$13:$C$22,"EUA e Europa"))/AB$12</f>
        <v>0.69130241236059309</v>
      </c>
      <c r="AC55" s="48">
        <f t="shared" si="38"/>
        <v>0.68713738318650841</v>
      </c>
      <c r="AD55" s="48">
        <f t="shared" ref="AD55:AE55" si="39">(SUMIFS(AD13:AD22,$C$13:$C$22,"EUA")+SUMIFS(AD13:AD22,$C$13:$C$22,"EUA e Europa"))/AD$12</f>
        <v>0.64851580875502324</v>
      </c>
      <c r="AE55" s="48">
        <f t="shared" si="39"/>
        <v>0.6411336156021803</v>
      </c>
      <c r="AF55" s="48">
        <f t="shared" ref="AF55" si="40">(SUMIFS(AF13:AF22,$C$13:$C$22,"EUA")+SUMIFS(AF13:AF22,$C$13:$C$22,"EUA e Europa"))/AF$12</f>
        <v>0.62958492260499277</v>
      </c>
      <c r="AG55" s="15"/>
    </row>
    <row r="56" spans="2:33" x14ac:dyDescent="0.25">
      <c r="B56" s="13" t="s">
        <v>22</v>
      </c>
      <c r="L56" s="15">
        <f>1-L55</f>
        <v>0.61186978959904725</v>
      </c>
      <c r="M56" s="15">
        <f t="shared" ref="M56:S56" si="41">1-M55</f>
        <v>0.61112882878051944</v>
      </c>
      <c r="N56" s="15">
        <f t="shared" si="41"/>
        <v>0.44490456283688873</v>
      </c>
      <c r="O56" s="15">
        <f t="shared" si="41"/>
        <v>0.41307681434044241</v>
      </c>
      <c r="P56" s="15">
        <f t="shared" si="41"/>
        <v>0.43949293655047617</v>
      </c>
      <c r="Q56" s="15">
        <f t="shared" si="41"/>
        <v>0.47090954830200293</v>
      </c>
      <c r="R56" s="15">
        <f t="shared" si="41"/>
        <v>0.43566797925039014</v>
      </c>
      <c r="S56" s="15">
        <f t="shared" si="41"/>
        <v>0.46172472468200154</v>
      </c>
      <c r="T56" s="15">
        <f t="shared" ref="T56:U56" si="42">1-T55</f>
        <v>0.42419482070739656</v>
      </c>
      <c r="U56" s="15">
        <f t="shared" si="42"/>
        <v>0.41821607264944771</v>
      </c>
      <c r="V56" s="15">
        <f t="shared" ref="V56:W56" si="43">1-V55</f>
        <v>0.27844435921095811</v>
      </c>
      <c r="W56" s="15">
        <f t="shared" si="43"/>
        <v>0.27787795157399764</v>
      </c>
      <c r="X56" s="15">
        <f t="shared" ref="X56:Y56" si="44">1-X55</f>
        <v>0.28929332185408863</v>
      </c>
      <c r="Y56" s="15">
        <f t="shared" si="44"/>
        <v>0.27262556311571451</v>
      </c>
      <c r="Z56" s="15">
        <f t="shared" ref="Z56:AA56" si="45">1-Z55</f>
        <v>0.30142104260587976</v>
      </c>
      <c r="AA56" s="15">
        <f t="shared" si="45"/>
        <v>0.2899248496269009</v>
      </c>
      <c r="AB56" s="15">
        <f t="shared" ref="AB56:AC56" si="46">1-AB55</f>
        <v>0.30869758763940691</v>
      </c>
      <c r="AC56" s="15">
        <f t="shared" si="46"/>
        <v>0.31286261681349159</v>
      </c>
      <c r="AD56" s="15">
        <f t="shared" ref="AD56:AE56" si="47">1-AD55</f>
        <v>0.35148419124497676</v>
      </c>
      <c r="AE56" s="15">
        <f t="shared" si="47"/>
        <v>0.3588663843978197</v>
      </c>
      <c r="AF56" s="15">
        <f t="shared" ref="AF56" si="48">1-AF55</f>
        <v>0.37041507739500723</v>
      </c>
      <c r="AG56" s="15"/>
    </row>
    <row r="57" spans="2:33" ht="3.75" customHeight="1" x14ac:dyDescent="0.25"/>
    <row r="58" spans="2:33" ht="13.5" customHeight="1" x14ac:dyDescent="0.25">
      <c r="B58" s="8" t="s">
        <v>43</v>
      </c>
      <c r="C58" s="9"/>
      <c r="D58" s="8"/>
      <c r="E58" s="8"/>
      <c r="F58" s="9"/>
      <c r="G58" s="9"/>
      <c r="H58" s="9"/>
      <c r="I58" s="9"/>
      <c r="J58" s="9"/>
      <c r="K58" s="9"/>
      <c r="L58" s="10" t="str">
        <f t="shared" ref="L58:AE58" si="49">L11</f>
        <v>2T20</v>
      </c>
      <c r="M58" s="10" t="str">
        <f t="shared" si="49"/>
        <v>3T20</v>
      </c>
      <c r="N58" s="10" t="str">
        <f t="shared" si="49"/>
        <v>4T20</v>
      </c>
      <c r="O58" s="10" t="str">
        <f t="shared" si="49"/>
        <v>1T21</v>
      </c>
      <c r="P58" s="10" t="str">
        <f t="shared" si="49"/>
        <v>2T21</v>
      </c>
      <c r="Q58" s="10" t="str">
        <f t="shared" si="49"/>
        <v>3T21</v>
      </c>
      <c r="R58" s="10" t="str">
        <f t="shared" si="49"/>
        <v>4T21</v>
      </c>
      <c r="S58" s="10" t="str">
        <f t="shared" si="49"/>
        <v>1T22</v>
      </c>
      <c r="T58" s="10" t="str">
        <f t="shared" si="49"/>
        <v>2T22</v>
      </c>
      <c r="U58" s="10" t="str">
        <f t="shared" si="49"/>
        <v>3T22</v>
      </c>
      <c r="V58" s="10" t="str">
        <f t="shared" si="49"/>
        <v>4T22</v>
      </c>
      <c r="W58" s="10" t="str">
        <f t="shared" si="49"/>
        <v>1T23</v>
      </c>
      <c r="X58" s="10" t="str">
        <f t="shared" si="49"/>
        <v>2T23</v>
      </c>
      <c r="Y58" s="10" t="str">
        <f t="shared" si="49"/>
        <v>3T23</v>
      </c>
      <c r="Z58" s="10" t="str">
        <f t="shared" si="49"/>
        <v>4T23</v>
      </c>
      <c r="AA58" s="10" t="str">
        <f t="shared" si="49"/>
        <v>1T24</v>
      </c>
      <c r="AB58" s="10" t="str">
        <f t="shared" si="49"/>
        <v>2T24</v>
      </c>
      <c r="AC58" s="10" t="str">
        <f t="shared" si="49"/>
        <v>3T24</v>
      </c>
      <c r="AD58" s="10" t="str">
        <f t="shared" si="49"/>
        <v>4T24</v>
      </c>
      <c r="AE58" s="10" t="str">
        <f t="shared" si="49"/>
        <v>1T25</v>
      </c>
      <c r="AF58" s="10" t="str">
        <f t="shared" ref="AF58" si="50">AF11</f>
        <v>2T25</v>
      </c>
      <c r="AG58" s="10"/>
    </row>
    <row r="59" spans="2:33" ht="13.5" customHeight="1" x14ac:dyDescent="0.25">
      <c r="B59" s="2" t="s">
        <v>19</v>
      </c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2:33" ht="13.5" customHeight="1" x14ac:dyDescent="0.25">
      <c r="B60" s="13" t="s">
        <v>1</v>
      </c>
      <c r="L60" s="49">
        <f t="shared" ref="L60:Y60" si="51">L13/L$12</f>
        <v>0.25885424619049074</v>
      </c>
      <c r="M60" s="49">
        <f t="shared" si="51"/>
        <v>0.25934528664523615</v>
      </c>
      <c r="N60" s="49">
        <f t="shared" si="51"/>
        <v>0.43629305237339611</v>
      </c>
      <c r="O60" s="49">
        <f t="shared" si="51"/>
        <v>0.47281732505229329</v>
      </c>
      <c r="P60" s="49">
        <f t="shared" si="51"/>
        <v>0.4600322607648894</v>
      </c>
      <c r="Q60" s="49">
        <f t="shared" si="51"/>
        <v>0.43471451294116015</v>
      </c>
      <c r="R60" s="49">
        <f t="shared" si="51"/>
        <v>0.46535626302446237</v>
      </c>
      <c r="S60" s="49">
        <f t="shared" si="51"/>
        <v>0.44247697005759618</v>
      </c>
      <c r="T60" s="49">
        <f t="shared" si="51"/>
        <v>0.47828199798037224</v>
      </c>
      <c r="U60" s="49">
        <f t="shared" si="51"/>
        <v>0.47362880428453003</v>
      </c>
      <c r="V60" s="49">
        <f t="shared" si="51"/>
        <v>0.6123662040143667</v>
      </c>
      <c r="W60" s="49">
        <f t="shared" si="51"/>
        <v>0.6030420409911712</v>
      </c>
      <c r="X60" s="50">
        <f t="shared" si="51"/>
        <v>0.61057162148726851</v>
      </c>
      <c r="Y60" s="50">
        <f t="shared" si="51"/>
        <v>0.61891628758917716</v>
      </c>
      <c r="Z60" s="50">
        <f t="shared" ref="Z60:AE60" si="52">Z13/Z$12</f>
        <v>0.57855990856562312</v>
      </c>
      <c r="AA60" s="50">
        <f t="shared" si="52"/>
        <v>0.58551582140791569</v>
      </c>
      <c r="AB60" s="50">
        <f t="shared" si="52"/>
        <v>0.56731844147530275</v>
      </c>
      <c r="AC60" s="50">
        <f t="shared" si="52"/>
        <v>0.56871990752586943</v>
      </c>
      <c r="AD60" s="50">
        <f t="shared" si="52"/>
        <v>0.52905977196578424</v>
      </c>
      <c r="AE60" s="50">
        <f t="shared" si="52"/>
        <v>0.52144160694507391</v>
      </c>
      <c r="AF60" s="50">
        <f t="shared" ref="AF60" si="53">AF13/AF$12</f>
        <v>0.51580568505176483</v>
      </c>
      <c r="AG60" s="15"/>
    </row>
    <row r="61" spans="2:33" ht="13.5" customHeight="1" x14ac:dyDescent="0.25">
      <c r="B61" s="13" t="s">
        <v>2</v>
      </c>
      <c r="L61" s="49">
        <f t="shared" ref="L61:Y61" si="54">L14/L$12</f>
        <v>0.12927596421046206</v>
      </c>
      <c r="M61" s="49">
        <f t="shared" si="54"/>
        <v>0.12952588457424441</v>
      </c>
      <c r="N61" s="49">
        <f t="shared" si="54"/>
        <v>0.11880238478971505</v>
      </c>
      <c r="O61" s="49">
        <f t="shared" si="54"/>
        <v>0.11410586060726433</v>
      </c>
      <c r="P61" s="49">
        <f t="shared" si="54"/>
        <v>0.10047480268463445</v>
      </c>
      <c r="Q61" s="49">
        <f t="shared" si="54"/>
        <v>9.437593875683703E-2</v>
      </c>
      <c r="R61" s="49">
        <f t="shared" si="54"/>
        <v>9.8975757725147509E-2</v>
      </c>
      <c r="S61" s="49">
        <f t="shared" si="54"/>
        <v>9.5798305260402269E-2</v>
      </c>
      <c r="T61" s="49">
        <f t="shared" si="54"/>
        <v>9.75231813122312E-2</v>
      </c>
      <c r="U61" s="49">
        <f t="shared" si="54"/>
        <v>0.10815512306602228</v>
      </c>
      <c r="V61" s="50">
        <f t="shared" si="54"/>
        <v>0.10918943677467528</v>
      </c>
      <c r="W61" s="49">
        <f t="shared" si="54"/>
        <v>0.10728791787312066</v>
      </c>
      <c r="X61" s="49">
        <f t="shared" si="54"/>
        <v>8.8586514473309466E-2</v>
      </c>
      <c r="Y61" s="49">
        <f t="shared" si="54"/>
        <v>9.150664737817725E-2</v>
      </c>
      <c r="Z61" s="49">
        <f t="shared" ref="Z61:AA61" si="55">Z14/Z$12</f>
        <v>0.10110229220902914</v>
      </c>
      <c r="AA61" s="49">
        <f t="shared" si="55"/>
        <v>0.105745342555763</v>
      </c>
      <c r="AB61" s="49">
        <f t="shared" ref="AB61:AC61" si="56">AB14/AB$12</f>
        <v>0.10225867910333002</v>
      </c>
      <c r="AC61" s="49">
        <f t="shared" si="56"/>
        <v>9.6748893980212566E-2</v>
      </c>
      <c r="AD61" s="49">
        <f t="shared" ref="AD61:AE61" si="57">AD14/AD$12</f>
        <v>9.7097948770234838E-2</v>
      </c>
      <c r="AE61" s="49">
        <f t="shared" si="57"/>
        <v>9.2233809732700928E-2</v>
      </c>
      <c r="AF61" s="49">
        <f t="shared" ref="AF61" si="58">AF14/AF$12</f>
        <v>8.3658755625517126E-2</v>
      </c>
      <c r="AG61" s="15"/>
    </row>
    <row r="62" spans="2:33" ht="13.5" customHeight="1" x14ac:dyDescent="0.25">
      <c r="B62" s="13" t="s">
        <v>3</v>
      </c>
      <c r="L62" s="49">
        <f t="shared" ref="L62:Y62" si="59">L15/L$12</f>
        <v>0.50099245732433506</v>
      </c>
      <c r="M62" s="49">
        <f t="shared" si="59"/>
        <v>0.46049508499307129</v>
      </c>
      <c r="N62" s="49">
        <f t="shared" si="59"/>
        <v>0.33787283054983563</v>
      </c>
      <c r="O62" s="49">
        <f t="shared" si="59"/>
        <v>0.29170983436130593</v>
      </c>
      <c r="P62" s="49">
        <f t="shared" si="59"/>
        <v>0.31520462105659819</v>
      </c>
      <c r="Q62" s="49">
        <f t="shared" si="59"/>
        <v>0.15410835365885317</v>
      </c>
      <c r="R62" s="49">
        <f t="shared" si="59"/>
        <v>0.13623103026039957</v>
      </c>
      <c r="S62" s="49">
        <f t="shared" si="59"/>
        <v>0.15525408189155407</v>
      </c>
      <c r="T62" s="49">
        <f t="shared" si="59"/>
        <v>0.12998099060871035</v>
      </c>
      <c r="U62" s="49">
        <f t="shared" si="59"/>
        <v>0.12472450715401352</v>
      </c>
      <c r="V62" s="49">
        <f t="shared" si="59"/>
        <v>0.11385065105785266</v>
      </c>
      <c r="W62" s="49">
        <f t="shared" si="59"/>
        <v>0.11177383966012633</v>
      </c>
      <c r="X62" s="49">
        <f t="shared" si="59"/>
        <v>0.11543003869568784</v>
      </c>
      <c r="Y62" s="49">
        <f t="shared" si="59"/>
        <v>0.11002029691805876</v>
      </c>
      <c r="Z62" s="49">
        <f t="shared" ref="Z62:AA62" si="60">Z15/Z$12</f>
        <v>0.12692869388532604</v>
      </c>
      <c r="AA62" s="49">
        <f t="shared" si="60"/>
        <v>0.12139841699711613</v>
      </c>
      <c r="AB62" s="49">
        <f t="shared" ref="AB62:AC62" si="61">AB15/AB$12</f>
        <v>0.12671247573862118</v>
      </c>
      <c r="AC62" s="49">
        <f t="shared" si="61"/>
        <v>0.12886254532857624</v>
      </c>
      <c r="AD62" s="49">
        <f t="shared" ref="AD62:AE62" si="62">AD15/AD$12</f>
        <v>0.11693873030717468</v>
      </c>
      <c r="AE62" s="49">
        <f t="shared" si="62"/>
        <v>0.12088078544093803</v>
      </c>
      <c r="AF62" s="49">
        <f t="shared" ref="AF62" si="63">AF15/AF$12</f>
        <v>0.12578328388932614</v>
      </c>
      <c r="AG62" s="15"/>
    </row>
    <row r="63" spans="2:33" ht="13.5" customHeight="1" x14ac:dyDescent="0.25">
      <c r="B63" s="13" t="s">
        <v>4</v>
      </c>
      <c r="L63" s="49">
        <f t="shared" ref="L63:Y63" si="64">L16/L$12</f>
        <v>7.9448499099154121E-2</v>
      </c>
      <c r="M63" s="49">
        <f t="shared" si="64"/>
        <v>7.9599687290974622E-2</v>
      </c>
      <c r="N63" s="49">
        <f t="shared" si="64"/>
        <v>5.4975286187195216E-2</v>
      </c>
      <c r="O63" s="49">
        <f t="shared" si="64"/>
        <v>5.2060687068658545E-2</v>
      </c>
      <c r="P63" s="49">
        <f t="shared" si="64"/>
        <v>4.941434475062418E-2</v>
      </c>
      <c r="Q63" s="49">
        <f t="shared" si="64"/>
        <v>2.7168992064891019E-2</v>
      </c>
      <c r="R63" s="49">
        <f t="shared" si="64"/>
        <v>2.4648617286893663E-2</v>
      </c>
      <c r="S63" s="49">
        <f t="shared" si="64"/>
        <v>2.3855561751333656E-2</v>
      </c>
      <c r="T63" s="49">
        <f t="shared" si="64"/>
        <v>3.3497187478095873E-2</v>
      </c>
      <c r="U63" s="49">
        <f t="shared" si="64"/>
        <v>3.610981721379216E-2</v>
      </c>
      <c r="V63" s="49">
        <f t="shared" si="64"/>
        <v>3.1828652349221741E-2</v>
      </c>
      <c r="W63" s="49">
        <f t="shared" si="64"/>
        <v>3.1548476815376564E-2</v>
      </c>
      <c r="X63" s="49">
        <f t="shared" si="64"/>
        <v>3.0899186704289403E-2</v>
      </c>
      <c r="Y63" s="49">
        <f t="shared" si="64"/>
        <v>3.0611492786068284E-2</v>
      </c>
      <c r="Z63" s="49">
        <f t="shared" ref="Z63:AA63" si="65">Z16/Z$12</f>
        <v>3.4347577623976125E-2</v>
      </c>
      <c r="AA63" s="49">
        <f t="shared" si="65"/>
        <v>3.3911496852268158E-2</v>
      </c>
      <c r="AB63" s="49">
        <f t="shared" ref="AB63:AC63" si="66">AB16/AB$12</f>
        <v>3.9396514985935917E-2</v>
      </c>
      <c r="AC63" s="49">
        <f t="shared" si="66"/>
        <v>3.9295201535328915E-2</v>
      </c>
      <c r="AD63" s="49">
        <f t="shared" ref="AD63:AE63" si="67">AD16/AD$12</f>
        <v>4.0711689888467378E-2</v>
      </c>
      <c r="AE63" s="49">
        <f t="shared" si="67"/>
        <v>3.9036957506986027E-2</v>
      </c>
      <c r="AF63" s="49">
        <f t="shared" ref="AF63" si="68">AF16/AF$12</f>
        <v>3.861425601905108E-2</v>
      </c>
      <c r="AG63" s="15"/>
    </row>
    <row r="64" spans="2:33" ht="13.5" customHeight="1" x14ac:dyDescent="0.25">
      <c r="B64" s="13" t="s">
        <v>5</v>
      </c>
      <c r="L64" s="49">
        <f t="shared" ref="L64:Y64" si="69">L17/L$12</f>
        <v>0</v>
      </c>
      <c r="M64" s="49">
        <f t="shared" si="69"/>
        <v>4.2334254338555498E-2</v>
      </c>
      <c r="N64" s="49">
        <f t="shared" si="69"/>
        <v>3.1073528254123454E-2</v>
      </c>
      <c r="O64" s="49">
        <f t="shared" si="69"/>
        <v>2.6840017392331265E-2</v>
      </c>
      <c r="P64" s="49">
        <f t="shared" si="69"/>
        <v>2.9014920976253137E-2</v>
      </c>
      <c r="Q64" s="49">
        <f t="shared" si="69"/>
        <v>4.2814846345307023E-2</v>
      </c>
      <c r="R64" s="49">
        <f t="shared" si="69"/>
        <v>4.3739348326603561E-2</v>
      </c>
      <c r="S64" s="49">
        <f t="shared" si="69"/>
        <v>4.9648207016946624E-2</v>
      </c>
      <c r="T64" s="49">
        <f t="shared" si="69"/>
        <v>4.1621058195630195E-2</v>
      </c>
      <c r="U64" s="49">
        <f t="shared" si="69"/>
        <v>3.9948027951132843E-2</v>
      </c>
      <c r="V64" s="49">
        <f t="shared" si="69"/>
        <v>5.3660711227226848E-2</v>
      </c>
      <c r="W64" s="49">
        <f t="shared" si="69"/>
        <v>5.4625794632641729E-2</v>
      </c>
      <c r="X64" s="49">
        <f t="shared" si="69"/>
        <v>5.6399840833812442E-2</v>
      </c>
      <c r="Y64" s="49">
        <f t="shared" si="69"/>
        <v>4.8870655793972421E-2</v>
      </c>
      <c r="Z64" s="49">
        <f t="shared" ref="Z64:AA64" si="70">Z17/Z$12</f>
        <v>5.5555273350688932E-2</v>
      </c>
      <c r="AA64" s="49">
        <f t="shared" si="70"/>
        <v>5.3149373873633929E-2</v>
      </c>
      <c r="AB64" s="49">
        <f t="shared" ref="AB64:AC64" si="71">AB17/AB$12</f>
        <v>5.5492348057775323E-2</v>
      </c>
      <c r="AC64" s="49">
        <f t="shared" si="71"/>
        <v>5.6475218676659548E-2</v>
      </c>
      <c r="AD64" s="49">
        <f t="shared" ref="AD64:AE64" si="72">AD17/AD$12</f>
        <v>5.6840623008329337E-2</v>
      </c>
      <c r="AE64" s="49">
        <f t="shared" si="72"/>
        <v>5.8774415643680043E-2</v>
      </c>
      <c r="AF64" s="49">
        <f t="shared" ref="AF64" si="73">AF17/AF$12</f>
        <v>6.1176497104809137E-2</v>
      </c>
      <c r="AG64" s="15"/>
    </row>
    <row r="65" spans="2:33" ht="13.5" customHeight="1" x14ac:dyDescent="0.25">
      <c r="B65" s="13" t="s">
        <v>6</v>
      </c>
      <c r="L65" s="49">
        <f t="shared" ref="L65:Y65" si="74">L18/L$12</f>
        <v>3.1428833175558071E-2</v>
      </c>
      <c r="M65" s="49">
        <f t="shared" si="74"/>
        <v>2.8699802157918061E-2</v>
      </c>
      <c r="N65" s="49">
        <f t="shared" si="74"/>
        <v>2.0982917845734427E-2</v>
      </c>
      <c r="O65" s="49">
        <f t="shared" si="74"/>
        <v>1.8079435715474341E-2</v>
      </c>
      <c r="P65" s="49">
        <f t="shared" si="74"/>
        <v>1.9496092567977026E-2</v>
      </c>
      <c r="Q65" s="49">
        <f t="shared" si="74"/>
        <v>1.2571045280857153E-2</v>
      </c>
      <c r="R65" s="49">
        <f t="shared" si="74"/>
        <v>2.8886841478823857E-5</v>
      </c>
      <c r="S65" s="49">
        <f t="shared" si="74"/>
        <v>8.4168207781437036E-6</v>
      </c>
      <c r="T65" s="49">
        <f t="shared" si="74"/>
        <v>0</v>
      </c>
      <c r="U65" s="49">
        <f t="shared" si="74"/>
        <v>0</v>
      </c>
      <c r="V65" s="49">
        <f t="shared" si="74"/>
        <v>0</v>
      </c>
      <c r="W65" s="49">
        <f t="shared" si="74"/>
        <v>0</v>
      </c>
      <c r="X65" s="49">
        <f t="shared" si="74"/>
        <v>0</v>
      </c>
      <c r="Y65" s="49">
        <f t="shared" si="74"/>
        <v>0</v>
      </c>
      <c r="Z65" s="49">
        <f t="shared" ref="Z65:AA65" si="75">Z18/Z$12</f>
        <v>0</v>
      </c>
      <c r="AA65" s="49">
        <f t="shared" si="75"/>
        <v>0</v>
      </c>
      <c r="AB65" s="49">
        <f t="shared" ref="AB65:AC65" si="76">AB18/AB$12</f>
        <v>0</v>
      </c>
      <c r="AC65" s="49">
        <f t="shared" si="76"/>
        <v>0</v>
      </c>
      <c r="AD65" s="49">
        <f t="shared" ref="AD65:AE65" si="77">AD18/AD$12</f>
        <v>4.2529353926494184E-3</v>
      </c>
      <c r="AE65" s="49">
        <f t="shared" si="77"/>
        <v>4.5091115317407032E-3</v>
      </c>
      <c r="AF65" s="49">
        <f t="shared" ref="AF65" si="78">AF18/AF$12</f>
        <v>4.6807834352485317E-3</v>
      </c>
      <c r="AG65" s="15"/>
    </row>
    <row r="66" spans="2:33" ht="13.5" customHeight="1" x14ac:dyDescent="0.25">
      <c r="B66" s="13" t="s">
        <v>53</v>
      </c>
      <c r="L66" s="49">
        <f t="shared" ref="L66:Y66" si="79">L19/L$12</f>
        <v>0</v>
      </c>
      <c r="M66" s="49">
        <f t="shared" si="79"/>
        <v>0</v>
      </c>
      <c r="N66" s="49">
        <f t="shared" si="79"/>
        <v>0</v>
      </c>
      <c r="O66" s="49">
        <f t="shared" si="79"/>
        <v>0</v>
      </c>
      <c r="P66" s="49">
        <f t="shared" si="79"/>
        <v>0</v>
      </c>
      <c r="Q66" s="49">
        <f t="shared" si="79"/>
        <v>0</v>
      </c>
      <c r="R66" s="49">
        <f t="shared" si="79"/>
        <v>0</v>
      </c>
      <c r="S66" s="49">
        <f t="shared" si="79"/>
        <v>9.3426804064189427E-3</v>
      </c>
      <c r="T66" s="49">
        <f t="shared" si="79"/>
        <v>1.311868152106091E-2</v>
      </c>
      <c r="U66" s="49">
        <f t="shared" si="79"/>
        <v>1.2996642178948862E-2</v>
      </c>
      <c r="V66" s="49">
        <f t="shared" si="79"/>
        <v>1.1455765704153034E-2</v>
      </c>
      <c r="W66" s="49">
        <f t="shared" si="79"/>
        <v>1.1354924951093475E-2</v>
      </c>
      <c r="X66" s="49">
        <f t="shared" si="79"/>
        <v>1.5762277429697442E-2</v>
      </c>
      <c r="Y66" s="49">
        <f t="shared" si="79"/>
        <v>1.561707581366439E-2</v>
      </c>
      <c r="Z66" s="49">
        <f t="shared" ref="Z66:AA66" si="80">Z19/Z$12</f>
        <v>1.7602387453171629E-2</v>
      </c>
      <c r="AA66" s="49">
        <f t="shared" si="80"/>
        <v>1.7378938563804298E-2</v>
      </c>
      <c r="AB66" s="49">
        <f t="shared" ref="AB66:AC66" si="81">AB19/AB$12</f>
        <v>2.0187891557768373E-2</v>
      </c>
      <c r="AC66" s="49">
        <f t="shared" si="81"/>
        <v>2.0136225025397039E-2</v>
      </c>
      <c r="AD66" s="49">
        <f t="shared" ref="AD66:AE66" si="82">AD19/AD$12</f>
        <v>2.1168578671101251E-2</v>
      </c>
      <c r="AE66" s="49">
        <f t="shared" si="82"/>
        <v>2.0297666798349042E-2</v>
      </c>
      <c r="AF66" s="49">
        <f t="shared" ref="AF66" si="83">AF19/AF$12</f>
        <v>2.007779863171278E-2</v>
      </c>
      <c r="AG66" s="15"/>
    </row>
    <row r="67" spans="2:33" ht="13.5" customHeight="1" x14ac:dyDescent="0.25">
      <c r="B67" s="13" t="s">
        <v>65</v>
      </c>
      <c r="L67" s="49">
        <f t="shared" ref="L67:Y67" si="84">L20/L$12</f>
        <v>0</v>
      </c>
      <c r="M67" s="49">
        <f t="shared" si="84"/>
        <v>0</v>
      </c>
      <c r="N67" s="49">
        <f t="shared" si="84"/>
        <v>0</v>
      </c>
      <c r="O67" s="49">
        <f t="shared" si="84"/>
        <v>0</v>
      </c>
      <c r="P67" s="49">
        <f t="shared" si="84"/>
        <v>0</v>
      </c>
      <c r="Q67" s="49">
        <f t="shared" si="84"/>
        <v>0</v>
      </c>
      <c r="R67" s="49">
        <f t="shared" si="84"/>
        <v>0</v>
      </c>
      <c r="S67" s="49">
        <f t="shared" si="84"/>
        <v>0</v>
      </c>
      <c r="T67" s="49">
        <f t="shared" si="84"/>
        <v>0</v>
      </c>
      <c r="U67" s="49">
        <f t="shared" si="84"/>
        <v>0</v>
      </c>
      <c r="V67" s="49">
        <f t="shared" si="84"/>
        <v>0</v>
      </c>
      <c r="W67" s="49">
        <f t="shared" si="84"/>
        <v>1.1792089561710576E-2</v>
      </c>
      <c r="X67" s="49">
        <f t="shared" si="84"/>
        <v>1.1548542185333556E-2</v>
      </c>
      <c r="Y67" s="49">
        <f t="shared" si="84"/>
        <v>1.144218128613154E-2</v>
      </c>
      <c r="Z67" s="49">
        <f t="shared" ref="Z67:AA67" si="85">Z20/Z$12</f>
        <v>1.2769064702520793E-2</v>
      </c>
      <c r="AA67" s="49">
        <f t="shared" si="85"/>
        <v>1.2743979502041656E-2</v>
      </c>
      <c r="AB67" s="49">
        <f t="shared" ref="AB67:AC67" si="86">AB20/AB$12</f>
        <v>1.4673800159614484E-2</v>
      </c>
      <c r="AC67" s="49">
        <f t="shared" si="86"/>
        <v>1.4635490647065406E-2</v>
      </c>
      <c r="AD67" s="49">
        <f t="shared" ref="AD67:AE67" si="87">AD20/AD$12</f>
        <v>1.5101495031601101E-2</v>
      </c>
      <c r="AE67" s="49">
        <f t="shared" si="87"/>
        <v>1.4481021984493792E-2</v>
      </c>
      <c r="AF67" s="49">
        <f t="shared" ref="AF67" si="88">AF20/AF$12</f>
        <v>1.7283959960444791E-2</v>
      </c>
      <c r="AG67" s="15"/>
    </row>
    <row r="68" spans="2:33" ht="13.5" customHeight="1" x14ac:dyDescent="0.25">
      <c r="B68" s="13" t="s">
        <v>57</v>
      </c>
      <c r="L68" s="49">
        <f t="shared" ref="L68:AA68" si="89">L21/L$12</f>
        <v>0</v>
      </c>
      <c r="M68" s="49">
        <f t="shared" si="89"/>
        <v>0</v>
      </c>
      <c r="N68" s="49">
        <f t="shared" si="89"/>
        <v>0</v>
      </c>
      <c r="O68" s="49">
        <f t="shared" si="89"/>
        <v>2.438683980267219E-2</v>
      </c>
      <c r="P68" s="49">
        <f t="shared" si="89"/>
        <v>2.6362957199023603E-2</v>
      </c>
      <c r="Q68" s="49">
        <f t="shared" si="89"/>
        <v>0.23424631095209442</v>
      </c>
      <c r="R68" s="49">
        <f t="shared" si="89"/>
        <v>0.23102009653501432</v>
      </c>
      <c r="S68" s="49">
        <f t="shared" si="89"/>
        <v>0.22361577679497011</v>
      </c>
      <c r="T68" s="49">
        <f t="shared" si="89"/>
        <v>0.20597690290389911</v>
      </c>
      <c r="U68" s="49">
        <f t="shared" si="89"/>
        <v>0.20443707815156029</v>
      </c>
      <c r="V68" s="49">
        <f t="shared" si="89"/>
        <v>6.7648578872503723E-2</v>
      </c>
      <c r="W68" s="49">
        <f t="shared" si="89"/>
        <v>6.8574915514759485E-2</v>
      </c>
      <c r="X68" s="49">
        <f t="shared" si="89"/>
        <v>7.0801978190601397E-2</v>
      </c>
      <c r="Y68" s="49">
        <f t="shared" si="89"/>
        <v>6.7506041803950478E-2</v>
      </c>
      <c r="Z68" s="49">
        <f t="shared" si="89"/>
        <v>6.6987110292716992E-2</v>
      </c>
      <c r="AA68" s="49">
        <f t="shared" si="89"/>
        <v>6.408662334007835E-2</v>
      </c>
      <c r="AB68" s="49">
        <f t="shared" ref="AB68:AC68" si="90">AB21/AB$12</f>
        <v>6.6908357299306359E-2</v>
      </c>
      <c r="AC68" s="49">
        <f t="shared" si="90"/>
        <v>6.8093426247530148E-2</v>
      </c>
      <c r="AD68" s="49">
        <f t="shared" ref="AD68:AE68" si="91">AD21/AD$12</f>
        <v>0.11157163397725475</v>
      </c>
      <c r="AE68" s="49">
        <f t="shared" si="91"/>
        <v>0.11536744747612586</v>
      </c>
      <c r="AF68" s="49">
        <f t="shared" ref="AF68" si="92">AF21/AF$12</f>
        <v>0.12008245831485949</v>
      </c>
      <c r="AG68" s="15"/>
    </row>
    <row r="69" spans="2:33" ht="13.5" customHeight="1" x14ac:dyDescent="0.25">
      <c r="B69" s="13" t="s">
        <v>68</v>
      </c>
      <c r="L69" s="49">
        <f t="shared" ref="L69:AA69" si="93">L22/L$12</f>
        <v>0</v>
      </c>
      <c r="M69" s="49">
        <f t="shared" si="93"/>
        <v>0</v>
      </c>
      <c r="N69" s="49">
        <f t="shared" si="93"/>
        <v>0</v>
      </c>
      <c r="O69" s="49">
        <f t="shared" si="93"/>
        <v>0</v>
      </c>
      <c r="P69" s="49">
        <f t="shared" si="93"/>
        <v>0</v>
      </c>
      <c r="Q69" s="49">
        <f t="shared" si="93"/>
        <v>0</v>
      </c>
      <c r="R69" s="49">
        <f t="shared" si="93"/>
        <v>0</v>
      </c>
      <c r="S69" s="49">
        <f t="shared" si="93"/>
        <v>0</v>
      </c>
      <c r="T69" s="49">
        <f t="shared" si="93"/>
        <v>0</v>
      </c>
      <c r="U69" s="49">
        <f t="shared" si="93"/>
        <v>0</v>
      </c>
      <c r="V69" s="49">
        <f t="shared" si="93"/>
        <v>0</v>
      </c>
      <c r="W69" s="49">
        <f t="shared" si="93"/>
        <v>0</v>
      </c>
      <c r="X69" s="49">
        <f t="shared" si="93"/>
        <v>0</v>
      </c>
      <c r="Y69" s="49">
        <f t="shared" si="93"/>
        <v>5.5093206307996103E-3</v>
      </c>
      <c r="Z69" s="49">
        <f t="shared" si="93"/>
        <v>6.1476919169471079E-3</v>
      </c>
      <c r="AA69" s="49">
        <f t="shared" si="93"/>
        <v>6.0700069073787357E-3</v>
      </c>
      <c r="AB69" s="49">
        <f t="shared" ref="AB69:AC69" si="94">AB22/AB$12</f>
        <v>7.0514916223458615E-3</v>
      </c>
      <c r="AC69" s="49">
        <f t="shared" si="94"/>
        <v>7.0330910333608835E-3</v>
      </c>
      <c r="AD69" s="49">
        <f t="shared" ref="AD69:AE69" si="95">AD22/AD$12</f>
        <v>7.2565929874029208E-3</v>
      </c>
      <c r="AE69" s="49">
        <f t="shared" si="95"/>
        <v>1.2977176939911635E-2</v>
      </c>
      <c r="AF69" s="49">
        <f t="shared" ref="AF69" si="96">AF22/AF$12</f>
        <v>1.2836521967266049E-2</v>
      </c>
      <c r="AG69" s="15"/>
    </row>
    <row r="70" spans="2:33" ht="3.75" customHeight="1" x14ac:dyDescent="0.25"/>
    <row r="71" spans="2:33" x14ac:dyDescent="0.25">
      <c r="B71" s="8" t="s">
        <v>35</v>
      </c>
      <c r="C71" s="9"/>
      <c r="D71" s="8"/>
      <c r="E71" s="8"/>
      <c r="F71" s="9"/>
      <c r="G71" s="9"/>
      <c r="H71" s="9"/>
      <c r="I71" s="9"/>
      <c r="J71" s="9"/>
      <c r="K71" s="9"/>
      <c r="L71" s="10" t="str">
        <f t="shared" ref="L71:Y71" si="97">L11</f>
        <v>2T20</v>
      </c>
      <c r="M71" s="10" t="str">
        <f t="shared" si="97"/>
        <v>3T20</v>
      </c>
      <c r="N71" s="10" t="str">
        <f t="shared" si="97"/>
        <v>4T20</v>
      </c>
      <c r="O71" s="10" t="str">
        <f t="shared" si="97"/>
        <v>1T21</v>
      </c>
      <c r="P71" s="10" t="str">
        <f t="shared" si="97"/>
        <v>2T21</v>
      </c>
      <c r="Q71" s="10" t="str">
        <f t="shared" si="97"/>
        <v>3T21</v>
      </c>
      <c r="R71" s="10" t="str">
        <f t="shared" si="97"/>
        <v>4T21</v>
      </c>
      <c r="S71" s="10" t="str">
        <f t="shared" si="97"/>
        <v>1T22</v>
      </c>
      <c r="T71" s="10" t="str">
        <f t="shared" si="97"/>
        <v>2T22</v>
      </c>
      <c r="U71" s="10" t="str">
        <f t="shared" si="97"/>
        <v>3T22</v>
      </c>
      <c r="V71" s="10" t="str">
        <f t="shared" si="97"/>
        <v>4T22</v>
      </c>
      <c r="W71" s="10" t="str">
        <f t="shared" si="97"/>
        <v>1T23</v>
      </c>
      <c r="X71" s="10" t="str">
        <f t="shared" si="97"/>
        <v>2T23</v>
      </c>
      <c r="Y71" s="10" t="str">
        <f t="shared" si="97"/>
        <v>3T23</v>
      </c>
      <c r="Z71" s="10" t="str">
        <f t="shared" ref="Z71:AA71" si="98">Z11</f>
        <v>4T23</v>
      </c>
      <c r="AA71" s="10" t="str">
        <f t="shared" si="98"/>
        <v>1T24</v>
      </c>
      <c r="AB71" s="10" t="str">
        <f t="shared" ref="AB71:AD71" si="99">AB11</f>
        <v>2T24</v>
      </c>
      <c r="AC71" s="10" t="str">
        <f t="shared" si="99"/>
        <v>3T24</v>
      </c>
      <c r="AD71" s="10" t="str">
        <f t="shared" si="99"/>
        <v>4T24</v>
      </c>
      <c r="AE71" s="10" t="str">
        <f t="shared" ref="AE71:AF71" si="100">AE11</f>
        <v>1T25</v>
      </c>
      <c r="AF71" s="10" t="str">
        <f t="shared" si="100"/>
        <v>2T25</v>
      </c>
      <c r="AG71" s="10"/>
    </row>
    <row r="72" spans="2:33" x14ac:dyDescent="0.25">
      <c r="B72" s="2" t="s">
        <v>44</v>
      </c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2:33" x14ac:dyDescent="0.25">
      <c r="B73" s="13" t="s">
        <v>20</v>
      </c>
      <c r="L73" s="50">
        <f>SUMIF($D$13:$D$22,$B73,L$60:L$69)</f>
        <v>0.25885424619049074</v>
      </c>
      <c r="M73" s="50">
        <f t="shared" ref="M73:AF73" si="101">SUMIF($D$13:$D$22,$B73,M$60:M$69)</f>
        <v>0.25934528664523615</v>
      </c>
      <c r="N73" s="50">
        <f t="shared" si="101"/>
        <v>0.43629305237339611</v>
      </c>
      <c r="O73" s="50">
        <f t="shared" si="101"/>
        <v>0.47281732505229329</v>
      </c>
      <c r="P73" s="50">
        <f t="shared" si="101"/>
        <v>0.4600322607648894</v>
      </c>
      <c r="Q73" s="50">
        <f t="shared" si="101"/>
        <v>0.43471451294116015</v>
      </c>
      <c r="R73" s="50">
        <f t="shared" si="101"/>
        <v>0.46535626302446237</v>
      </c>
      <c r="S73" s="50">
        <f t="shared" si="101"/>
        <v>0.44247697005759618</v>
      </c>
      <c r="T73" s="50">
        <f t="shared" si="101"/>
        <v>0.47828199798037224</v>
      </c>
      <c r="U73" s="50">
        <f t="shared" si="101"/>
        <v>0.47362880428453003</v>
      </c>
      <c r="V73" s="50">
        <f t="shared" si="101"/>
        <v>0.6123662040143667</v>
      </c>
      <c r="W73" s="50">
        <f t="shared" si="101"/>
        <v>0.6030420409911712</v>
      </c>
      <c r="X73" s="50">
        <f t="shared" si="101"/>
        <v>0.61057162148726851</v>
      </c>
      <c r="Y73" s="50">
        <f t="shared" si="101"/>
        <v>0.61891628758917716</v>
      </c>
      <c r="Z73" s="50">
        <f t="shared" si="101"/>
        <v>0.57855990856562312</v>
      </c>
      <c r="AA73" s="50">
        <f t="shared" si="101"/>
        <v>0.58551582140791569</v>
      </c>
      <c r="AB73" s="50">
        <f t="shared" si="101"/>
        <v>0.56731844147530275</v>
      </c>
      <c r="AC73" s="50">
        <f t="shared" si="101"/>
        <v>0.56871990752586943</v>
      </c>
      <c r="AD73" s="50">
        <f t="shared" si="101"/>
        <v>0.52905977196578424</v>
      </c>
      <c r="AE73" s="50">
        <f t="shared" si="101"/>
        <v>0.52144160694507391</v>
      </c>
      <c r="AF73" s="50">
        <f t="shared" si="101"/>
        <v>0.51580568505176483</v>
      </c>
      <c r="AG73" s="15"/>
    </row>
    <row r="74" spans="2:33" x14ac:dyDescent="0.25">
      <c r="B74" s="13" t="s">
        <v>41</v>
      </c>
      <c r="L74" s="50">
        <f t="shared" ref="L74:AF78" si="102">SUMIF($D$13:$D$22,$B74,L$60:L$69)</f>
        <v>0.12927596421046206</v>
      </c>
      <c r="M74" s="50">
        <f t="shared" si="102"/>
        <v>0.12952588457424441</v>
      </c>
      <c r="N74" s="50">
        <f t="shared" si="102"/>
        <v>0.11880238478971505</v>
      </c>
      <c r="O74" s="50">
        <f t="shared" si="102"/>
        <v>0.11410586060726433</v>
      </c>
      <c r="P74" s="50">
        <f t="shared" si="102"/>
        <v>0.10047480268463445</v>
      </c>
      <c r="Q74" s="50">
        <f t="shared" si="102"/>
        <v>9.437593875683703E-2</v>
      </c>
      <c r="R74" s="50">
        <f t="shared" si="102"/>
        <v>9.8975757725147509E-2</v>
      </c>
      <c r="S74" s="50">
        <f t="shared" si="102"/>
        <v>9.5798305260402269E-2</v>
      </c>
      <c r="T74" s="50">
        <f t="shared" si="102"/>
        <v>9.75231813122312E-2</v>
      </c>
      <c r="U74" s="50">
        <f t="shared" si="102"/>
        <v>0.10815512306602228</v>
      </c>
      <c r="V74" s="50">
        <f t="shared" si="102"/>
        <v>0.10918943677467528</v>
      </c>
      <c r="W74" s="50">
        <f t="shared" si="102"/>
        <v>0.10728791787312066</v>
      </c>
      <c r="X74" s="50">
        <f t="shared" si="102"/>
        <v>8.8586514473309466E-2</v>
      </c>
      <c r="Y74" s="50">
        <f t="shared" si="102"/>
        <v>9.150664737817725E-2</v>
      </c>
      <c r="Z74" s="50">
        <f t="shared" si="102"/>
        <v>0.10110229220902914</v>
      </c>
      <c r="AA74" s="50">
        <f t="shared" si="102"/>
        <v>0.105745342555763</v>
      </c>
      <c r="AB74" s="50">
        <f t="shared" si="102"/>
        <v>0.10225867910333002</v>
      </c>
      <c r="AC74" s="50">
        <f t="shared" si="102"/>
        <v>9.6748893980212566E-2</v>
      </c>
      <c r="AD74" s="50">
        <f t="shared" si="102"/>
        <v>9.7097948770234838E-2</v>
      </c>
      <c r="AE74" s="50">
        <f t="shared" si="102"/>
        <v>9.2233809732700928E-2</v>
      </c>
      <c r="AF74" s="50">
        <f t="shared" si="102"/>
        <v>8.3658755625517126E-2</v>
      </c>
      <c r="AG74" s="15"/>
    </row>
    <row r="75" spans="2:33" x14ac:dyDescent="0.25">
      <c r="B75" s="13" t="s">
        <v>54</v>
      </c>
      <c r="L75" s="50">
        <f t="shared" si="102"/>
        <v>0</v>
      </c>
      <c r="M75" s="50">
        <f t="shared" si="102"/>
        <v>0</v>
      </c>
      <c r="N75" s="50">
        <f t="shared" si="102"/>
        <v>0</v>
      </c>
      <c r="O75" s="50">
        <f t="shared" si="102"/>
        <v>0</v>
      </c>
      <c r="P75" s="50">
        <f t="shared" si="102"/>
        <v>0</v>
      </c>
      <c r="Q75" s="50">
        <f t="shared" si="102"/>
        <v>0</v>
      </c>
      <c r="R75" s="50">
        <f t="shared" si="102"/>
        <v>0</v>
      </c>
      <c r="S75" s="50">
        <f t="shared" si="102"/>
        <v>9.3426804064189427E-3</v>
      </c>
      <c r="T75" s="50">
        <f t="shared" si="102"/>
        <v>1.311868152106091E-2</v>
      </c>
      <c r="U75" s="50">
        <f t="shared" si="102"/>
        <v>1.2996642178948862E-2</v>
      </c>
      <c r="V75" s="50">
        <f t="shared" si="102"/>
        <v>1.1455765704153034E-2</v>
      </c>
      <c r="W75" s="50">
        <f t="shared" si="102"/>
        <v>1.1354924951093475E-2</v>
      </c>
      <c r="X75" s="50">
        <f t="shared" si="102"/>
        <v>1.5762277429697442E-2</v>
      </c>
      <c r="Y75" s="50">
        <f t="shared" si="102"/>
        <v>1.561707581366439E-2</v>
      </c>
      <c r="Z75" s="50">
        <f t="shared" si="102"/>
        <v>1.7602387453171629E-2</v>
      </c>
      <c r="AA75" s="50">
        <f t="shared" si="102"/>
        <v>1.7378938563804298E-2</v>
      </c>
      <c r="AB75" s="50">
        <f t="shared" si="102"/>
        <v>2.0187891557768373E-2</v>
      </c>
      <c r="AC75" s="50">
        <f t="shared" si="102"/>
        <v>2.0136225025397039E-2</v>
      </c>
      <c r="AD75" s="50">
        <f t="shared" si="102"/>
        <v>2.1168578671101251E-2</v>
      </c>
      <c r="AE75" s="50">
        <f t="shared" si="102"/>
        <v>2.0297666798349042E-2</v>
      </c>
      <c r="AF75" s="50">
        <f t="shared" si="102"/>
        <v>2.007779863171278E-2</v>
      </c>
      <c r="AG75" s="15"/>
    </row>
    <row r="76" spans="2:33" x14ac:dyDescent="0.25">
      <c r="B76" s="13" t="s">
        <v>23</v>
      </c>
      <c r="L76" s="50">
        <f t="shared" si="102"/>
        <v>0.53242129049989317</v>
      </c>
      <c r="M76" s="50">
        <f t="shared" si="102"/>
        <v>0.53152914148954478</v>
      </c>
      <c r="N76" s="50">
        <f t="shared" si="102"/>
        <v>0.38992927664969351</v>
      </c>
      <c r="O76" s="50">
        <f t="shared" si="102"/>
        <v>0.36101612727178373</v>
      </c>
      <c r="P76" s="50">
        <f t="shared" si="102"/>
        <v>0.39007859179985194</v>
      </c>
      <c r="Q76" s="50">
        <f t="shared" si="102"/>
        <v>0.44374055623711173</v>
      </c>
      <c r="R76" s="50">
        <f t="shared" si="102"/>
        <v>0.41101936196349631</v>
      </c>
      <c r="S76" s="50">
        <f t="shared" si="102"/>
        <v>0.42852648252424896</v>
      </c>
      <c r="T76" s="50">
        <f t="shared" si="102"/>
        <v>0.37757895170823963</v>
      </c>
      <c r="U76" s="50">
        <f t="shared" si="102"/>
        <v>0.36910961325670666</v>
      </c>
      <c r="V76" s="50">
        <f t="shared" si="102"/>
        <v>0.23515994115758324</v>
      </c>
      <c r="W76" s="50">
        <f t="shared" si="102"/>
        <v>0.24676663936923809</v>
      </c>
      <c r="X76" s="50">
        <f t="shared" si="102"/>
        <v>0.25418039990543523</v>
      </c>
      <c r="Y76" s="50">
        <f t="shared" si="102"/>
        <v>0.2378391758021132</v>
      </c>
      <c r="Z76" s="50">
        <f t="shared" si="102"/>
        <v>0.26224014223125275</v>
      </c>
      <c r="AA76" s="50">
        <f t="shared" si="102"/>
        <v>0.25137839371287007</v>
      </c>
      <c r="AB76" s="50">
        <f t="shared" si="102"/>
        <v>0.26378698125531735</v>
      </c>
      <c r="AC76" s="50">
        <f t="shared" si="102"/>
        <v>0.26806668089983132</v>
      </c>
      <c r="AD76" s="50">
        <f t="shared" si="102"/>
        <v>0.30470541771700932</v>
      </c>
      <c r="AE76" s="50">
        <f t="shared" si="102"/>
        <v>0.31401278207697847</v>
      </c>
      <c r="AF76" s="50">
        <f t="shared" si="102"/>
        <v>0.32900698270468809</v>
      </c>
      <c r="AG76" s="15"/>
    </row>
    <row r="77" spans="2:33" x14ac:dyDescent="0.25">
      <c r="B77" s="13" t="s">
        <v>24</v>
      </c>
      <c r="L77" s="50">
        <f t="shared" si="102"/>
        <v>7.9448499099154121E-2</v>
      </c>
      <c r="M77" s="50">
        <f t="shared" si="102"/>
        <v>7.9599687290974622E-2</v>
      </c>
      <c r="N77" s="50">
        <f t="shared" si="102"/>
        <v>5.4975286187195216E-2</v>
      </c>
      <c r="O77" s="50">
        <f t="shared" si="102"/>
        <v>5.2060687068658545E-2</v>
      </c>
      <c r="P77" s="50">
        <f t="shared" si="102"/>
        <v>4.941434475062418E-2</v>
      </c>
      <c r="Q77" s="50">
        <f t="shared" si="102"/>
        <v>2.7168992064891019E-2</v>
      </c>
      <c r="R77" s="50">
        <f t="shared" si="102"/>
        <v>2.4648617286893663E-2</v>
      </c>
      <c r="S77" s="50">
        <f t="shared" si="102"/>
        <v>2.3855561751333656E-2</v>
      </c>
      <c r="T77" s="50">
        <f t="shared" si="102"/>
        <v>3.3497187478095873E-2</v>
      </c>
      <c r="U77" s="50">
        <f t="shared" si="102"/>
        <v>3.610981721379216E-2</v>
      </c>
      <c r="V77" s="50">
        <f t="shared" si="102"/>
        <v>3.1828652349221741E-2</v>
      </c>
      <c r="W77" s="50">
        <f t="shared" si="102"/>
        <v>3.1548476815376564E-2</v>
      </c>
      <c r="X77" s="50">
        <f t="shared" si="102"/>
        <v>3.0899186704289403E-2</v>
      </c>
      <c r="Y77" s="50">
        <f t="shared" si="102"/>
        <v>3.0611492786068284E-2</v>
      </c>
      <c r="Z77" s="50">
        <f t="shared" si="102"/>
        <v>3.4347577623976125E-2</v>
      </c>
      <c r="AA77" s="50">
        <f t="shared" si="102"/>
        <v>3.3911496852268158E-2</v>
      </c>
      <c r="AB77" s="50">
        <f t="shared" si="102"/>
        <v>3.9396514985935917E-2</v>
      </c>
      <c r="AC77" s="50">
        <f t="shared" si="102"/>
        <v>3.9295201535328915E-2</v>
      </c>
      <c r="AD77" s="50">
        <f t="shared" si="102"/>
        <v>4.0711689888467378E-2</v>
      </c>
      <c r="AE77" s="50">
        <f t="shared" si="102"/>
        <v>3.9036957506986027E-2</v>
      </c>
      <c r="AF77" s="50">
        <f t="shared" si="102"/>
        <v>3.861425601905108E-2</v>
      </c>
      <c r="AG77" s="15"/>
    </row>
    <row r="78" spans="2:33" x14ac:dyDescent="0.25">
      <c r="B78" s="13" t="s">
        <v>69</v>
      </c>
      <c r="L78" s="50">
        <f t="shared" si="102"/>
        <v>0</v>
      </c>
      <c r="M78" s="50">
        <f t="shared" si="102"/>
        <v>0</v>
      </c>
      <c r="N78" s="50">
        <f t="shared" si="102"/>
        <v>0</v>
      </c>
      <c r="O78" s="50">
        <f t="shared" si="102"/>
        <v>0</v>
      </c>
      <c r="P78" s="50">
        <f t="shared" si="102"/>
        <v>0</v>
      </c>
      <c r="Q78" s="50">
        <f t="shared" si="102"/>
        <v>0</v>
      </c>
      <c r="R78" s="50">
        <f t="shared" si="102"/>
        <v>0</v>
      </c>
      <c r="S78" s="50">
        <f t="shared" si="102"/>
        <v>0</v>
      </c>
      <c r="T78" s="50">
        <f t="shared" si="102"/>
        <v>0</v>
      </c>
      <c r="U78" s="50">
        <f t="shared" si="102"/>
        <v>0</v>
      </c>
      <c r="V78" s="50">
        <f t="shared" si="102"/>
        <v>0</v>
      </c>
      <c r="W78" s="50">
        <f t="shared" si="102"/>
        <v>0</v>
      </c>
      <c r="X78" s="50">
        <f t="shared" si="102"/>
        <v>0</v>
      </c>
      <c r="Y78" s="50">
        <f t="shared" si="102"/>
        <v>5.5093206307996103E-3</v>
      </c>
      <c r="Z78" s="50">
        <f t="shared" si="102"/>
        <v>6.1476919169471079E-3</v>
      </c>
      <c r="AA78" s="50">
        <f t="shared" si="102"/>
        <v>6.0700069073787357E-3</v>
      </c>
      <c r="AB78" s="50">
        <f t="shared" si="102"/>
        <v>7.0514916223458615E-3</v>
      </c>
      <c r="AC78" s="50">
        <f t="shared" si="102"/>
        <v>7.0330910333608835E-3</v>
      </c>
      <c r="AD78" s="50">
        <f t="shared" si="102"/>
        <v>7.2565929874029208E-3</v>
      </c>
      <c r="AE78" s="50">
        <f t="shared" si="102"/>
        <v>1.2977176939911635E-2</v>
      </c>
      <c r="AF78" s="50">
        <f t="shared" si="102"/>
        <v>1.2836521967266049E-2</v>
      </c>
      <c r="AG78" s="15"/>
    </row>
    <row r="79" spans="2:33" x14ac:dyDescent="0.25"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2:33" ht="13.5" customHeight="1" x14ac:dyDescent="0.25">
      <c r="B80" s="12" t="s">
        <v>39</v>
      </c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2:14" ht="13.5" customHeight="1" x14ac:dyDescent="0.25"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2:14" x14ac:dyDescent="0.25"/>
    <row r="83" spans="2:14" x14ac:dyDescent="0.25"/>
  </sheetData>
  <dataConsolidate/>
  <pageMargins left="0.7" right="0.7" top="0.75" bottom="0.75" header="0.3" footer="0.3"/>
  <pageSetup orientation="portrait" r:id="rId1"/>
  <ignoredErrors>
    <ignoredError sqref="L12:Y12" formulaRange="1"/>
    <ignoredError sqref="K1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CD2C-26D9-4E9B-AF28-5AB3EB0CB785}">
  <dimension ref="A1:S33"/>
  <sheetViews>
    <sheetView showGridLines="0" zoomScale="70" zoomScaleNormal="70" workbookViewId="0"/>
  </sheetViews>
  <sheetFormatPr defaultColWidth="0" defaultRowHeight="15" zeroHeight="1" x14ac:dyDescent="0.25"/>
  <cols>
    <col min="1" max="19" width="9.140625" customWidth="1"/>
    <col min="2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Capa</vt:lpstr>
      <vt:lpstr>Evolução do NAV</vt:lpstr>
      <vt:lpstr>Disclaimers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Giro</dc:creator>
  <cp:lastModifiedBy>Rafael Nobrega</cp:lastModifiedBy>
  <dcterms:created xsi:type="dcterms:W3CDTF">2021-06-25T20:24:02Z</dcterms:created>
  <dcterms:modified xsi:type="dcterms:W3CDTF">2025-08-14T21:55:30Z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{EDB18432-31A6-4AA9-8E61-CB7D2972E346}</vt:lpwstr>
  </property>
</Properties>
</file>